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960" yWindow="555" windowWidth="24240" windowHeight="10785" tabRatio="949" firstSheet="20" activeTab="24"/>
  </bookViews>
  <sheets>
    <sheet name="G0228_1074205010351_01_1_69_" sheetId="4" r:id="rId1"/>
    <sheet name="G0228_1074205010351_01_2_69" sheetId="37" r:id="rId2"/>
    <sheet name="G0228_1074205010351_01_3_69" sheetId="38" r:id="rId3"/>
    <sheet name="G0228_1074205010351_01_4_69" sheetId="39" r:id="rId4"/>
    <sheet name="G0228_1074205010351_01_5_69" sheetId="40" r:id="rId5"/>
    <sheet name="G0228_1074205010351_02_0_69_" sheetId="5" r:id="rId6"/>
    <sheet name="G0228_1074205010351_03_0_69_" sheetId="6" r:id="rId7"/>
    <sheet name="G0228_1074205010351_04_0_69_" sheetId="35" r:id="rId8"/>
    <sheet name="G0228_1074205010351_05_0_69_" sheetId="26" r:id="rId9"/>
    <sheet name="G0228_1074205010351_06_0_69_" sheetId="34" r:id="rId10"/>
    <sheet name="G0228_1074205010351_07_0_69_" sheetId="10" r:id="rId11"/>
    <sheet name="G0228_1074205010351_08_0_69_" sheetId="11" r:id="rId12"/>
    <sheet name="G0228_1074205010351_09_0_69_" sheetId="12" r:id="rId13"/>
    <sheet name="G0228_1074205010351_10_0_69_" sheetId="13" r:id="rId14"/>
    <sheet name="G0228_1074205010351_11_1_69_" sheetId="14" r:id="rId15"/>
    <sheet name="G0228_1074205010351_11_2_69_" sheetId="23" r:id="rId16"/>
    <sheet name="G0228_1074205010351_11_3_69_" sheetId="24" r:id="rId17"/>
    <sheet name="G0228_1074205010351_12_0_69_" sheetId="15" r:id="rId18"/>
    <sheet name="G0228_1074205010351_13_0_69_" sheetId="16" r:id="rId19"/>
    <sheet name="G0228_1074205010351_14_0_69_" sheetId="17" r:id="rId20"/>
    <sheet name="G0228_1074205010351_15_0_69_" sheetId="18" r:id="rId21"/>
    <sheet name="G0228_1074205010351_16_0_69_" sheetId="19" r:id="rId22"/>
    <sheet name="G0228_1074205010351_17_0_69_" sheetId="20" r:id="rId23"/>
    <sheet name="G0228_1074205010351_18_0_69_" sheetId="21" r:id="rId24"/>
    <sheet name="G0228_1074205010351_19_0_69_" sheetId="22" r:id="rId25"/>
  </sheets>
  <externalReferences>
    <externalReference r:id="rId26"/>
    <externalReference r:id="rId27"/>
    <externalReference r:id="rId28"/>
    <externalReference r:id="rId29"/>
    <externalReference r:id="rId30"/>
    <externalReference r:id="rId31"/>
  </externalReferences>
  <definedNames>
    <definedName name="_xlnm._FilterDatabase" localSheetId="0" hidden="1">G0228_1074205010351_01_1_69_!$A$17:$BK$100</definedName>
    <definedName name="_xlnm._FilterDatabase" localSheetId="1" hidden="1">G0228_1074205010351_01_2_69!$A$17:$BK$100</definedName>
    <definedName name="_xlnm._FilterDatabase" localSheetId="2" hidden="1">G0228_1074205010351_01_3_69!$A$17:$BK$100</definedName>
    <definedName name="_xlnm._FilterDatabase" localSheetId="3" hidden="1">G0228_1074205010351_01_4_69!$A$17:$BK$100</definedName>
    <definedName name="_xlnm._FilterDatabase" localSheetId="4" hidden="1">G0228_1074205010351_01_5_69!$A$17:$BK$100</definedName>
    <definedName name="_xlnm._FilterDatabase" localSheetId="5" hidden="1">G0228_1074205010351_02_0_69_!$A$18:$CV$102</definedName>
    <definedName name="_xlnm._FilterDatabase" localSheetId="6" hidden="1">G0228_1074205010351_03_0_69_!$A$18:$BV$102</definedName>
    <definedName name="_xlnm._FilterDatabase" localSheetId="7" hidden="1">G0228_1074205010351_04_0_69_!$A$18:$DN$101</definedName>
    <definedName name="_xlnm._FilterDatabase" localSheetId="8" hidden="1">G0228_1074205010351_05_0_69_!$A$18:$BO$101</definedName>
    <definedName name="_xlnm._FilterDatabase" localSheetId="9" hidden="1">G0228_1074205010351_06_0_69_!$A$18:$DN$101</definedName>
    <definedName name="_xlnm._FilterDatabase" localSheetId="10" hidden="1">G0228_1074205010351_07_0_69_!$A$18:$DM$101</definedName>
    <definedName name="_xlnm._FilterDatabase" localSheetId="11" hidden="1">G0228_1074205010351_08_0_69_!$A$18:$AX$101</definedName>
    <definedName name="_xlnm._FilterDatabase" localSheetId="12" hidden="1">G0228_1074205010351_09_0_69_!$A$17:$AZ$100</definedName>
    <definedName name="_xlnm._FilterDatabase" localSheetId="13" hidden="1">G0228_1074205010351_10_0_69_!$A$18:$AS$101</definedName>
    <definedName name="_xlnm._FilterDatabase" localSheetId="14" hidden="1">G0228_1074205010351_11_1_69_!$A$18:$AH$18</definedName>
    <definedName name="_xlnm._FilterDatabase" localSheetId="17" hidden="1">G0228_1074205010351_12_0_69_!$A$18:$AH$101</definedName>
    <definedName name="_xlnm._FilterDatabase" localSheetId="18" hidden="1">G0228_1074205010351_13_0_69_!$A$19:$AE$115</definedName>
    <definedName name="_xlnm._FilterDatabase" localSheetId="19" hidden="1">G0228_1074205010351_14_0_69_!$A$19:$W$120</definedName>
    <definedName name="_xlnm._FilterDatabase" localSheetId="20" hidden="1">G0228_1074205010351_15_0_69_!$A$18:$Z$28</definedName>
    <definedName name="_xlnm._FilterDatabase" localSheetId="21" hidden="1">G0228_1074205010351_16_0_69_!$A$20:$AC$47</definedName>
    <definedName name="_xlnm.Print_Titles" localSheetId="0">G0228_1074205010351_01_1_69_!$13:$17</definedName>
    <definedName name="_xlnm.Print_Titles" localSheetId="1">G0228_1074205010351_01_2_69!$13:$17</definedName>
    <definedName name="_xlnm.Print_Titles" localSheetId="2">G0228_1074205010351_01_3_69!$13:$17</definedName>
    <definedName name="_xlnm.Print_Titles" localSheetId="3">G0228_1074205010351_01_4_69!$13:$17</definedName>
    <definedName name="_xlnm.Print_Titles" localSheetId="4">G0228_1074205010351_01_5_69!$13:$17</definedName>
    <definedName name="_xlnm.Print_Titles" localSheetId="5">G0228_1074205010351_02_0_69_!$15:$18</definedName>
    <definedName name="_xlnm.Print_Titles" localSheetId="6">G0228_1074205010351_03_0_69_!$15:$18</definedName>
    <definedName name="_xlnm.Print_Titles" localSheetId="7">G0228_1074205010351_04_0_69_!$13:$18</definedName>
    <definedName name="_xlnm.Print_Titles" localSheetId="8">G0228_1074205010351_05_0_69_!$14:$18</definedName>
    <definedName name="_xlnm.Print_Titles" localSheetId="9">G0228_1074205010351_06_0_69_!$13:$18</definedName>
    <definedName name="_xlnm.Print_Titles" localSheetId="10">G0228_1074205010351_07_0_69_!$14:$18</definedName>
    <definedName name="_xlnm.Print_Titles" localSheetId="11">G0228_1074205010351_08_0_69_!$14:$18</definedName>
    <definedName name="_xlnm.Print_Titles" localSheetId="12">G0228_1074205010351_09_0_69_!$13:$17</definedName>
    <definedName name="_xlnm.Print_Titles" localSheetId="13">G0228_1074205010351_10_0_69_!$17:$18</definedName>
    <definedName name="_xlnm.Print_Titles" localSheetId="14">G0228_1074205010351_11_1_69_!$14:$18</definedName>
    <definedName name="_xlnm.Print_Titles" localSheetId="15">G0228_1074205010351_11_2_69_!$13:$15</definedName>
    <definedName name="_xlnm.Print_Titles" localSheetId="16">G0228_1074205010351_11_3_69_!$12:$14</definedName>
    <definedName name="_xlnm.Print_Titles" localSheetId="17">G0228_1074205010351_12_0_69_!$15:$18</definedName>
    <definedName name="_xlnm.Print_Titles" localSheetId="18">G0228_1074205010351_13_0_69_!$17:$20</definedName>
    <definedName name="_xlnm.Print_Titles" localSheetId="19">G0228_1074205010351_14_0_69_!$16:$19</definedName>
    <definedName name="_xlnm.Print_Titles" localSheetId="20">G0228_1074205010351_15_0_69_!$14:$17</definedName>
    <definedName name="_xlnm.Print_Titles" localSheetId="21">G0228_1074205010351_16_0_69_!$16:$19</definedName>
    <definedName name="_xlnm.Print_Area" localSheetId="0">G0228_1074205010351_01_1_69_!$A$1:$BK$101</definedName>
    <definedName name="_xlnm.Print_Area" localSheetId="1">G0228_1074205010351_01_2_69!$A$1:$BK$101</definedName>
    <definedName name="_xlnm.Print_Area" localSheetId="2">G0228_1074205010351_01_3_69!$A$1:$BK$101</definedName>
    <definedName name="_xlnm.Print_Area" localSheetId="3">G0228_1074205010351_01_4_69!$A$1:$BK$101</definedName>
    <definedName name="_xlnm.Print_Area" localSheetId="4">G0228_1074205010351_01_5_69!$A$1:$BK$101</definedName>
    <definedName name="_xlnm.Print_Area" localSheetId="5">G0228_1074205010351_02_0_69_!$A$1:$CT$103</definedName>
    <definedName name="_xlnm.Print_Area" localSheetId="6">G0228_1074205010351_03_0_69_!$A$1:$AO$99</definedName>
    <definedName name="_xlnm.Print_Area" localSheetId="7">G0228_1074205010351_04_0_69_!$A$1:$CZ$102</definedName>
    <definedName name="_xlnm.Print_Area" localSheetId="8">G0228_1074205010351_05_0_69_!$A$1:$AL$102</definedName>
    <definedName name="_xlnm.Print_Area" localSheetId="9">G0228_1074205010351_06_0_69_!$A$1:$BX$102</definedName>
    <definedName name="_xlnm.Print_Area" localSheetId="11">G0228_1074205010351_08_0_69_!$A$1:$AM$102</definedName>
    <definedName name="_xlnm.Print_Area" localSheetId="14">G0228_1074205010351_11_1_69_!$A$1:$AH$39</definedName>
    <definedName name="_xlnm.Print_Area" localSheetId="15">G0228_1074205010351_11_2_69_!$A$1:$S$161</definedName>
    <definedName name="_xlnm.Print_Area" localSheetId="17">G0228_1074205010351_12_0_69_!$A$1:$AE$101</definedName>
    <definedName name="_xlnm.Print_Area" localSheetId="18">G0228_1074205010351_13_0_69_!$A$1:$K$116</definedName>
    <definedName name="_xlnm.Print_Area" localSheetId="19">G0228_1074205010351_14_0_69_!$A$1:$U$121</definedName>
    <definedName name="_xlnm.Print_Area" localSheetId="20">G0228_1074205010351_15_0_69_!$A$1:$Y$34</definedName>
    <definedName name="_xlnm.Print_Area" localSheetId="21">G0228_1074205010351_16_0_69_!$A$1:$X$48</definedName>
    <definedName name="_xlnm.Print_Area" localSheetId="23">G0228_1074205010351_18_0_69_!$A$1:$H$19</definedName>
    <definedName name="_xlnm.Print_Area" localSheetId="24">G0228_1074205010351_19_0_69_!$A$1:$B$12</definedName>
  </definedNames>
  <calcPr calcId="145621"/>
</workbook>
</file>

<file path=xl/calcChain.xml><?xml version="1.0" encoding="utf-8"?>
<calcChain xmlns="http://schemas.openxmlformats.org/spreadsheetml/2006/main">
  <c r="Q52" i="6" l="1"/>
  <c r="AN52" i="6"/>
  <c r="AJ52" i="6"/>
  <c r="AL52" i="6"/>
  <c r="AM51" i="6"/>
  <c r="AM50" i="6"/>
  <c r="AM49" i="6"/>
  <c r="AM48" i="6"/>
  <c r="AN48" i="6"/>
  <c r="AO51" i="6"/>
  <c r="AO50" i="6"/>
  <c r="AO49" i="6"/>
  <c r="AO48" i="6"/>
  <c r="AG51" i="6"/>
  <c r="AG50" i="6"/>
  <c r="AG49" i="6"/>
  <c r="AG48" i="6"/>
  <c r="CR87" i="5"/>
  <c r="CO87" i="5"/>
  <c r="AO61" i="6"/>
  <c r="AK61" i="6"/>
  <c r="AI61" i="6"/>
  <c r="AG61" i="6"/>
  <c r="AE61" i="6"/>
  <c r="BI51" i="40"/>
  <c r="BI51" i="39"/>
  <c r="AY61" i="5"/>
  <c r="CC61" i="5"/>
  <c r="BS61" i="5"/>
  <c r="BI61" i="5"/>
  <c r="BF51" i="5"/>
  <c r="BF50" i="5"/>
  <c r="BF49" i="5"/>
  <c r="BF48" i="5"/>
  <c r="CI52" i="5"/>
  <c r="CI47" i="5" s="1"/>
  <c r="BY52" i="5"/>
  <c r="O52" i="5" l="1"/>
  <c r="P49" i="6" l="1"/>
  <c r="P50" i="6"/>
  <c r="P51" i="6"/>
  <c r="P48" i="6"/>
  <c r="S49" i="6"/>
  <c r="T49" i="6"/>
  <c r="S50" i="6"/>
  <c r="T50" i="6"/>
  <c r="S51" i="6"/>
  <c r="T51" i="6"/>
  <c r="T48" i="6"/>
  <c r="S48" i="6"/>
  <c r="CU48" i="5" l="1"/>
  <c r="CV48" i="5"/>
  <c r="CU49" i="5"/>
  <c r="CV49" i="5"/>
  <c r="CU50" i="5"/>
  <c r="CV50" i="5"/>
  <c r="CU51" i="5"/>
  <c r="CV51" i="5"/>
  <c r="CU52" i="5"/>
  <c r="CV52" i="5"/>
  <c r="CU54" i="5"/>
  <c r="CV54" i="5"/>
  <c r="AP48" i="6"/>
  <c r="AQ48" i="6"/>
  <c r="AP49" i="6"/>
  <c r="AQ49" i="6"/>
  <c r="AP50" i="6"/>
  <c r="AQ50" i="6"/>
  <c r="AP51" i="6"/>
  <c r="AQ51" i="6"/>
  <c r="AP52" i="6"/>
  <c r="AQ52" i="6"/>
  <c r="CR52" i="5"/>
  <c r="Q54" i="17" l="1"/>
  <c r="Q55" i="17"/>
  <c r="Q53" i="17"/>
  <c r="K53" i="34"/>
  <c r="K49" i="34"/>
  <c r="K50" i="34"/>
  <c r="K51" i="34"/>
  <c r="K48" i="34"/>
  <c r="CD61" i="35"/>
  <c r="O50" i="5" l="1"/>
  <c r="O49" i="5"/>
  <c r="AL61" i="6"/>
  <c r="AJ61" i="6"/>
  <c r="AH61" i="6"/>
  <c r="AF61" i="6"/>
  <c r="Y61" i="6"/>
  <c r="P61" i="6"/>
  <c r="I63" i="17" s="1"/>
  <c r="I61" i="6"/>
  <c r="O61" i="5"/>
  <c r="U61" i="5" s="1"/>
  <c r="V61" i="5" s="1"/>
  <c r="X61" i="5" s="1"/>
  <c r="Z61" i="5" s="1"/>
  <c r="N61" i="5"/>
  <c r="F63" i="17" l="1"/>
  <c r="K63" i="17"/>
  <c r="M63" i="17" s="1"/>
  <c r="T61" i="6"/>
  <c r="Z61" i="6" s="1"/>
  <c r="AN61" i="6" s="1"/>
  <c r="BX61" i="5"/>
  <c r="M106" i="17"/>
  <c r="K106" i="17"/>
  <c r="I106" i="17"/>
  <c r="F106" i="17" s="1"/>
  <c r="T46" i="11"/>
  <c r="Y47" i="11"/>
  <c r="Y46" i="11" s="1"/>
  <c r="T47" i="11"/>
  <c r="A47" i="34"/>
  <c r="B47" i="34"/>
  <c r="C47" i="34"/>
  <c r="E47" i="34"/>
  <c r="F47" i="34"/>
  <c r="G47" i="34"/>
  <c r="H47" i="34"/>
  <c r="I47" i="34"/>
  <c r="Q47" i="34"/>
  <c r="R47" i="34"/>
  <c r="S47" i="34"/>
  <c r="T47" i="34"/>
  <c r="U47" i="34"/>
  <c r="AC47" i="34"/>
  <c r="AD47" i="34"/>
  <c r="AE47" i="34"/>
  <c r="AF47" i="34"/>
  <c r="AG47" i="34"/>
  <c r="AO47" i="34"/>
  <c r="AP47" i="34"/>
  <c r="AQ47" i="34"/>
  <c r="AR47" i="34"/>
  <c r="AS47" i="34"/>
  <c r="BA47" i="34"/>
  <c r="BB47" i="34"/>
  <c r="BC47" i="34"/>
  <c r="BD47" i="34"/>
  <c r="BE47" i="34"/>
  <c r="BM47" i="34"/>
  <c r="BN47" i="34"/>
  <c r="BO47" i="34"/>
  <c r="BP47" i="34"/>
  <c r="BQ47" i="34"/>
  <c r="BS47" i="34"/>
  <c r="BT47" i="34"/>
  <c r="BU47" i="34"/>
  <c r="BV47" i="34"/>
  <c r="BW47" i="34"/>
  <c r="BX47" i="34"/>
  <c r="BD61" i="35"/>
  <c r="AP61" i="35"/>
  <c r="AC52" i="6"/>
  <c r="AC53" i="6"/>
  <c r="AP53" i="6" s="1"/>
  <c r="V87" i="6"/>
  <c r="CP87" i="5"/>
  <c r="CQ87" i="5"/>
  <c r="CS87" i="5"/>
  <c r="BA87" i="5"/>
  <c r="BD87" i="5" s="1"/>
  <c r="AN87" i="6"/>
  <c r="Z87" i="6"/>
  <c r="AB87" i="6" s="1"/>
  <c r="P87" i="6"/>
  <c r="T87" i="6" s="1"/>
  <c r="AP87" i="35" l="1"/>
  <c r="N87" i="35" s="1"/>
  <c r="BI86" i="37"/>
  <c r="Q57" i="17"/>
  <c r="Q52" i="17"/>
  <c r="P56" i="17"/>
  <c r="Q56" i="17"/>
  <c r="R56" i="17"/>
  <c r="S56" i="17"/>
  <c r="T56" i="17"/>
  <c r="P57" i="17"/>
  <c r="R57" i="17"/>
  <c r="S57" i="17"/>
  <c r="T57" i="17"/>
  <c r="A56" i="17"/>
  <c r="B56" i="17"/>
  <c r="C56" i="17"/>
  <c r="G56" i="17"/>
  <c r="H56" i="17"/>
  <c r="A57" i="17"/>
  <c r="B57" i="17"/>
  <c r="C57" i="17"/>
  <c r="G57" i="17"/>
  <c r="H57" i="17"/>
  <c r="C53" i="15"/>
  <c r="B53" i="15"/>
  <c r="A53" i="15"/>
  <c r="C52" i="15"/>
  <c r="B52" i="15"/>
  <c r="A52" i="15"/>
  <c r="G53" i="13"/>
  <c r="C53" i="13"/>
  <c r="B53" i="13"/>
  <c r="A53" i="13"/>
  <c r="G52" i="13"/>
  <c r="C52" i="13"/>
  <c r="B52" i="13"/>
  <c r="A52" i="13"/>
  <c r="I52" i="12"/>
  <c r="C52" i="12"/>
  <c r="B52" i="12"/>
  <c r="A52" i="12"/>
  <c r="I51" i="12"/>
  <c r="C51" i="12"/>
  <c r="B51" i="12"/>
  <c r="A51" i="12"/>
  <c r="C53" i="11"/>
  <c r="B53" i="11"/>
  <c r="C52" i="11"/>
  <c r="B52" i="11"/>
  <c r="DL53" i="10"/>
  <c r="DJ53" i="10"/>
  <c r="DI53" i="10"/>
  <c r="DH53" i="10"/>
  <c r="DG53" i="10"/>
  <c r="DF53" i="10"/>
  <c r="DE53" i="10"/>
  <c r="DC53" i="10"/>
  <c r="DB53" i="10"/>
  <c r="DA53" i="10"/>
  <c r="CZ53" i="10"/>
  <c r="CY53" i="10"/>
  <c r="CP53" i="10"/>
  <c r="CJ53" i="10"/>
  <c r="CB53" i="10"/>
  <c r="BV53" i="10"/>
  <c r="BN53" i="10"/>
  <c r="BH53" i="10"/>
  <c r="AZ53" i="10"/>
  <c r="AT53" i="10"/>
  <c r="AS53" i="10"/>
  <c r="DK53" i="10" s="1"/>
  <c r="AM53" i="10"/>
  <c r="AL53" i="10"/>
  <c r="AF53" i="10"/>
  <c r="P53" i="10"/>
  <c r="O53" i="10"/>
  <c r="N53" i="10"/>
  <c r="M53" i="10"/>
  <c r="L53" i="10"/>
  <c r="K53" i="10"/>
  <c r="J53" i="10"/>
  <c r="X53" i="10" s="1"/>
  <c r="AE53" i="10" s="1"/>
  <c r="I53" i="10"/>
  <c r="H53" i="10"/>
  <c r="G53" i="10"/>
  <c r="F53" i="10"/>
  <c r="E53" i="10"/>
  <c r="C53" i="10"/>
  <c r="B53" i="10"/>
  <c r="A53" i="10"/>
  <c r="DL52" i="10"/>
  <c r="DJ52" i="10"/>
  <c r="DI52" i="10"/>
  <c r="DH52" i="10"/>
  <c r="DG52" i="10"/>
  <c r="DF52" i="10"/>
  <c r="DE52" i="10"/>
  <c r="DC52" i="10"/>
  <c r="DB52" i="10"/>
  <c r="DA52" i="10"/>
  <c r="CZ52" i="10"/>
  <c r="CY52" i="10"/>
  <c r="CP52" i="10"/>
  <c r="CJ52" i="10"/>
  <c r="CB52" i="10"/>
  <c r="BV52" i="10"/>
  <c r="BN52" i="10"/>
  <c r="BH52" i="10"/>
  <c r="AZ52" i="10"/>
  <c r="AT52" i="10"/>
  <c r="AS52" i="10"/>
  <c r="DK52" i="10" s="1"/>
  <c r="AM52" i="10"/>
  <c r="AL52" i="10"/>
  <c r="DD52" i="10" s="1"/>
  <c r="AF52" i="10"/>
  <c r="CX52" i="10" s="1"/>
  <c r="P52" i="10"/>
  <c r="O52" i="10"/>
  <c r="N52" i="10"/>
  <c r="M52" i="10"/>
  <c r="L52" i="10"/>
  <c r="K52" i="10"/>
  <c r="I52" i="10"/>
  <c r="H52" i="10"/>
  <c r="G52" i="10"/>
  <c r="F52" i="10"/>
  <c r="E52" i="10"/>
  <c r="D52" i="10"/>
  <c r="C52" i="10"/>
  <c r="B52" i="10"/>
  <c r="A52" i="10"/>
  <c r="BX53" i="34"/>
  <c r="C53" i="34"/>
  <c r="B53" i="34"/>
  <c r="A53" i="34"/>
  <c r="BX52" i="34"/>
  <c r="C52" i="34"/>
  <c r="B52" i="34"/>
  <c r="A52" i="34"/>
  <c r="AL53" i="26"/>
  <c r="AK53" i="26"/>
  <c r="AJ53" i="26"/>
  <c r="AI53" i="26"/>
  <c r="AH53" i="26"/>
  <c r="AF53" i="26"/>
  <c r="AE53" i="26"/>
  <c r="Z53" i="26"/>
  <c r="AG53" i="26" s="1"/>
  <c r="C53" i="26"/>
  <c r="B53" i="26"/>
  <c r="A53" i="26"/>
  <c r="AL52" i="26"/>
  <c r="AK52" i="26"/>
  <c r="AJ52" i="26"/>
  <c r="AI52" i="26"/>
  <c r="AH52" i="26"/>
  <c r="AF52" i="26"/>
  <c r="AE52" i="26"/>
  <c r="Z52" i="26"/>
  <c r="AG52" i="26" s="1"/>
  <c r="C52" i="26"/>
  <c r="B52" i="26"/>
  <c r="A52" i="26"/>
  <c r="CZ53" i="35"/>
  <c r="CX53" i="35"/>
  <c r="CU53" i="35"/>
  <c r="CR53" i="35"/>
  <c r="CQ53" i="35"/>
  <c r="CP53" i="35"/>
  <c r="CO53" i="35"/>
  <c r="CN53" i="35"/>
  <c r="CL53" i="35"/>
  <c r="BY53" i="35"/>
  <c r="BW53" i="35"/>
  <c r="CY53" i="35" s="1"/>
  <c r="BV53" i="35"/>
  <c r="BU53" i="35"/>
  <c r="CW53" i="35" s="1"/>
  <c r="BT53" i="35"/>
  <c r="CV53" i="35" s="1"/>
  <c r="BQ53" i="35"/>
  <c r="CS53" i="35" s="1"/>
  <c r="BK53" i="35"/>
  <c r="AW53" i="35"/>
  <c r="AI53" i="35"/>
  <c r="U53" i="35"/>
  <c r="C53" i="35"/>
  <c r="B53" i="35"/>
  <c r="A53" i="35"/>
  <c r="CZ52" i="35"/>
  <c r="CR52" i="35"/>
  <c r="CQ52" i="35"/>
  <c r="CP52" i="35"/>
  <c r="CO52" i="35"/>
  <c r="CN52" i="35"/>
  <c r="CL52" i="35"/>
  <c r="BY52" i="35"/>
  <c r="BK52" i="35"/>
  <c r="BH52" i="35"/>
  <c r="CX52" i="35" s="1"/>
  <c r="BG52" i="35"/>
  <c r="CW52" i="35" s="1"/>
  <c r="BF52" i="35"/>
  <c r="CV52" i="35" s="1"/>
  <c r="BE52" i="35"/>
  <c r="CU52" i="35" s="1"/>
  <c r="BC52" i="35"/>
  <c r="CS52" i="35" s="1"/>
  <c r="AW52" i="35"/>
  <c r="AI52" i="35"/>
  <c r="U52" i="35"/>
  <c r="CM52" i="35" s="1"/>
  <c r="C52" i="35"/>
  <c r="B52" i="35"/>
  <c r="A52" i="35"/>
  <c r="BH52" i="40"/>
  <c r="C52" i="40"/>
  <c r="B52" i="40"/>
  <c r="A52" i="40"/>
  <c r="BH51" i="40"/>
  <c r="C51" i="40"/>
  <c r="B51" i="40"/>
  <c r="A51" i="40"/>
  <c r="BH52" i="39"/>
  <c r="C52" i="39"/>
  <c r="B52" i="39"/>
  <c r="A52" i="39"/>
  <c r="BH51" i="39"/>
  <c r="C51" i="39"/>
  <c r="B51" i="39"/>
  <c r="A51" i="39"/>
  <c r="BH52" i="38"/>
  <c r="C52" i="38"/>
  <c r="B52" i="38"/>
  <c r="A52" i="38"/>
  <c r="BH51" i="38"/>
  <c r="C51" i="38"/>
  <c r="B51" i="38"/>
  <c r="A51" i="38"/>
  <c r="BI52" i="37"/>
  <c r="BH52" i="37"/>
  <c r="C52" i="37"/>
  <c r="B52" i="37"/>
  <c r="A52" i="37"/>
  <c r="BH51" i="37"/>
  <c r="C51" i="37"/>
  <c r="B51" i="37"/>
  <c r="A51" i="37"/>
  <c r="AO53" i="6"/>
  <c r="AM53" i="6"/>
  <c r="G53" i="35" s="1"/>
  <c r="AD53" i="6"/>
  <c r="O53" i="6"/>
  <c r="V53" i="6" s="1"/>
  <c r="X53" i="6" s="1"/>
  <c r="N53" i="6"/>
  <c r="M53" i="6"/>
  <c r="H53" i="6"/>
  <c r="U53" i="6" s="1"/>
  <c r="W53" i="6" s="1"/>
  <c r="G53" i="6"/>
  <c r="F53" i="6"/>
  <c r="E53" i="6"/>
  <c r="D53" i="6"/>
  <c r="C53" i="6"/>
  <c r="B53" i="6"/>
  <c r="A53" i="6"/>
  <c r="AO52" i="6"/>
  <c r="AM52" i="6"/>
  <c r="G52" i="35" s="1"/>
  <c r="AD52" i="6"/>
  <c r="V52" i="6"/>
  <c r="X52" i="6" s="1"/>
  <c r="K52" i="6"/>
  <c r="H52" i="6"/>
  <c r="U52" i="6" s="1"/>
  <c r="W52" i="6" s="1"/>
  <c r="G52" i="6"/>
  <c r="F52" i="6"/>
  <c r="E52" i="6"/>
  <c r="D52" i="6"/>
  <c r="C52" i="6"/>
  <c r="B52" i="6"/>
  <c r="A52" i="6"/>
  <c r="CQ52" i="5"/>
  <c r="CP52" i="5"/>
  <c r="D56" i="17"/>
  <c r="K56" i="17" s="1"/>
  <c r="DD53" i="10" l="1"/>
  <c r="D53" i="10"/>
  <c r="CX53" i="10"/>
  <c r="CM53" i="35"/>
  <c r="U52" i="5"/>
  <c r="V52" i="5" s="1"/>
  <c r="N52" i="5"/>
  <c r="D53" i="35"/>
  <c r="D52" i="35"/>
  <c r="D57" i="17"/>
  <c r="K57" i="17" s="1"/>
  <c r="M57" i="17" s="1"/>
  <c r="J57" i="17" s="1"/>
  <c r="F57" i="17" s="1"/>
  <c r="M56" i="17"/>
  <c r="J56" i="17" s="1"/>
  <c r="Q52" i="10"/>
  <c r="J52" i="10"/>
  <c r="X52" i="10" s="1"/>
  <c r="AE52" i="10" s="1"/>
  <c r="Q53" i="10"/>
  <c r="X52" i="5"/>
  <c r="AA52" i="5" s="1"/>
  <c r="I53" i="6"/>
  <c r="Y53" i="6" s="1"/>
  <c r="AI19" i="34"/>
  <c r="BI60" i="38"/>
  <c r="BI60" i="37"/>
  <c r="F56" i="17" l="1"/>
  <c r="CS52" i="5"/>
  <c r="CO52" i="5" s="1"/>
  <c r="P52" i="6" s="1"/>
  <c r="BK52" i="5"/>
  <c r="AI51" i="11"/>
  <c r="AI50" i="11"/>
  <c r="AI49" i="11"/>
  <c r="AI48" i="11"/>
  <c r="T19" i="11"/>
  <c r="O47" i="11"/>
  <c r="O19" i="11" s="1"/>
  <c r="Z52" i="6" l="1"/>
  <c r="AB52" i="6" s="1"/>
  <c r="I52" i="6"/>
  <c r="Y52" i="6" s="1"/>
  <c r="AI19" i="11"/>
  <c r="Q51" i="17"/>
  <c r="AI47" i="11"/>
  <c r="AV59" i="34"/>
  <c r="AW59" i="34"/>
  <c r="AX59" i="34"/>
  <c r="AY59" i="34"/>
  <c r="AU59" i="34"/>
  <c r="AU61" i="34"/>
  <c r="AV61" i="34"/>
  <c r="AW61" i="34"/>
  <c r="AX61" i="34"/>
  <c r="AT61" i="34"/>
  <c r="AL59" i="34"/>
  <c r="AK59" i="34"/>
  <c r="AJ59" i="34"/>
  <c r="AI59" i="34"/>
  <c r="AL61" i="34"/>
  <c r="AK61" i="34"/>
  <c r="AJ61" i="34"/>
  <c r="AI61" i="34"/>
  <c r="AH61" i="34"/>
  <c r="BO61" i="5"/>
  <c r="BM61" i="5"/>
  <c r="BL61" i="5"/>
  <c r="BK61" i="5"/>
  <c r="BD61" i="5"/>
  <c r="AH52" i="6" l="1"/>
  <c r="Q87" i="6"/>
  <c r="R87" i="6"/>
  <c r="S87" i="6"/>
  <c r="Q61" i="6"/>
  <c r="C79" i="4"/>
  <c r="B79" i="4"/>
  <c r="A79" i="4"/>
  <c r="BH78" i="4"/>
  <c r="C78" i="4"/>
  <c r="B78" i="4"/>
  <c r="A78" i="4"/>
  <c r="BH79" i="4" l="1"/>
  <c r="E17" i="21"/>
  <c r="F17" i="21" s="1"/>
  <c r="G17" i="21" s="1"/>
  <c r="H17" i="21" s="1"/>
  <c r="N63" i="17"/>
  <c r="U55" i="17"/>
  <c r="T55" i="17"/>
  <c r="T54" i="17" s="1"/>
  <c r="T53" i="17" s="1"/>
  <c r="T52" i="17" s="1"/>
  <c r="T51" i="17" s="1"/>
  <c r="S55" i="17"/>
  <c r="S54" i="17" s="1"/>
  <c r="S53" i="17" s="1"/>
  <c r="S52" i="17" s="1"/>
  <c r="S51" i="17" s="1"/>
  <c r="R55" i="17"/>
  <c r="R54" i="17" s="1"/>
  <c r="R53" i="17" s="1"/>
  <c r="R52" i="17" s="1"/>
  <c r="R51" i="17" s="1"/>
  <c r="P55" i="17"/>
  <c r="P54" i="17" s="1"/>
  <c r="P53" i="17" s="1"/>
  <c r="P52" i="17" s="1"/>
  <c r="P51" i="17" s="1"/>
  <c r="T63" i="17"/>
  <c r="S63" i="17"/>
  <c r="S60" i="17" s="1"/>
  <c r="R63" i="17"/>
  <c r="R60" i="17" s="1"/>
  <c r="Q63" i="17"/>
  <c r="P63" i="17"/>
  <c r="U60" i="17"/>
  <c r="T60" i="17"/>
  <c r="Q60" i="17"/>
  <c r="P60" i="17"/>
  <c r="J54" i="17"/>
  <c r="H54" i="17"/>
  <c r="G54" i="17"/>
  <c r="J53" i="17"/>
  <c r="H53" i="17"/>
  <c r="G53" i="17"/>
  <c r="J52" i="17"/>
  <c r="H52" i="17"/>
  <c r="G52" i="17"/>
  <c r="C55" i="17"/>
  <c r="B55" i="17"/>
  <c r="A55" i="17"/>
  <c r="C51" i="15"/>
  <c r="B51" i="15"/>
  <c r="A51" i="15"/>
  <c r="C50" i="15"/>
  <c r="B50" i="15"/>
  <c r="A50" i="15"/>
  <c r="C49" i="15"/>
  <c r="B49" i="15"/>
  <c r="A49" i="15"/>
  <c r="C48" i="15"/>
  <c r="B48" i="15"/>
  <c r="A48" i="15"/>
  <c r="G51" i="13"/>
  <c r="C51" i="13"/>
  <c r="B51" i="13"/>
  <c r="A51" i="13"/>
  <c r="G50" i="13"/>
  <c r="C50" i="13"/>
  <c r="B50" i="13"/>
  <c r="A50" i="13"/>
  <c r="G49" i="13"/>
  <c r="C49" i="13"/>
  <c r="B49" i="13"/>
  <c r="A49" i="13"/>
  <c r="G48" i="13"/>
  <c r="C48" i="13"/>
  <c r="B48" i="13"/>
  <c r="A48" i="13"/>
  <c r="I50" i="12"/>
  <c r="C50" i="12"/>
  <c r="B50" i="12"/>
  <c r="A50" i="12"/>
  <c r="I49" i="12"/>
  <c r="C49" i="12"/>
  <c r="B49" i="12"/>
  <c r="A49" i="12"/>
  <c r="I48" i="12"/>
  <c r="C48" i="12"/>
  <c r="B48" i="12"/>
  <c r="A48" i="12"/>
  <c r="I47" i="12"/>
  <c r="C47" i="12"/>
  <c r="B47" i="12"/>
  <c r="A47" i="12"/>
  <c r="C51" i="11"/>
  <c r="B51" i="11"/>
  <c r="A51" i="11"/>
  <c r="C50" i="11"/>
  <c r="B50" i="11"/>
  <c r="A50" i="11"/>
  <c r="C49" i="11"/>
  <c r="B49" i="11"/>
  <c r="A49" i="11"/>
  <c r="C48" i="11"/>
  <c r="B48" i="11"/>
  <c r="A48" i="11"/>
  <c r="DL51" i="10"/>
  <c r="DJ51" i="10"/>
  <c r="DI51" i="10"/>
  <c r="DH51" i="10"/>
  <c r="DG51" i="10"/>
  <c r="DF51" i="10"/>
  <c r="DC51" i="10"/>
  <c r="DB51" i="10"/>
  <c r="DA51" i="10"/>
  <c r="CZ51" i="10"/>
  <c r="CY51" i="10"/>
  <c r="CP51" i="10"/>
  <c r="CJ51" i="10"/>
  <c r="CB51" i="10"/>
  <c r="BV51" i="10"/>
  <c r="BN51" i="10"/>
  <c r="J51" i="10" s="1"/>
  <c r="X51" i="10" s="1"/>
  <c r="AE51" i="10" s="1"/>
  <c r="BH51" i="10"/>
  <c r="AZ51" i="10"/>
  <c r="AT51" i="10"/>
  <c r="AS51" i="10"/>
  <c r="DK51" i="10" s="1"/>
  <c r="AM51" i="10"/>
  <c r="DE51" i="10" s="1"/>
  <c r="AL51" i="10"/>
  <c r="AF51" i="10"/>
  <c r="CX51" i="10" s="1"/>
  <c r="Q51" i="10"/>
  <c r="P51" i="10"/>
  <c r="O51" i="10"/>
  <c r="N51" i="10"/>
  <c r="M51" i="10"/>
  <c r="L51" i="10"/>
  <c r="K51" i="10"/>
  <c r="I51" i="10"/>
  <c r="H51" i="10"/>
  <c r="G51" i="10"/>
  <c r="F51" i="10"/>
  <c r="E51" i="10"/>
  <c r="D51" i="10"/>
  <c r="C51" i="10"/>
  <c r="B51" i="10"/>
  <c r="A51" i="10"/>
  <c r="DL50" i="10"/>
  <c r="DJ50" i="10"/>
  <c r="DI50" i="10"/>
  <c r="DH50" i="10"/>
  <c r="DG50" i="10"/>
  <c r="DF50" i="10"/>
  <c r="DD50" i="10"/>
  <c r="DC50" i="10"/>
  <c r="DB50" i="10"/>
  <c r="DA50" i="10"/>
  <c r="CZ50" i="10"/>
  <c r="CY50" i="10"/>
  <c r="CP50" i="10"/>
  <c r="CJ50" i="10"/>
  <c r="CB50" i="10"/>
  <c r="BV50" i="10"/>
  <c r="BN50" i="10"/>
  <c r="BH50" i="10"/>
  <c r="D50" i="10" s="1"/>
  <c r="AZ50" i="10"/>
  <c r="AT50" i="10"/>
  <c r="AS50" i="10"/>
  <c r="DK50" i="10" s="1"/>
  <c r="AM50" i="10"/>
  <c r="DE50" i="10" s="1"/>
  <c r="AL50" i="10"/>
  <c r="AF50" i="10"/>
  <c r="CX50" i="10" s="1"/>
  <c r="Q50" i="10"/>
  <c r="P50" i="10"/>
  <c r="O50" i="10"/>
  <c r="N50" i="10"/>
  <c r="M50" i="10"/>
  <c r="L50" i="10"/>
  <c r="J50" i="10"/>
  <c r="X50" i="10" s="1"/>
  <c r="AE50" i="10" s="1"/>
  <c r="I50" i="10"/>
  <c r="H50" i="10"/>
  <c r="G50" i="10"/>
  <c r="F50" i="10"/>
  <c r="E50" i="10"/>
  <c r="C50" i="10"/>
  <c r="B50" i="10"/>
  <c r="A50" i="10"/>
  <c r="DL49" i="10"/>
  <c r="DJ49" i="10"/>
  <c r="DI49" i="10"/>
  <c r="DH49" i="10"/>
  <c r="DG49" i="10"/>
  <c r="DF49" i="10"/>
  <c r="DD49" i="10"/>
  <c r="DC49" i="10"/>
  <c r="DB49" i="10"/>
  <c r="DA49" i="10"/>
  <c r="CZ49" i="10"/>
  <c r="CY49" i="10"/>
  <c r="CP49" i="10"/>
  <c r="CJ49" i="10"/>
  <c r="CB49" i="10"/>
  <c r="BV49" i="10"/>
  <c r="BN49" i="10"/>
  <c r="BH49" i="10"/>
  <c r="AZ49" i="10"/>
  <c r="AT49" i="10"/>
  <c r="AS49" i="10"/>
  <c r="DK49" i="10" s="1"/>
  <c r="AM49" i="10"/>
  <c r="DE49" i="10" s="1"/>
  <c r="AL49" i="10"/>
  <c r="AF49" i="10"/>
  <c r="CX49" i="10" s="1"/>
  <c r="Q49" i="10"/>
  <c r="P49" i="10"/>
  <c r="O49" i="10"/>
  <c r="N49" i="10"/>
  <c r="M49" i="10"/>
  <c r="L49" i="10"/>
  <c r="J49" i="10"/>
  <c r="X49" i="10" s="1"/>
  <c r="AE49" i="10" s="1"/>
  <c r="I49" i="10"/>
  <c r="H49" i="10"/>
  <c r="G49" i="10"/>
  <c r="F49" i="10"/>
  <c r="E49" i="10"/>
  <c r="D49" i="10"/>
  <c r="C49" i="10"/>
  <c r="B49" i="10"/>
  <c r="A49" i="10"/>
  <c r="DL48" i="10"/>
  <c r="DJ48" i="10"/>
  <c r="DI48" i="10"/>
  <c r="DH48" i="10"/>
  <c r="DG48" i="10"/>
  <c r="DF48" i="10"/>
  <c r="DD48" i="10"/>
  <c r="DC48" i="10"/>
  <c r="DB48" i="10"/>
  <c r="DA48" i="10"/>
  <c r="CZ48" i="10"/>
  <c r="CY48" i="10"/>
  <c r="CP48" i="10"/>
  <c r="CJ48" i="10"/>
  <c r="CB48" i="10"/>
  <c r="BV48" i="10"/>
  <c r="BN48" i="10"/>
  <c r="BH48" i="10"/>
  <c r="D48" i="10" s="1"/>
  <c r="AZ48" i="10"/>
  <c r="AT48" i="10"/>
  <c r="AS48" i="10"/>
  <c r="DK48" i="10" s="1"/>
  <c r="AM48" i="10"/>
  <c r="DE48" i="10" s="1"/>
  <c r="AL48" i="10"/>
  <c r="AF48" i="10"/>
  <c r="CX48" i="10" s="1"/>
  <c r="Q48" i="10"/>
  <c r="P48" i="10"/>
  <c r="O48" i="10"/>
  <c r="N48" i="10"/>
  <c r="M48" i="10"/>
  <c r="L48" i="10"/>
  <c r="J48" i="10"/>
  <c r="X48" i="10" s="1"/>
  <c r="AE48" i="10" s="1"/>
  <c r="I48" i="10"/>
  <c r="H48" i="10"/>
  <c r="G48" i="10"/>
  <c r="F48" i="10"/>
  <c r="E48" i="10"/>
  <c r="C48" i="10"/>
  <c r="B48" i="10"/>
  <c r="A48" i="10"/>
  <c r="BX51" i="34"/>
  <c r="C51" i="34"/>
  <c r="B51" i="34"/>
  <c r="A51" i="34"/>
  <c r="BX50" i="34"/>
  <c r="C50" i="34"/>
  <c r="B50" i="34"/>
  <c r="A50" i="34"/>
  <c r="BX49" i="34"/>
  <c r="C49" i="34"/>
  <c r="B49" i="34"/>
  <c r="A49" i="34"/>
  <c r="BX48" i="34"/>
  <c r="C48" i="34"/>
  <c r="B48" i="34"/>
  <c r="A48" i="34"/>
  <c r="AL51" i="26"/>
  <c r="AK51" i="26"/>
  <c r="AJ51" i="26"/>
  <c r="AI51" i="26"/>
  <c r="AH51" i="26"/>
  <c r="AF51" i="26"/>
  <c r="AE51" i="26"/>
  <c r="Z51" i="26"/>
  <c r="AG51" i="26" s="1"/>
  <c r="C51" i="26"/>
  <c r="B51" i="26"/>
  <c r="A51" i="26"/>
  <c r="AL50" i="26"/>
  <c r="AK50" i="26"/>
  <c r="AJ50" i="26"/>
  <c r="AI50" i="26"/>
  <c r="AH50" i="26"/>
  <c r="AF50" i="26"/>
  <c r="AE50" i="26"/>
  <c r="Z50" i="26"/>
  <c r="AG50" i="26" s="1"/>
  <c r="C50" i="26"/>
  <c r="B50" i="26"/>
  <c r="A50" i="26"/>
  <c r="AL49" i="26"/>
  <c r="AK49" i="26"/>
  <c r="AJ49" i="26"/>
  <c r="AI49" i="26"/>
  <c r="AH49" i="26"/>
  <c r="AF49" i="26"/>
  <c r="AE49" i="26"/>
  <c r="Z49" i="26"/>
  <c r="AG49" i="26" s="1"/>
  <c r="C49" i="26"/>
  <c r="B49" i="26"/>
  <c r="A49" i="26"/>
  <c r="AL48" i="26"/>
  <c r="AK48" i="26"/>
  <c r="AJ48" i="26"/>
  <c r="AI48" i="26"/>
  <c r="AH48" i="26"/>
  <c r="AF48" i="26"/>
  <c r="AE48" i="26"/>
  <c r="Z48" i="26"/>
  <c r="AG48" i="26" s="1"/>
  <c r="C48" i="26"/>
  <c r="B48" i="26"/>
  <c r="A48" i="26"/>
  <c r="CJ61" i="35"/>
  <c r="CI61" i="35"/>
  <c r="CH61" i="35"/>
  <c r="CG61" i="35"/>
  <c r="CE61" i="35"/>
  <c r="BV61" i="35"/>
  <c r="BU61" i="35"/>
  <c r="BT61" i="35"/>
  <c r="BS61" i="35"/>
  <c r="BQ61" i="35"/>
  <c r="BH61" i="35"/>
  <c r="BG61" i="35"/>
  <c r="BF61" i="35"/>
  <c r="BE61" i="35"/>
  <c r="BC61" i="35"/>
  <c r="AI48" i="35"/>
  <c r="CZ51" i="35"/>
  <c r="CY51" i="35"/>
  <c r="CX51" i="35"/>
  <c r="CW51" i="35"/>
  <c r="CV51" i="35"/>
  <c r="CU51" i="35"/>
  <c r="CS51" i="35"/>
  <c r="CR51" i="35"/>
  <c r="CQ51" i="35"/>
  <c r="CP51" i="35"/>
  <c r="CO51" i="35"/>
  <c r="CN51" i="35"/>
  <c r="CL51" i="35"/>
  <c r="BY51" i="35"/>
  <c r="BK51" i="35"/>
  <c r="AW51" i="35"/>
  <c r="AI51" i="35"/>
  <c r="C51" i="35"/>
  <c r="B51" i="35"/>
  <c r="A51" i="35"/>
  <c r="CZ50" i="35"/>
  <c r="CY50" i="35"/>
  <c r="CX50" i="35"/>
  <c r="CW50" i="35"/>
  <c r="CV50" i="35"/>
  <c r="CU50" i="35"/>
  <c r="CS50" i="35"/>
  <c r="CR50" i="35"/>
  <c r="CQ50" i="35"/>
  <c r="CP50" i="35"/>
  <c r="CO50" i="35"/>
  <c r="CN50" i="35"/>
  <c r="CL50" i="35"/>
  <c r="BY50" i="35"/>
  <c r="BK50" i="35"/>
  <c r="AW50" i="35"/>
  <c r="AI50" i="35"/>
  <c r="U50" i="35"/>
  <c r="G50" i="35"/>
  <c r="D50" i="35"/>
  <c r="C50" i="35"/>
  <c r="B50" i="35"/>
  <c r="A50" i="35"/>
  <c r="CZ49" i="35"/>
  <c r="CY49" i="35"/>
  <c r="CX49" i="35"/>
  <c r="CW49" i="35"/>
  <c r="CV49" i="35"/>
  <c r="CU49" i="35"/>
  <c r="CS49" i="35"/>
  <c r="CR49" i="35"/>
  <c r="CQ49" i="35"/>
  <c r="CP49" i="35"/>
  <c r="CO49" i="35"/>
  <c r="CN49" i="35"/>
  <c r="CL49" i="35"/>
  <c r="BY49" i="35"/>
  <c r="BK49" i="35"/>
  <c r="AW49" i="35"/>
  <c r="AI49" i="35"/>
  <c r="U49" i="35"/>
  <c r="G49" i="35"/>
  <c r="D49" i="35"/>
  <c r="C49" i="35"/>
  <c r="B49" i="35"/>
  <c r="A49" i="35"/>
  <c r="CZ48" i="35"/>
  <c r="CY48" i="35"/>
  <c r="CX48" i="35"/>
  <c r="CW48" i="35"/>
  <c r="CV48" i="35"/>
  <c r="CU48" i="35"/>
  <c r="CS48" i="35"/>
  <c r="CR48" i="35"/>
  <c r="CQ48" i="35"/>
  <c r="CP48" i="35"/>
  <c r="CO48" i="35"/>
  <c r="CN48" i="35"/>
  <c r="CL48" i="35"/>
  <c r="BY48" i="35"/>
  <c r="BK48" i="35"/>
  <c r="AW48" i="35"/>
  <c r="U48" i="35"/>
  <c r="G48" i="35"/>
  <c r="D48" i="35"/>
  <c r="C48" i="35"/>
  <c r="B48" i="35"/>
  <c r="A48" i="35"/>
  <c r="AD51" i="6"/>
  <c r="AC51" i="6"/>
  <c r="U51" i="35" s="1"/>
  <c r="AD50" i="6"/>
  <c r="AC50" i="6"/>
  <c r="AD49" i="6"/>
  <c r="AC49" i="6"/>
  <c r="AD48" i="6"/>
  <c r="AC48" i="6"/>
  <c r="AA48" i="6"/>
  <c r="AA51" i="6"/>
  <c r="AA50" i="6"/>
  <c r="AA49" i="6"/>
  <c r="AD85" i="6"/>
  <c r="T85" i="6"/>
  <c r="V51" i="6"/>
  <c r="X51" i="6" s="1"/>
  <c r="H51" i="6"/>
  <c r="U51" i="6" s="1"/>
  <c r="W51" i="6" s="1"/>
  <c r="G51" i="6"/>
  <c r="F51" i="6"/>
  <c r="E51" i="6"/>
  <c r="D51" i="6"/>
  <c r="C51" i="6"/>
  <c r="B51" i="6"/>
  <c r="A51" i="6"/>
  <c r="V50" i="6"/>
  <c r="X50" i="6" s="1"/>
  <c r="H50" i="6"/>
  <c r="U50" i="6" s="1"/>
  <c r="W50" i="6" s="1"/>
  <c r="G50" i="6"/>
  <c r="F50" i="6"/>
  <c r="E50" i="6"/>
  <c r="D50" i="6"/>
  <c r="C50" i="6"/>
  <c r="B50" i="6"/>
  <c r="A50" i="6"/>
  <c r="V49" i="6"/>
  <c r="X49" i="6" s="1"/>
  <c r="U49" i="6"/>
  <c r="W49" i="6" s="1"/>
  <c r="H49" i="6"/>
  <c r="G49" i="6"/>
  <c r="F49" i="6"/>
  <c r="E49" i="6"/>
  <c r="D49" i="6"/>
  <c r="C49" i="6"/>
  <c r="B49" i="6"/>
  <c r="A49" i="6"/>
  <c r="V48" i="6"/>
  <c r="X48" i="6" s="1"/>
  <c r="H48" i="6"/>
  <c r="U48" i="6" s="1"/>
  <c r="W48" i="6" s="1"/>
  <c r="G48" i="6"/>
  <c r="F48" i="6"/>
  <c r="E48" i="6"/>
  <c r="D48" i="6"/>
  <c r="C48" i="6"/>
  <c r="B48" i="6"/>
  <c r="A48" i="6"/>
  <c r="BH50" i="37"/>
  <c r="C50" i="37"/>
  <c r="B50" i="37"/>
  <c r="A50" i="37"/>
  <c r="BH49" i="37"/>
  <c r="C49" i="37"/>
  <c r="B49" i="37"/>
  <c r="A49" i="37"/>
  <c r="BH48" i="37"/>
  <c r="C48" i="37"/>
  <c r="B48" i="37"/>
  <c r="A48" i="37"/>
  <c r="BH47" i="37"/>
  <c r="C47" i="37"/>
  <c r="B47" i="37"/>
  <c r="A47" i="37"/>
  <c r="BH50" i="38"/>
  <c r="C50" i="38"/>
  <c r="B50" i="38"/>
  <c r="A50" i="38"/>
  <c r="BH49" i="38"/>
  <c r="C49" i="38"/>
  <c r="B49" i="38"/>
  <c r="A49" i="38"/>
  <c r="BH48" i="38"/>
  <c r="C48" i="38"/>
  <c r="B48" i="38"/>
  <c r="A48" i="38"/>
  <c r="BH47" i="38"/>
  <c r="C47" i="38"/>
  <c r="B47" i="38"/>
  <c r="A47" i="38"/>
  <c r="BH50" i="39"/>
  <c r="C50" i="39"/>
  <c r="B50" i="39"/>
  <c r="A50" i="39"/>
  <c r="BH49" i="39"/>
  <c r="C49" i="39"/>
  <c r="B49" i="39"/>
  <c r="A49" i="39"/>
  <c r="BH48" i="39"/>
  <c r="C48" i="39"/>
  <c r="B48" i="39"/>
  <c r="A48" i="39"/>
  <c r="BH47" i="39"/>
  <c r="C47" i="39"/>
  <c r="B47" i="39"/>
  <c r="A47" i="39"/>
  <c r="BH50" i="40"/>
  <c r="C50" i="40"/>
  <c r="B50" i="40"/>
  <c r="A50" i="40"/>
  <c r="BH49" i="40"/>
  <c r="C49" i="40"/>
  <c r="B49" i="40"/>
  <c r="A49" i="40"/>
  <c r="BH48" i="40"/>
  <c r="C48" i="40"/>
  <c r="B48" i="40"/>
  <c r="A48" i="40"/>
  <c r="BH47" i="40"/>
  <c r="C47" i="40"/>
  <c r="B47" i="40"/>
  <c r="A47" i="40"/>
  <c r="AK84" i="5"/>
  <c r="AJ84" i="5"/>
  <c r="AI84" i="5"/>
  <c r="AH84" i="5"/>
  <c r="AG84" i="5"/>
  <c r="AK85" i="5"/>
  <c r="AJ85" i="5"/>
  <c r="AI85" i="5"/>
  <c r="AH85" i="5"/>
  <c r="AG85" i="5"/>
  <c r="CR85" i="5"/>
  <c r="CO85" i="5"/>
  <c r="CS51" i="5"/>
  <c r="CQ51" i="5"/>
  <c r="CP51" i="5"/>
  <c r="CS50" i="5"/>
  <c r="CQ50" i="5"/>
  <c r="CP50" i="5"/>
  <c r="CS49" i="5"/>
  <c r="CQ49" i="5"/>
  <c r="CP49" i="5"/>
  <c r="CS48" i="5"/>
  <c r="CQ48" i="5"/>
  <c r="CP48" i="5"/>
  <c r="AA85" i="5"/>
  <c r="W85" i="5"/>
  <c r="O51" i="5"/>
  <c r="Z51" i="6" s="1"/>
  <c r="U50" i="5"/>
  <c r="V50" i="5" s="1"/>
  <c r="X50" i="5" s="1"/>
  <c r="AA50" i="5" s="1"/>
  <c r="BA50" i="5" s="1"/>
  <c r="D53" i="17"/>
  <c r="K53" i="17" s="1"/>
  <c r="O48" i="5"/>
  <c r="D52" i="17" s="1"/>
  <c r="U51" i="5"/>
  <c r="V51" i="5" s="1"/>
  <c r="X51" i="5" s="1"/>
  <c r="AA51" i="5" s="1"/>
  <c r="BA51" i="5" s="1"/>
  <c r="R85" i="5"/>
  <c r="E52" i="35" l="1"/>
  <c r="AN47" i="6"/>
  <c r="CM49" i="35"/>
  <c r="CM50" i="35"/>
  <c r="U54" i="17"/>
  <c r="U53" i="17" s="1"/>
  <c r="U52" i="17" s="1"/>
  <c r="U51" i="17" s="1"/>
  <c r="U57" i="17"/>
  <c r="U56" i="17"/>
  <c r="BI50" i="38"/>
  <c r="AB51" i="6"/>
  <c r="N52" i="35"/>
  <c r="AP52" i="35"/>
  <c r="DD51" i="10"/>
  <c r="CM51" i="35"/>
  <c r="D51" i="35"/>
  <c r="G51" i="35"/>
  <c r="U48" i="5"/>
  <c r="V48" i="5" s="1"/>
  <c r="CR48" i="5" s="1"/>
  <c r="CO48" i="5" s="1"/>
  <c r="U49" i="5"/>
  <c r="V49" i="5" s="1"/>
  <c r="CR49" i="5" s="1"/>
  <c r="CO49" i="5" s="1"/>
  <c r="I53" i="17"/>
  <c r="F53" i="17" s="1"/>
  <c r="M53" i="17"/>
  <c r="K52" i="17"/>
  <c r="BI50" i="37"/>
  <c r="Z48" i="6"/>
  <c r="D55" i="17"/>
  <c r="K55" i="17" s="1"/>
  <c r="CR50" i="5"/>
  <c r="CO50" i="5" s="1"/>
  <c r="Z49" i="6"/>
  <c r="D54" i="17"/>
  <c r="K54" i="17" s="1"/>
  <c r="CR51" i="5"/>
  <c r="CO51" i="5" s="1"/>
  <c r="Z50" i="6"/>
  <c r="K49" i="10"/>
  <c r="K48" i="10"/>
  <c r="K50" i="10"/>
  <c r="CM48" i="35"/>
  <c r="X49" i="5" l="1"/>
  <c r="AA49" i="5" s="1"/>
  <c r="BA49" i="5" s="1"/>
  <c r="AB48" i="6"/>
  <c r="BI48" i="38"/>
  <c r="AB49" i="6"/>
  <c r="BI49" i="38"/>
  <c r="AB50" i="6"/>
  <c r="K51" i="17"/>
  <c r="D51" i="17"/>
  <c r="BD52" i="35"/>
  <c r="CT52" i="35" s="1"/>
  <c r="AN51" i="6"/>
  <c r="E51" i="35" s="1"/>
  <c r="CT51" i="35" s="1"/>
  <c r="X48" i="5"/>
  <c r="AA48" i="5" s="1"/>
  <c r="BI47" i="37"/>
  <c r="I52" i="17"/>
  <c r="M52" i="17"/>
  <c r="BA48" i="5"/>
  <c r="BK48" i="5"/>
  <c r="I54" i="17"/>
  <c r="F54" i="17" s="1"/>
  <c r="M54" i="17"/>
  <c r="I55" i="17"/>
  <c r="F55" i="17" s="1"/>
  <c r="M55" i="17"/>
  <c r="Z85" i="6"/>
  <c r="V85" i="6"/>
  <c r="H85" i="6"/>
  <c r="P85" i="6"/>
  <c r="K85" i="6"/>
  <c r="U85" i="6"/>
  <c r="X85" i="6"/>
  <c r="M51" i="17" l="1"/>
  <c r="I51" i="17"/>
  <c r="AN49" i="6"/>
  <c r="E49" i="35" s="1"/>
  <c r="CT49" i="35" s="1"/>
  <c r="BI48" i="37"/>
  <c r="AN50" i="6"/>
  <c r="E50" i="35" s="1"/>
  <c r="CT50" i="35" s="1"/>
  <c r="BI49" i="37"/>
  <c r="F52" i="17"/>
  <c r="F51" i="17" s="1"/>
  <c r="I15" i="20"/>
  <c r="H15" i="20"/>
  <c r="G15" i="20"/>
  <c r="AS85" i="10"/>
  <c r="AM85" i="10"/>
  <c r="BG61" i="10"/>
  <c r="BA61" i="10"/>
  <c r="BG87" i="10"/>
  <c r="BA87" i="10"/>
  <c r="AS25" i="10"/>
  <c r="X19" i="10"/>
  <c r="AE25" i="10"/>
  <c r="AE19" i="10" s="1"/>
  <c r="X25" i="10"/>
  <c r="AE84" i="10"/>
  <c r="X84" i="10"/>
  <c r="AE85" i="10"/>
  <c r="X85" i="10"/>
  <c r="BB87" i="5"/>
  <c r="BC87" i="5"/>
  <c r="BE87" i="5"/>
  <c r="BA85" i="5"/>
  <c r="AQ87" i="35"/>
  <c r="AR87" i="35"/>
  <c r="AS87" i="35"/>
  <c r="AT87" i="35"/>
  <c r="AU87" i="35"/>
  <c r="AO87" i="35"/>
  <c r="AQ61" i="35"/>
  <c r="AR61" i="35"/>
  <c r="AS61" i="35"/>
  <c r="AT61" i="35"/>
  <c r="AO61" i="35"/>
  <c r="D85" i="35"/>
  <c r="G85" i="35"/>
  <c r="U61" i="35"/>
  <c r="BH60" i="38"/>
  <c r="BH60" i="37"/>
  <c r="AO60" i="37"/>
  <c r="AA85" i="6"/>
  <c r="BA61" i="5"/>
  <c r="AQ61" i="5"/>
  <c r="AG61" i="5"/>
  <c r="AE85" i="5"/>
  <c r="K85" i="5"/>
  <c r="K87" i="5"/>
  <c r="O85" i="5"/>
  <c r="N85" i="5" s="1"/>
  <c r="I85" i="6" s="1"/>
  <c r="Y85" i="6" s="1"/>
  <c r="E48" i="35" l="1"/>
  <c r="BI47" i="38"/>
  <c r="AM87" i="6"/>
  <c r="AM85" i="6"/>
  <c r="CT48" i="35" l="1"/>
  <c r="E16" i="21"/>
  <c r="F16" i="21" s="1"/>
  <c r="G16" i="21" s="1"/>
  <c r="H16" i="21" s="1"/>
  <c r="AE61" i="26" l="1"/>
  <c r="N61" i="6"/>
  <c r="T61" i="5"/>
  <c r="K61" i="5"/>
  <c r="S61" i="5" l="1"/>
  <c r="CW61" i="5"/>
  <c r="E18" i="21" l="1"/>
  <c r="F18" i="21" s="1"/>
  <c r="G18" i="21" s="1"/>
  <c r="H18" i="21" s="1"/>
  <c r="K60" i="17" l="1"/>
  <c r="M60" i="17" s="1"/>
  <c r="F30" i="18"/>
  <c r="B30" i="18"/>
  <c r="A6" i="17"/>
  <c r="A6" i="18" s="1"/>
  <c r="A6" i="19" s="1"/>
  <c r="A7" i="20" s="1"/>
  <c r="A7" i="21" s="1"/>
  <c r="L103" i="17"/>
  <c r="A6" i="16"/>
  <c r="A6" i="15"/>
  <c r="F160" i="23"/>
  <c r="B160" i="23"/>
  <c r="F38" i="14"/>
  <c r="B38" i="14"/>
  <c r="G103" i="13"/>
  <c r="B103" i="13"/>
  <c r="G87" i="13"/>
  <c r="G85" i="13"/>
  <c r="A6" i="13"/>
  <c r="A6" i="12"/>
  <c r="A6" i="11"/>
  <c r="A6" i="10"/>
  <c r="A6" i="34"/>
  <c r="A7" i="26"/>
  <c r="A6" i="6"/>
  <c r="A7" i="40"/>
  <c r="A6" i="35"/>
  <c r="M61" i="6"/>
  <c r="K61" i="6" s="1"/>
  <c r="AC85" i="6"/>
  <c r="A7" i="39"/>
  <c r="A7" i="38"/>
  <c r="A7" i="37"/>
  <c r="AY87" i="5"/>
  <c r="AO85" i="5"/>
  <c r="AV87" i="5" l="1"/>
  <c r="CW87" i="5" s="1"/>
  <c r="BH60" i="40"/>
  <c r="BH60" i="39"/>
  <c r="BH58" i="39" s="1"/>
  <c r="BH57" i="39" s="1"/>
  <c r="BI60" i="39"/>
  <c r="BI58" i="39" s="1"/>
  <c r="F60" i="17"/>
  <c r="I60" i="17"/>
  <c r="BH86" i="40"/>
  <c r="BH84" i="40"/>
  <c r="BF83" i="40"/>
  <c r="BF24" i="40" s="1"/>
  <c r="BH86" i="39"/>
  <c r="BH84" i="39"/>
  <c r="BH86" i="38"/>
  <c r="BH84" i="38"/>
  <c r="BH85" i="37"/>
  <c r="BH86" i="37"/>
  <c r="BH84" i="37"/>
  <c r="BH86" i="4"/>
  <c r="BH84" i="4"/>
  <c r="H77" i="40"/>
  <c r="H22" i="40" s="1"/>
  <c r="C86" i="40"/>
  <c r="B86" i="40"/>
  <c r="A86" i="40"/>
  <c r="C84" i="40"/>
  <c r="B84" i="40"/>
  <c r="A84" i="40"/>
  <c r="BK83" i="40"/>
  <c r="BJ83" i="40"/>
  <c r="BI83" i="40"/>
  <c r="BI24" i="40" s="1"/>
  <c r="BG83" i="40"/>
  <c r="BG24" i="40" s="1"/>
  <c r="BE83" i="40"/>
  <c r="BD83" i="40"/>
  <c r="BC83" i="40"/>
  <c r="BB83" i="40"/>
  <c r="BB24" i="40" s="1"/>
  <c r="BA83" i="40"/>
  <c r="AZ83" i="40"/>
  <c r="AY83" i="40"/>
  <c r="AY24" i="40" s="1"/>
  <c r="AX83" i="40"/>
  <c r="AX24" i="40" s="1"/>
  <c r="AW83" i="40"/>
  <c r="AV83" i="40"/>
  <c r="AU83" i="40"/>
  <c r="AU24" i="40" s="1"/>
  <c r="AT83" i="40"/>
  <c r="AT24" i="40" s="1"/>
  <c r="AS83" i="40"/>
  <c r="AR83" i="40"/>
  <c r="AQ83" i="40"/>
  <c r="AQ24" i="40" s="1"/>
  <c r="AP83" i="40"/>
  <c r="AP24" i="40" s="1"/>
  <c r="AO83" i="40"/>
  <c r="AN83" i="40"/>
  <c r="AM83" i="40"/>
  <c r="AL83" i="40"/>
  <c r="AL24" i="40" s="1"/>
  <c r="AK83" i="40"/>
  <c r="AJ83" i="40"/>
  <c r="AI83" i="40"/>
  <c r="AI24" i="40" s="1"/>
  <c r="AH83" i="40"/>
  <c r="AH24" i="40" s="1"/>
  <c r="AG83" i="40"/>
  <c r="AF83" i="40"/>
  <c r="AE83" i="40"/>
  <c r="AE24" i="40" s="1"/>
  <c r="AD83" i="40"/>
  <c r="AD24" i="40" s="1"/>
  <c r="AC83" i="40"/>
  <c r="AB83" i="40"/>
  <c r="AA83" i="40"/>
  <c r="AA24" i="40" s="1"/>
  <c r="Z83" i="40"/>
  <c r="Z24" i="40" s="1"/>
  <c r="Y83" i="40"/>
  <c r="X83" i="40"/>
  <c r="W83" i="40"/>
  <c r="V83" i="40"/>
  <c r="V24" i="40" s="1"/>
  <c r="U83" i="40"/>
  <c r="T83" i="40"/>
  <c r="S83" i="40"/>
  <c r="S24" i="40" s="1"/>
  <c r="R83" i="40"/>
  <c r="R24" i="40" s="1"/>
  <c r="Q83" i="40"/>
  <c r="P83" i="40"/>
  <c r="O83" i="40"/>
  <c r="O24" i="40" s="1"/>
  <c r="N83" i="40"/>
  <c r="N24" i="40" s="1"/>
  <c r="M83" i="40"/>
  <c r="L83" i="40"/>
  <c r="K83" i="40"/>
  <c r="K24" i="40" s="1"/>
  <c r="J83" i="40"/>
  <c r="J24" i="40" s="1"/>
  <c r="I83" i="40"/>
  <c r="H83" i="40"/>
  <c r="G83" i="40"/>
  <c r="F83" i="40"/>
  <c r="F24" i="40" s="1"/>
  <c r="E83" i="40"/>
  <c r="D83" i="40"/>
  <c r="C83" i="40"/>
  <c r="B83" i="40"/>
  <c r="A83" i="40"/>
  <c r="C82" i="40"/>
  <c r="B82" i="40"/>
  <c r="A82" i="40"/>
  <c r="BK77" i="40"/>
  <c r="BK22" i="40" s="1"/>
  <c r="BJ77" i="40"/>
  <c r="BI77" i="40"/>
  <c r="BH77" i="40"/>
  <c r="BH22" i="40" s="1"/>
  <c r="BG77" i="40"/>
  <c r="BG22" i="40" s="1"/>
  <c r="BF77" i="40"/>
  <c r="BF22" i="40" s="1"/>
  <c r="BE77" i="40"/>
  <c r="BE22" i="40" s="1"/>
  <c r="BD77" i="40"/>
  <c r="BD22" i="40" s="1"/>
  <c r="BC77" i="40"/>
  <c r="BC22" i="40" s="1"/>
  <c r="BB77" i="40"/>
  <c r="BA77" i="40"/>
  <c r="AZ77" i="40"/>
  <c r="AZ22" i="40" s="1"/>
  <c r="AY77" i="40"/>
  <c r="AY22" i="40" s="1"/>
  <c r="AX77" i="40"/>
  <c r="AX22" i="40" s="1"/>
  <c r="AW77" i="40"/>
  <c r="AW22" i="40" s="1"/>
  <c r="AV77" i="40"/>
  <c r="AV22" i="40" s="1"/>
  <c r="AU77" i="40"/>
  <c r="AU22" i="40" s="1"/>
  <c r="AT77" i="40"/>
  <c r="AS77" i="40"/>
  <c r="AR77" i="40"/>
  <c r="AR22" i="40" s="1"/>
  <c r="AQ77" i="40"/>
  <c r="AQ22" i="40" s="1"/>
  <c r="AP77" i="40"/>
  <c r="AP22" i="40" s="1"/>
  <c r="AO77" i="40"/>
  <c r="AO22" i="40" s="1"/>
  <c r="AN77" i="40"/>
  <c r="AN22" i="40" s="1"/>
  <c r="AM77" i="40"/>
  <c r="AM22" i="40" s="1"/>
  <c r="AL77" i="40"/>
  <c r="AK77" i="40"/>
  <c r="AJ77" i="40"/>
  <c r="AJ22" i="40" s="1"/>
  <c r="AI77" i="40"/>
  <c r="AI22" i="40" s="1"/>
  <c r="AH77" i="40"/>
  <c r="AH22" i="40" s="1"/>
  <c r="AG77" i="40"/>
  <c r="AG22" i="40" s="1"/>
  <c r="AF77" i="40"/>
  <c r="AF22" i="40" s="1"/>
  <c r="AE77" i="40"/>
  <c r="AE22" i="40" s="1"/>
  <c r="AD77" i="40"/>
  <c r="AC77" i="40"/>
  <c r="AB77" i="40"/>
  <c r="AB22" i="40" s="1"/>
  <c r="AA77" i="40"/>
  <c r="AA22" i="40" s="1"/>
  <c r="Z77" i="40"/>
  <c r="Z22" i="40" s="1"/>
  <c r="Y77" i="40"/>
  <c r="Y22" i="40" s="1"/>
  <c r="X77" i="40"/>
  <c r="X22" i="40" s="1"/>
  <c r="W77" i="40"/>
  <c r="V77" i="40"/>
  <c r="U77" i="40"/>
  <c r="U22" i="40" s="1"/>
  <c r="T77" i="40"/>
  <c r="T22" i="40" s="1"/>
  <c r="S77" i="40"/>
  <c r="S22" i="40" s="1"/>
  <c r="R77" i="40"/>
  <c r="R22" i="40" s="1"/>
  <c r="Q77" i="40"/>
  <c r="Q22" i="40" s="1"/>
  <c r="P77" i="40"/>
  <c r="P22" i="40" s="1"/>
  <c r="O77" i="40"/>
  <c r="O22" i="40" s="1"/>
  <c r="N77" i="40"/>
  <c r="M77" i="40"/>
  <c r="M22" i="40" s="1"/>
  <c r="L77" i="40"/>
  <c r="L22" i="40" s="1"/>
  <c r="K77" i="40"/>
  <c r="K22" i="40" s="1"/>
  <c r="J77" i="40"/>
  <c r="J22" i="40" s="1"/>
  <c r="I77" i="40"/>
  <c r="I22" i="40" s="1"/>
  <c r="G77" i="40"/>
  <c r="G22" i="40" s="1"/>
  <c r="F77" i="40"/>
  <c r="F22" i="40" s="1"/>
  <c r="E77" i="40"/>
  <c r="D77" i="40"/>
  <c r="D22" i="40" s="1"/>
  <c r="C77" i="40"/>
  <c r="B77" i="40"/>
  <c r="A77" i="40"/>
  <c r="BK75" i="40"/>
  <c r="BJ75" i="40"/>
  <c r="BJ73" i="40" s="1"/>
  <c r="BJ21" i="40" s="1"/>
  <c r="BI75" i="40"/>
  <c r="BH75" i="40"/>
  <c r="BG75" i="40"/>
  <c r="BF75" i="40"/>
  <c r="BF73" i="40" s="1"/>
  <c r="BF21" i="40" s="1"/>
  <c r="BE75" i="40"/>
  <c r="BD75" i="40"/>
  <c r="BC75" i="40"/>
  <c r="BB75" i="40"/>
  <c r="BB73" i="40" s="1"/>
  <c r="BB21" i="40" s="1"/>
  <c r="BA75" i="40"/>
  <c r="AZ75" i="40"/>
  <c r="AY75" i="40"/>
  <c r="AX75" i="40"/>
  <c r="AX73" i="40" s="1"/>
  <c r="AX21" i="40" s="1"/>
  <c r="AW75" i="40"/>
  <c r="AV75" i="40"/>
  <c r="AU75" i="40"/>
  <c r="AT75" i="40"/>
  <c r="AT73" i="40" s="1"/>
  <c r="AT21" i="40" s="1"/>
  <c r="AS75" i="40"/>
  <c r="AR75" i="40"/>
  <c r="AQ75" i="40"/>
  <c r="AP75" i="40"/>
  <c r="AP73" i="40" s="1"/>
  <c r="AP21" i="40" s="1"/>
  <c r="AO75" i="40"/>
  <c r="AN75" i="40"/>
  <c r="AM75" i="40"/>
  <c r="AL75" i="40"/>
  <c r="AL73" i="40" s="1"/>
  <c r="AL21" i="40" s="1"/>
  <c r="AK75" i="40"/>
  <c r="AJ75" i="40"/>
  <c r="AI75" i="40"/>
  <c r="AH75" i="40"/>
  <c r="AH73" i="40" s="1"/>
  <c r="AH21" i="40" s="1"/>
  <c r="AG75" i="40"/>
  <c r="AF75" i="40"/>
  <c r="AE75" i="40"/>
  <c r="AD75" i="40"/>
  <c r="AD73" i="40" s="1"/>
  <c r="AD21" i="40" s="1"/>
  <c r="AC75" i="40"/>
  <c r="AB75" i="40"/>
  <c r="AA75" i="40"/>
  <c r="Z75" i="40"/>
  <c r="Z73" i="40" s="1"/>
  <c r="Z21" i="40" s="1"/>
  <c r="Y75" i="40"/>
  <c r="X75" i="40"/>
  <c r="W75" i="40"/>
  <c r="V75" i="40"/>
  <c r="V73" i="40" s="1"/>
  <c r="V21" i="40" s="1"/>
  <c r="U75" i="40"/>
  <c r="T75" i="40"/>
  <c r="S75" i="40"/>
  <c r="R75" i="40"/>
  <c r="R73" i="40" s="1"/>
  <c r="R21" i="40" s="1"/>
  <c r="Q75" i="40"/>
  <c r="P75" i="40"/>
  <c r="O75" i="40"/>
  <c r="N75" i="40"/>
  <c r="N73" i="40" s="1"/>
  <c r="N21" i="40" s="1"/>
  <c r="M75" i="40"/>
  <c r="L75" i="40"/>
  <c r="K75" i="40"/>
  <c r="J75" i="40"/>
  <c r="J73" i="40" s="1"/>
  <c r="J21" i="40" s="1"/>
  <c r="I75" i="40"/>
  <c r="H75" i="40"/>
  <c r="G75" i="40"/>
  <c r="F75" i="40"/>
  <c r="F73" i="40" s="1"/>
  <c r="F21" i="40" s="1"/>
  <c r="E75" i="40"/>
  <c r="D75" i="40"/>
  <c r="C75" i="40"/>
  <c r="B75" i="40"/>
  <c r="A75" i="40"/>
  <c r="C74" i="40"/>
  <c r="B74" i="40"/>
  <c r="A74" i="40"/>
  <c r="BK73" i="40"/>
  <c r="BI73" i="40"/>
  <c r="BH73" i="40"/>
  <c r="BH21" i="40" s="1"/>
  <c r="BG73" i="40"/>
  <c r="BG21" i="40" s="1"/>
  <c r="BE73" i="40"/>
  <c r="BD73" i="40"/>
  <c r="BD21" i="40" s="1"/>
  <c r="BC73" i="40"/>
  <c r="BA73" i="40"/>
  <c r="BA21" i="40" s="1"/>
  <c r="AZ73" i="40"/>
  <c r="AZ21" i="40" s="1"/>
  <c r="AY73" i="40"/>
  <c r="AW73" i="40"/>
  <c r="AV73" i="40"/>
  <c r="AV21" i="40" s="1"/>
  <c r="AU73" i="40"/>
  <c r="AS73" i="40"/>
  <c r="AR73" i="40"/>
  <c r="AR21" i="40" s="1"/>
  <c r="AQ73" i="40"/>
  <c r="AQ21" i="40" s="1"/>
  <c r="AO73" i="40"/>
  <c r="AN73" i="40"/>
  <c r="AN21" i="40" s="1"/>
  <c r="AM73" i="40"/>
  <c r="AK73" i="40"/>
  <c r="AK21" i="40" s="1"/>
  <c r="AJ73" i="40"/>
  <c r="AJ21" i="40" s="1"/>
  <c r="AI73" i="40"/>
  <c r="AG73" i="40"/>
  <c r="AF73" i="40"/>
  <c r="AF21" i="40" s="1"/>
  <c r="AE73" i="40"/>
  <c r="AC73" i="40"/>
  <c r="AB73" i="40"/>
  <c r="AB21" i="40" s="1"/>
  <c r="AA73" i="40"/>
  <c r="AA21" i="40" s="1"/>
  <c r="Y73" i="40"/>
  <c r="X73" i="40"/>
  <c r="X21" i="40" s="1"/>
  <c r="W73" i="40"/>
  <c r="U73" i="40"/>
  <c r="U21" i="40" s="1"/>
  <c r="T73" i="40"/>
  <c r="T21" i="40" s="1"/>
  <c r="S73" i="40"/>
  <c r="Q73" i="40"/>
  <c r="P73" i="40"/>
  <c r="P21" i="40" s="1"/>
  <c r="O73" i="40"/>
  <c r="M73" i="40"/>
  <c r="L73" i="40"/>
  <c r="L21" i="40" s="1"/>
  <c r="K73" i="40"/>
  <c r="K21" i="40" s="1"/>
  <c r="I73" i="40"/>
  <c r="H73" i="40"/>
  <c r="H21" i="40" s="1"/>
  <c r="G73" i="40"/>
  <c r="E73" i="40"/>
  <c r="E21" i="40" s="1"/>
  <c r="D73" i="40"/>
  <c r="D21" i="40" s="1"/>
  <c r="C73" i="40"/>
  <c r="B73" i="40"/>
  <c r="A73" i="40"/>
  <c r="C72" i="40"/>
  <c r="B72" i="40"/>
  <c r="A72" i="40"/>
  <c r="C71" i="40"/>
  <c r="B71" i="40"/>
  <c r="A71" i="40"/>
  <c r="BK70" i="40"/>
  <c r="BJ70" i="40"/>
  <c r="BI70" i="40"/>
  <c r="BH70" i="40"/>
  <c r="BG70" i="40"/>
  <c r="BF70" i="40"/>
  <c r="BE70" i="40"/>
  <c r="BD70" i="40"/>
  <c r="BC70" i="40"/>
  <c r="BB70" i="40"/>
  <c r="BA70" i="40"/>
  <c r="AZ70" i="40"/>
  <c r="AY70" i="40"/>
  <c r="AX70" i="40"/>
  <c r="AW70" i="40"/>
  <c r="AV70" i="40"/>
  <c r="AU70" i="40"/>
  <c r="AT70" i="40"/>
  <c r="AS70" i="40"/>
  <c r="AR70" i="40"/>
  <c r="AQ70" i="40"/>
  <c r="AP70" i="40"/>
  <c r="AO70" i="40"/>
  <c r="AN70" i="40"/>
  <c r="AM70" i="40"/>
  <c r="AL70" i="40"/>
  <c r="AK70" i="40"/>
  <c r="AJ70" i="40"/>
  <c r="AI70" i="40"/>
  <c r="AH70" i="40"/>
  <c r="AG70" i="40"/>
  <c r="AF70" i="40"/>
  <c r="AE70" i="40"/>
  <c r="AD70" i="40"/>
  <c r="AC70" i="40"/>
  <c r="AB70" i="40"/>
  <c r="AA70" i="40"/>
  <c r="Z70" i="40"/>
  <c r="Y70" i="40"/>
  <c r="X70" i="40"/>
  <c r="W70" i="40"/>
  <c r="V70" i="40"/>
  <c r="U70" i="40"/>
  <c r="T70" i="40"/>
  <c r="S70" i="40"/>
  <c r="R70" i="40"/>
  <c r="Q70" i="40"/>
  <c r="P70" i="40"/>
  <c r="O70" i="40"/>
  <c r="N70" i="40"/>
  <c r="M70" i="40"/>
  <c r="L70" i="40"/>
  <c r="K70" i="40"/>
  <c r="J70" i="40"/>
  <c r="I70" i="40"/>
  <c r="H70" i="40"/>
  <c r="G70" i="40"/>
  <c r="F70" i="40"/>
  <c r="E70" i="40"/>
  <c r="D70" i="40"/>
  <c r="C70" i="40"/>
  <c r="B70" i="40"/>
  <c r="A70" i="40"/>
  <c r="C69" i="40"/>
  <c r="B69" i="40"/>
  <c r="A69" i="40"/>
  <c r="C68" i="40"/>
  <c r="B68" i="40"/>
  <c r="A68" i="40"/>
  <c r="C67" i="40"/>
  <c r="B67" i="40"/>
  <c r="A67" i="40"/>
  <c r="BK64" i="40"/>
  <c r="BJ64" i="40"/>
  <c r="BI64" i="40"/>
  <c r="BH64" i="40"/>
  <c r="BG64" i="40"/>
  <c r="BF64" i="40"/>
  <c r="BE64" i="40"/>
  <c r="BD64" i="40"/>
  <c r="BC64" i="40"/>
  <c r="BB64" i="40"/>
  <c r="BA64" i="40"/>
  <c r="AY64" i="40"/>
  <c r="AX64" i="40"/>
  <c r="AW64" i="40"/>
  <c r="AV64" i="40"/>
  <c r="AV57" i="40" s="1"/>
  <c r="AU64" i="40"/>
  <c r="AT64" i="40"/>
  <c r="AS64" i="40"/>
  <c r="AR64" i="40"/>
  <c r="AR57" i="40" s="1"/>
  <c r="AQ64" i="40"/>
  <c r="AP64" i="40"/>
  <c r="AO64" i="40"/>
  <c r="AN64" i="40"/>
  <c r="AM64" i="40"/>
  <c r="AL64" i="40"/>
  <c r="AK64" i="40"/>
  <c r="AJ64" i="40"/>
  <c r="AI64" i="40"/>
  <c r="AH64" i="40"/>
  <c r="AG64" i="40"/>
  <c r="AF64" i="40"/>
  <c r="AF57" i="40" s="1"/>
  <c r="AE64" i="40"/>
  <c r="AD64" i="40"/>
  <c r="AC64" i="40"/>
  <c r="AB64" i="40"/>
  <c r="AB57" i="40" s="1"/>
  <c r="AA64" i="40"/>
  <c r="Z64" i="40"/>
  <c r="Y64" i="40"/>
  <c r="X64" i="40"/>
  <c r="X57" i="40" s="1"/>
  <c r="W64" i="40"/>
  <c r="V64" i="40"/>
  <c r="U64" i="40"/>
  <c r="T64" i="40"/>
  <c r="S64" i="40"/>
  <c r="R64" i="40"/>
  <c r="Q64" i="40"/>
  <c r="P64" i="40"/>
  <c r="P57" i="40" s="1"/>
  <c r="O64" i="40"/>
  <c r="N64" i="40"/>
  <c r="M64" i="40"/>
  <c r="L64" i="40"/>
  <c r="L57" i="40" s="1"/>
  <c r="K64" i="40"/>
  <c r="J64" i="40"/>
  <c r="I64" i="40"/>
  <c r="H64" i="40"/>
  <c r="H57" i="40" s="1"/>
  <c r="G64" i="40"/>
  <c r="F64" i="40"/>
  <c r="E64" i="40"/>
  <c r="D64" i="40"/>
  <c r="C64" i="40"/>
  <c r="B64" i="40"/>
  <c r="A64" i="40"/>
  <c r="C63" i="40"/>
  <c r="B63" i="40"/>
  <c r="A63" i="40"/>
  <c r="C62" i="40"/>
  <c r="B62" i="40"/>
  <c r="A62" i="40"/>
  <c r="C61" i="40"/>
  <c r="B61" i="40"/>
  <c r="A61" i="40"/>
  <c r="C60" i="40"/>
  <c r="B60" i="40"/>
  <c r="A60" i="40"/>
  <c r="BK58" i="40"/>
  <c r="BJ58" i="40"/>
  <c r="BI58" i="40"/>
  <c r="BH58" i="40"/>
  <c r="BG58" i="40"/>
  <c r="BF58" i="40"/>
  <c r="BE58" i="40"/>
  <c r="BD58" i="40"/>
  <c r="BC58" i="40"/>
  <c r="BB58" i="40"/>
  <c r="BA58" i="40"/>
  <c r="AZ58" i="40"/>
  <c r="AY58" i="40"/>
  <c r="AX58" i="40"/>
  <c r="AX57" i="40" s="1"/>
  <c r="AW58" i="40"/>
  <c r="AV58" i="40"/>
  <c r="AU58" i="40"/>
  <c r="AT58" i="40"/>
  <c r="AT57" i="40" s="1"/>
  <c r="AS58" i="40"/>
  <c r="AR58" i="40"/>
  <c r="AQ58" i="40"/>
  <c r="AP58" i="40"/>
  <c r="AP57" i="40" s="1"/>
  <c r="AO58" i="40"/>
  <c r="AN58" i="40"/>
  <c r="AM58" i="40"/>
  <c r="AL58" i="40"/>
  <c r="AL57" i="40" s="1"/>
  <c r="AK58" i="40"/>
  <c r="AJ58" i="40"/>
  <c r="AI58" i="40"/>
  <c r="AH58" i="40"/>
  <c r="AH57" i="40" s="1"/>
  <c r="AG58" i="40"/>
  <c r="AF58" i="40"/>
  <c r="AE58" i="40"/>
  <c r="AD58" i="40"/>
  <c r="AD57" i="40" s="1"/>
  <c r="AC58" i="40"/>
  <c r="AB58" i="40"/>
  <c r="AA58" i="40"/>
  <c r="Z58" i="40"/>
  <c r="Z57" i="40" s="1"/>
  <c r="Y58" i="40"/>
  <c r="X58" i="40"/>
  <c r="W58" i="40"/>
  <c r="V58" i="40"/>
  <c r="V57" i="40" s="1"/>
  <c r="U58" i="40"/>
  <c r="T58" i="40"/>
  <c r="S58" i="40"/>
  <c r="R58" i="40"/>
  <c r="R57" i="40" s="1"/>
  <c r="Q58" i="40"/>
  <c r="P58" i="40"/>
  <c r="O58" i="40"/>
  <c r="N58" i="40"/>
  <c r="N57" i="40" s="1"/>
  <c r="M58" i="40"/>
  <c r="L58" i="40"/>
  <c r="K58" i="40"/>
  <c r="J58" i="40"/>
  <c r="J57" i="40" s="1"/>
  <c r="I58" i="40"/>
  <c r="H58" i="40"/>
  <c r="G58" i="40"/>
  <c r="F58" i="40"/>
  <c r="F57" i="40" s="1"/>
  <c r="E58" i="40"/>
  <c r="D58" i="40"/>
  <c r="C58" i="40"/>
  <c r="B58" i="40"/>
  <c r="A58" i="40"/>
  <c r="BF57" i="40"/>
  <c r="BD57" i="40"/>
  <c r="AJ57" i="40"/>
  <c r="T57" i="40"/>
  <c r="D57" i="40"/>
  <c r="C57" i="40"/>
  <c r="B57" i="40"/>
  <c r="A57" i="40"/>
  <c r="C56" i="40"/>
  <c r="B56" i="40"/>
  <c r="A56" i="40"/>
  <c r="C55" i="40"/>
  <c r="B55" i="40"/>
  <c r="A55" i="40"/>
  <c r="BK54" i="40"/>
  <c r="BJ54" i="40"/>
  <c r="BI54" i="40"/>
  <c r="BH54" i="40"/>
  <c r="BG54" i="40"/>
  <c r="BF54" i="40"/>
  <c r="BE54" i="40"/>
  <c r="BD54" i="40"/>
  <c r="BC54" i="40"/>
  <c r="BB54" i="40"/>
  <c r="BA54" i="40"/>
  <c r="AZ54" i="40"/>
  <c r="AY54" i="40"/>
  <c r="AX54" i="40"/>
  <c r="AW54" i="40"/>
  <c r="AV54" i="40"/>
  <c r="AU54" i="40"/>
  <c r="AT54" i="40"/>
  <c r="AS54" i="40"/>
  <c r="AR54" i="40"/>
  <c r="AQ54" i="40"/>
  <c r="AP54" i="40"/>
  <c r="AO54" i="40"/>
  <c r="AN54" i="40"/>
  <c r="AM54" i="40"/>
  <c r="AL54" i="40"/>
  <c r="AK54" i="40"/>
  <c r="AJ54" i="40"/>
  <c r="AI54" i="40"/>
  <c r="AH54" i="40"/>
  <c r="AG54" i="40"/>
  <c r="AF54" i="40"/>
  <c r="AE54" i="40"/>
  <c r="AD54" i="40"/>
  <c r="AC54" i="40"/>
  <c r="AB54" i="40"/>
  <c r="AA54" i="40"/>
  <c r="Z54" i="40"/>
  <c r="Y54" i="40"/>
  <c r="X54" i="40"/>
  <c r="W54" i="40"/>
  <c r="V54" i="40"/>
  <c r="U54" i="40"/>
  <c r="T54" i="40"/>
  <c r="S54" i="40"/>
  <c r="R54" i="40"/>
  <c r="Q54" i="40"/>
  <c r="P54" i="40"/>
  <c r="O54" i="40"/>
  <c r="N54" i="40"/>
  <c r="M54" i="40"/>
  <c r="L54" i="40"/>
  <c r="K54" i="40"/>
  <c r="J54" i="40"/>
  <c r="I54" i="40"/>
  <c r="H54" i="40"/>
  <c r="G54" i="40"/>
  <c r="F54" i="40"/>
  <c r="E54" i="40"/>
  <c r="D54" i="40"/>
  <c r="C54" i="40"/>
  <c r="B54" i="40"/>
  <c r="A54" i="40"/>
  <c r="BK46" i="40"/>
  <c r="BK44" i="40" s="1"/>
  <c r="BJ46" i="40"/>
  <c r="BI46" i="40"/>
  <c r="BI44" i="40" s="1"/>
  <c r="BH46" i="40"/>
  <c r="BH44" i="40" s="1"/>
  <c r="BG46" i="40"/>
  <c r="BG44" i="40" s="1"/>
  <c r="BF46" i="40"/>
  <c r="BF44" i="40" s="1"/>
  <c r="BE46" i="40"/>
  <c r="BE44" i="40" s="1"/>
  <c r="BD46" i="40"/>
  <c r="BD44" i="40" s="1"/>
  <c r="BC46" i="40"/>
  <c r="BB46" i="40"/>
  <c r="BB44" i="40" s="1"/>
  <c r="BA46" i="40"/>
  <c r="BA44" i="40" s="1"/>
  <c r="AY46" i="40"/>
  <c r="AY44" i="40" s="1"/>
  <c r="AX46" i="40"/>
  <c r="AX44" i="40" s="1"/>
  <c r="AW46" i="40"/>
  <c r="AW44" i="40" s="1"/>
  <c r="AV46" i="40"/>
  <c r="AV44" i="40" s="1"/>
  <c r="AU46" i="40"/>
  <c r="AU44" i="40" s="1"/>
  <c r="AT46" i="40"/>
  <c r="AT44" i="40" s="1"/>
  <c r="AS46" i="40"/>
  <c r="AS44" i="40" s="1"/>
  <c r="AR46" i="40"/>
  <c r="AR44" i="40" s="1"/>
  <c r="AQ46" i="40"/>
  <c r="AQ44" i="40" s="1"/>
  <c r="AP46" i="40"/>
  <c r="AP44" i="40" s="1"/>
  <c r="AO46" i="40"/>
  <c r="AO44" i="40" s="1"/>
  <c r="AN46" i="40"/>
  <c r="AN44" i="40" s="1"/>
  <c r="AM46" i="40"/>
  <c r="AM44" i="40" s="1"/>
  <c r="AL46" i="40"/>
  <c r="AL44" i="40" s="1"/>
  <c r="AK46" i="40"/>
  <c r="AJ46" i="40"/>
  <c r="AJ44" i="40" s="1"/>
  <c r="AI46" i="40"/>
  <c r="AI44" i="40" s="1"/>
  <c r="AH46" i="40"/>
  <c r="AG46" i="40"/>
  <c r="AG44" i="40" s="1"/>
  <c r="AF46" i="40"/>
  <c r="AF44" i="40" s="1"/>
  <c r="AE46" i="40"/>
  <c r="AE44" i="40" s="1"/>
  <c r="AD46" i="40"/>
  <c r="AD44" i="40" s="1"/>
  <c r="AC46" i="40"/>
  <c r="AC44" i="40" s="1"/>
  <c r="AB46" i="40"/>
  <c r="AB44" i="40" s="1"/>
  <c r="AA46" i="40"/>
  <c r="AA44" i="40" s="1"/>
  <c r="Z46" i="40"/>
  <c r="Z44" i="40" s="1"/>
  <c r="Y46" i="40"/>
  <c r="Y44" i="40" s="1"/>
  <c r="X46" i="40"/>
  <c r="X44" i="40" s="1"/>
  <c r="W46" i="40"/>
  <c r="W44" i="40" s="1"/>
  <c r="V46" i="40"/>
  <c r="V44" i="40" s="1"/>
  <c r="U46" i="40"/>
  <c r="T46" i="40"/>
  <c r="T44" i="40" s="1"/>
  <c r="S46" i="40"/>
  <c r="S44" i="40" s="1"/>
  <c r="R46" i="40"/>
  <c r="R44" i="40" s="1"/>
  <c r="Q46" i="40"/>
  <c r="Q44" i="40" s="1"/>
  <c r="P46" i="40"/>
  <c r="P44" i="40" s="1"/>
  <c r="O46" i="40"/>
  <c r="O44" i="40" s="1"/>
  <c r="N46" i="40"/>
  <c r="N44" i="40" s="1"/>
  <c r="M46" i="40"/>
  <c r="L46" i="40"/>
  <c r="L44" i="40" s="1"/>
  <c r="K46" i="40"/>
  <c r="K44" i="40" s="1"/>
  <c r="J46" i="40"/>
  <c r="J44" i="40" s="1"/>
  <c r="I46" i="40"/>
  <c r="I44" i="40" s="1"/>
  <c r="H46" i="40"/>
  <c r="H44" i="40" s="1"/>
  <c r="G46" i="40"/>
  <c r="G44" i="40" s="1"/>
  <c r="F46" i="40"/>
  <c r="F44" i="40" s="1"/>
  <c r="E46" i="40"/>
  <c r="E44" i="40" s="1"/>
  <c r="D46" i="40"/>
  <c r="D44" i="40" s="1"/>
  <c r="C46" i="40"/>
  <c r="B46" i="40"/>
  <c r="A46" i="40"/>
  <c r="C45" i="40"/>
  <c r="B45" i="40"/>
  <c r="A45" i="40"/>
  <c r="BJ44" i="40"/>
  <c r="BC44" i="40"/>
  <c r="AK44" i="40"/>
  <c r="AH44" i="40"/>
  <c r="U44" i="40"/>
  <c r="M44" i="40"/>
  <c r="C44" i="40"/>
  <c r="B44" i="40"/>
  <c r="A44" i="40"/>
  <c r="C43" i="40"/>
  <c r="B43" i="40"/>
  <c r="A43" i="40"/>
  <c r="C42" i="40"/>
  <c r="B42" i="40"/>
  <c r="A42" i="40"/>
  <c r="C41" i="40"/>
  <c r="B41" i="40"/>
  <c r="A41" i="40"/>
  <c r="BK40" i="40"/>
  <c r="BJ40" i="40"/>
  <c r="BI40" i="40"/>
  <c r="BH40" i="40"/>
  <c r="BG40" i="40"/>
  <c r="BF40" i="40"/>
  <c r="BE40" i="40"/>
  <c r="BD40" i="40"/>
  <c r="BC40" i="40"/>
  <c r="BB40" i="40"/>
  <c r="BA40" i="40"/>
  <c r="AZ40" i="40"/>
  <c r="AY40" i="40"/>
  <c r="AX40" i="40"/>
  <c r="AW40" i="40"/>
  <c r="AV40" i="40"/>
  <c r="AU40" i="40"/>
  <c r="AT40" i="40"/>
  <c r="AS40" i="40"/>
  <c r="AR40" i="40"/>
  <c r="AQ40" i="40"/>
  <c r="AP40" i="40"/>
  <c r="AO40" i="40"/>
  <c r="AN40" i="40"/>
  <c r="AM40" i="40"/>
  <c r="AL40" i="40"/>
  <c r="AK40" i="40"/>
  <c r="AJ40" i="40"/>
  <c r="AI40" i="40"/>
  <c r="AH40" i="40"/>
  <c r="AG40" i="40"/>
  <c r="AF40" i="40"/>
  <c r="AE40" i="40"/>
  <c r="AD40" i="40"/>
  <c r="AC40" i="40"/>
  <c r="AB40" i="40"/>
  <c r="AA40" i="40"/>
  <c r="Z40" i="40"/>
  <c r="Y40" i="40"/>
  <c r="X40" i="40"/>
  <c r="W40" i="40"/>
  <c r="V40" i="40"/>
  <c r="U40" i="40"/>
  <c r="T40" i="40"/>
  <c r="S40" i="40"/>
  <c r="R40" i="40"/>
  <c r="Q40" i="40"/>
  <c r="P40" i="40"/>
  <c r="O40" i="40"/>
  <c r="N40" i="40"/>
  <c r="M40" i="40"/>
  <c r="L40" i="40"/>
  <c r="K40" i="40"/>
  <c r="J40" i="40"/>
  <c r="I40" i="40"/>
  <c r="H40" i="40"/>
  <c r="G40" i="40"/>
  <c r="F40" i="40"/>
  <c r="E40" i="40"/>
  <c r="D40" i="40"/>
  <c r="C40" i="40"/>
  <c r="B40" i="40"/>
  <c r="A40" i="40"/>
  <c r="C39" i="40"/>
  <c r="B39" i="40"/>
  <c r="A39" i="40"/>
  <c r="C38" i="40"/>
  <c r="B38" i="40"/>
  <c r="A38" i="40"/>
  <c r="C37" i="40"/>
  <c r="B37" i="40"/>
  <c r="A37" i="40"/>
  <c r="C36" i="40"/>
  <c r="B36" i="40"/>
  <c r="A36" i="40"/>
  <c r="C35" i="40"/>
  <c r="B35" i="40"/>
  <c r="A35" i="40"/>
  <c r="C34" i="40"/>
  <c r="B34" i="40"/>
  <c r="A34" i="40"/>
  <c r="BK33" i="40"/>
  <c r="BJ33" i="40"/>
  <c r="BI33" i="40"/>
  <c r="BH33" i="40"/>
  <c r="BG33" i="40"/>
  <c r="BF33" i="40"/>
  <c r="BE33" i="40"/>
  <c r="BD33" i="40"/>
  <c r="BC33" i="40"/>
  <c r="BB33" i="40"/>
  <c r="BA33" i="40"/>
  <c r="AZ33" i="40"/>
  <c r="AY33" i="40"/>
  <c r="AX33" i="40"/>
  <c r="AW33" i="40"/>
  <c r="AV33" i="40"/>
  <c r="AU33" i="40"/>
  <c r="AT33" i="40"/>
  <c r="AS33" i="40"/>
  <c r="AR33" i="40"/>
  <c r="AQ33" i="40"/>
  <c r="AP33" i="40"/>
  <c r="AO33" i="40"/>
  <c r="AN33" i="40"/>
  <c r="AM33" i="40"/>
  <c r="AL33" i="40"/>
  <c r="AK33" i="40"/>
  <c r="AJ33" i="40"/>
  <c r="AI33" i="40"/>
  <c r="AH33" i="40"/>
  <c r="AG33" i="40"/>
  <c r="AF33" i="40"/>
  <c r="AE33" i="40"/>
  <c r="AD33" i="40"/>
  <c r="AC33" i="40"/>
  <c r="AB33" i="40"/>
  <c r="AA33" i="40"/>
  <c r="Z33" i="40"/>
  <c r="Z25" i="40" s="1"/>
  <c r="Z19" i="40" s="1"/>
  <c r="Y33" i="40"/>
  <c r="X33" i="40"/>
  <c r="X25" i="40" s="1"/>
  <c r="X19" i="40" s="1"/>
  <c r="W33" i="40"/>
  <c r="V33" i="40"/>
  <c r="V25" i="40" s="1"/>
  <c r="V19" i="40" s="1"/>
  <c r="U33" i="40"/>
  <c r="T33" i="40"/>
  <c r="S33" i="40"/>
  <c r="R33" i="40"/>
  <c r="R25" i="40" s="1"/>
  <c r="R19" i="40" s="1"/>
  <c r="Q33" i="40"/>
  <c r="P33" i="40"/>
  <c r="P25" i="40" s="1"/>
  <c r="P19" i="40" s="1"/>
  <c r="O33" i="40"/>
  <c r="N33" i="40"/>
  <c r="N25" i="40" s="1"/>
  <c r="N19" i="40" s="1"/>
  <c r="M33" i="40"/>
  <c r="L33" i="40"/>
  <c r="L25" i="40" s="1"/>
  <c r="L19" i="40" s="1"/>
  <c r="K33" i="40"/>
  <c r="J33" i="40"/>
  <c r="J25" i="40" s="1"/>
  <c r="J19" i="40" s="1"/>
  <c r="I33" i="40"/>
  <c r="H33" i="40"/>
  <c r="H25" i="40" s="1"/>
  <c r="H19" i="40" s="1"/>
  <c r="G33" i="40"/>
  <c r="F33" i="40"/>
  <c r="F25" i="40" s="1"/>
  <c r="F19" i="40" s="1"/>
  <c r="E33" i="40"/>
  <c r="D33" i="40"/>
  <c r="D25" i="40" s="1"/>
  <c r="D19" i="40" s="1"/>
  <c r="C33" i="40"/>
  <c r="B33" i="40"/>
  <c r="A33" i="40"/>
  <c r="C32" i="40"/>
  <c r="B32" i="40"/>
  <c r="A32" i="40"/>
  <c r="C31" i="40"/>
  <c r="B31" i="40"/>
  <c r="A31" i="40"/>
  <c r="BK30" i="40"/>
  <c r="BJ30" i="40"/>
  <c r="BI30" i="40"/>
  <c r="BH30" i="40"/>
  <c r="BG30" i="40"/>
  <c r="BF30" i="40"/>
  <c r="BE30" i="40"/>
  <c r="BD30" i="40"/>
  <c r="BC30" i="40"/>
  <c r="BB30" i="40"/>
  <c r="BA30" i="40"/>
  <c r="AZ30" i="40"/>
  <c r="AY30" i="40"/>
  <c r="AX30" i="40"/>
  <c r="AW30" i="40"/>
  <c r="AV30" i="40"/>
  <c r="AU30" i="40"/>
  <c r="AT30" i="40"/>
  <c r="AS30" i="40"/>
  <c r="AR30" i="40"/>
  <c r="AQ30" i="40"/>
  <c r="AP30" i="40"/>
  <c r="AO30" i="40"/>
  <c r="AN30" i="40"/>
  <c r="AM30" i="40"/>
  <c r="AL30" i="40"/>
  <c r="AK30" i="40"/>
  <c r="AJ30" i="40"/>
  <c r="AI30" i="40"/>
  <c r="AH30" i="40"/>
  <c r="AG30" i="40"/>
  <c r="AF30" i="40"/>
  <c r="AE30" i="40"/>
  <c r="AD30" i="40"/>
  <c r="AC30" i="40"/>
  <c r="AB30" i="40"/>
  <c r="AA30" i="40"/>
  <c r="Z30" i="40"/>
  <c r="Y30" i="40"/>
  <c r="X30" i="40"/>
  <c r="W30" i="40"/>
  <c r="V30" i="40"/>
  <c r="U30" i="40"/>
  <c r="T30" i="40"/>
  <c r="S30" i="40"/>
  <c r="R30" i="40"/>
  <c r="Q30" i="40"/>
  <c r="P30" i="40"/>
  <c r="O30" i="40"/>
  <c r="N30" i="40"/>
  <c r="M30" i="40"/>
  <c r="L30" i="40"/>
  <c r="K30" i="40"/>
  <c r="J30" i="40"/>
  <c r="I30" i="40"/>
  <c r="H30" i="40"/>
  <c r="G30" i="40"/>
  <c r="F30" i="40"/>
  <c r="E30" i="40"/>
  <c r="D30" i="40"/>
  <c r="C30" i="40"/>
  <c r="B30" i="40"/>
  <c r="A30" i="40"/>
  <c r="C29" i="40"/>
  <c r="B29" i="40"/>
  <c r="A29" i="40"/>
  <c r="C28" i="40"/>
  <c r="B28" i="40"/>
  <c r="A28" i="40"/>
  <c r="C27" i="40"/>
  <c r="B27" i="40"/>
  <c r="A27" i="40"/>
  <c r="BK26" i="40"/>
  <c r="BK25" i="40" s="1"/>
  <c r="BJ26" i="40"/>
  <c r="BI26" i="40"/>
  <c r="BI25" i="40" s="1"/>
  <c r="BH26" i="40"/>
  <c r="BG26" i="40"/>
  <c r="BG25" i="40" s="1"/>
  <c r="BG19" i="40" s="1"/>
  <c r="BF26" i="40"/>
  <c r="BE26" i="40"/>
  <c r="BE25" i="40" s="1"/>
  <c r="BE19" i="40" s="1"/>
  <c r="BD26" i="40"/>
  <c r="BC26" i="40"/>
  <c r="BC25" i="40" s="1"/>
  <c r="BB26" i="40"/>
  <c r="BA26" i="40"/>
  <c r="BA25" i="40" s="1"/>
  <c r="AZ26" i="40"/>
  <c r="AY26" i="40"/>
  <c r="AX26" i="40"/>
  <c r="AW26" i="40"/>
  <c r="AW25" i="40" s="1"/>
  <c r="AW19" i="40" s="1"/>
  <c r="AV26" i="40"/>
  <c r="AU26" i="40"/>
  <c r="AU25" i="40" s="1"/>
  <c r="AT26" i="40"/>
  <c r="AS26" i="40"/>
  <c r="AS25" i="40" s="1"/>
  <c r="AR26" i="40"/>
  <c r="AQ26" i="40"/>
  <c r="AQ25" i="40" s="1"/>
  <c r="AQ19" i="40" s="1"/>
  <c r="AP26" i="40"/>
  <c r="AO26" i="40"/>
  <c r="AO25" i="40" s="1"/>
  <c r="AO19" i="40" s="1"/>
  <c r="AN26" i="40"/>
  <c r="AM26" i="40"/>
  <c r="AM25" i="40" s="1"/>
  <c r="AM19" i="40" s="1"/>
  <c r="AL26" i="40"/>
  <c r="AK26" i="40"/>
  <c r="AK25" i="40" s="1"/>
  <c r="AJ26" i="40"/>
  <c r="AI26" i="40"/>
  <c r="AI25" i="40" s="1"/>
  <c r="AI19" i="40" s="1"/>
  <c r="AH26" i="40"/>
  <c r="AG26" i="40"/>
  <c r="AG25" i="40" s="1"/>
  <c r="AG19" i="40" s="1"/>
  <c r="AF26" i="40"/>
  <c r="AE26" i="40"/>
  <c r="AE25" i="40" s="1"/>
  <c r="AE19" i="40" s="1"/>
  <c r="AD26" i="40"/>
  <c r="AC26" i="40"/>
  <c r="AC25" i="40" s="1"/>
  <c r="AC19" i="40" s="1"/>
  <c r="AB26" i="40"/>
  <c r="AA26" i="40"/>
  <c r="AA25" i="40" s="1"/>
  <c r="AA19" i="40" s="1"/>
  <c r="Z26" i="40"/>
  <c r="Y26" i="40"/>
  <c r="Y25" i="40" s="1"/>
  <c r="Y19" i="40" s="1"/>
  <c r="X26" i="40"/>
  <c r="W26" i="40"/>
  <c r="W25" i="40" s="1"/>
  <c r="W19" i="40" s="1"/>
  <c r="V26" i="40"/>
  <c r="U26" i="40"/>
  <c r="U25" i="40" s="1"/>
  <c r="T26" i="40"/>
  <c r="S26" i="40"/>
  <c r="S25" i="40" s="1"/>
  <c r="S19" i="40" s="1"/>
  <c r="R26" i="40"/>
  <c r="Q26" i="40"/>
  <c r="Q25" i="40" s="1"/>
  <c r="Q19" i="40" s="1"/>
  <c r="P26" i="40"/>
  <c r="O26" i="40"/>
  <c r="O25" i="40" s="1"/>
  <c r="O19" i="40" s="1"/>
  <c r="N26" i="40"/>
  <c r="M26" i="40"/>
  <c r="L26" i="40"/>
  <c r="K26" i="40"/>
  <c r="K25" i="40" s="1"/>
  <c r="K19" i="40" s="1"/>
  <c r="J26" i="40"/>
  <c r="I26" i="40"/>
  <c r="I25" i="40" s="1"/>
  <c r="I19" i="40" s="1"/>
  <c r="H26" i="40"/>
  <c r="G26" i="40"/>
  <c r="G25" i="40" s="1"/>
  <c r="G19" i="40" s="1"/>
  <c r="F26" i="40"/>
  <c r="E26" i="40"/>
  <c r="E25" i="40" s="1"/>
  <c r="E19" i="40" s="1"/>
  <c r="D26" i="40"/>
  <c r="C26" i="40"/>
  <c r="B26" i="40"/>
  <c r="A26" i="40"/>
  <c r="BH25" i="40"/>
  <c r="BH19" i="40" s="1"/>
  <c r="BD25" i="40"/>
  <c r="BD19" i="40" s="1"/>
  <c r="AZ25" i="40"/>
  <c r="AZ19" i="40" s="1"/>
  <c r="AV25" i="40"/>
  <c r="AV19" i="40" s="1"/>
  <c r="AR25" i="40"/>
  <c r="AR19" i="40" s="1"/>
  <c r="AN25" i="40"/>
  <c r="AN19" i="40" s="1"/>
  <c r="AJ25" i="40"/>
  <c r="AJ19" i="40" s="1"/>
  <c r="AB25" i="40"/>
  <c r="AB19" i="40" s="1"/>
  <c r="T25" i="40"/>
  <c r="T19" i="40" s="1"/>
  <c r="M25" i="40"/>
  <c r="M19" i="40" s="1"/>
  <c r="C25" i="40"/>
  <c r="B25" i="40"/>
  <c r="A25" i="40"/>
  <c r="BK24" i="40"/>
  <c r="BJ24" i="40"/>
  <c r="BE24" i="40"/>
  <c r="BD24" i="40"/>
  <c r="BC24" i="40"/>
  <c r="BA24" i="40"/>
  <c r="AZ24" i="40"/>
  <c r="AW24" i="40"/>
  <c r="AV24" i="40"/>
  <c r="AS24" i="40"/>
  <c r="AR24" i="40"/>
  <c r="AO24" i="40"/>
  <c r="AN24" i="40"/>
  <c r="AM24" i="40"/>
  <c r="AK24" i="40"/>
  <c r="AJ24" i="40"/>
  <c r="AG24" i="40"/>
  <c r="AF24" i="40"/>
  <c r="AC24" i="40"/>
  <c r="AB24" i="40"/>
  <c r="Y24" i="40"/>
  <c r="X24" i="40"/>
  <c r="W24" i="40"/>
  <c r="U24" i="40"/>
  <c r="T24" i="40"/>
  <c r="Q24" i="40"/>
  <c r="P24" i="40"/>
  <c r="M24" i="40"/>
  <c r="L24" i="40"/>
  <c r="I24" i="40"/>
  <c r="H24" i="40"/>
  <c r="G24" i="40"/>
  <c r="E24" i="40"/>
  <c r="D24" i="40"/>
  <c r="C24" i="40"/>
  <c r="B24" i="40"/>
  <c r="A24" i="40"/>
  <c r="BK23" i="40"/>
  <c r="BJ23" i="40"/>
  <c r="BI23" i="40"/>
  <c r="BH23" i="40"/>
  <c r="BG23" i="40"/>
  <c r="BF23" i="40"/>
  <c r="BE23" i="40"/>
  <c r="BD23" i="40"/>
  <c r="BC23" i="40"/>
  <c r="BB23" i="40"/>
  <c r="BA23" i="40"/>
  <c r="AZ23" i="40"/>
  <c r="AY23" i="40"/>
  <c r="AX23" i="40"/>
  <c r="AW23" i="40"/>
  <c r="AV23" i="40"/>
  <c r="AU23" i="40"/>
  <c r="AT23" i="40"/>
  <c r="AS23" i="40"/>
  <c r="AR23" i="40"/>
  <c r="AQ23" i="40"/>
  <c r="AP23" i="40"/>
  <c r="AO23" i="40"/>
  <c r="AN23" i="40"/>
  <c r="AM23" i="40"/>
  <c r="AL23" i="40"/>
  <c r="AK23" i="40"/>
  <c r="AJ23" i="40"/>
  <c r="AI23" i="40"/>
  <c r="AH23" i="40"/>
  <c r="AG23" i="40"/>
  <c r="AF23" i="40"/>
  <c r="AE23" i="40"/>
  <c r="AD23" i="40"/>
  <c r="AC23" i="40"/>
  <c r="AB23" i="40"/>
  <c r="AA23" i="40"/>
  <c r="Z23" i="40"/>
  <c r="Y23" i="40"/>
  <c r="X23" i="40"/>
  <c r="W23" i="40"/>
  <c r="V23" i="40"/>
  <c r="U23" i="40"/>
  <c r="T23" i="40"/>
  <c r="S23" i="40"/>
  <c r="R23" i="40"/>
  <c r="Q23" i="40"/>
  <c r="P23" i="40"/>
  <c r="O23" i="40"/>
  <c r="N23" i="40"/>
  <c r="M23" i="40"/>
  <c r="L23" i="40"/>
  <c r="K23" i="40"/>
  <c r="J23" i="40"/>
  <c r="I23" i="40"/>
  <c r="H23" i="40"/>
  <c r="G23" i="40"/>
  <c r="F23" i="40"/>
  <c r="E23" i="40"/>
  <c r="D23" i="40"/>
  <c r="C23" i="40"/>
  <c r="B23" i="40"/>
  <c r="A23" i="40"/>
  <c r="BJ22" i="40"/>
  <c r="BI22" i="40"/>
  <c r="BB22" i="40"/>
  <c r="BA22" i="40"/>
  <c r="AT22" i="40"/>
  <c r="AS22" i="40"/>
  <c r="AL22" i="40"/>
  <c r="AK22" i="40"/>
  <c r="AD22" i="40"/>
  <c r="AC22" i="40"/>
  <c r="W22" i="40"/>
  <c r="V22" i="40"/>
  <c r="N22" i="40"/>
  <c r="E22" i="40"/>
  <c r="C22" i="40"/>
  <c r="B22" i="40"/>
  <c r="A22" i="40"/>
  <c r="BK21" i="40"/>
  <c r="BI21" i="40"/>
  <c r="BE21" i="40"/>
  <c r="BC21" i="40"/>
  <c r="AY21" i="40"/>
  <c r="AW21" i="40"/>
  <c r="AU21" i="40"/>
  <c r="AS21" i="40"/>
  <c r="AO21" i="40"/>
  <c r="AM21" i="40"/>
  <c r="AI21" i="40"/>
  <c r="AG21" i="40"/>
  <c r="AE21" i="40"/>
  <c r="AC21" i="40"/>
  <c r="Y21" i="40"/>
  <c r="W21" i="40"/>
  <c r="S21" i="40"/>
  <c r="Q21" i="40"/>
  <c r="O21" i="40"/>
  <c r="M21" i="40"/>
  <c r="I21" i="40"/>
  <c r="G21" i="40"/>
  <c r="C21" i="40"/>
  <c r="B21" i="40"/>
  <c r="A21" i="40"/>
  <c r="C20" i="40"/>
  <c r="B20" i="40"/>
  <c r="A20" i="40"/>
  <c r="BK19" i="40"/>
  <c r="BI19" i="40"/>
  <c r="BC19" i="40"/>
  <c r="BA19" i="40"/>
  <c r="AU19" i="40"/>
  <c r="AS19" i="40"/>
  <c r="AK19" i="40"/>
  <c r="U19" i="40"/>
  <c r="C19" i="40"/>
  <c r="B19" i="40"/>
  <c r="A19" i="40"/>
  <c r="C18" i="40"/>
  <c r="B18" i="40"/>
  <c r="A18" i="40"/>
  <c r="C86" i="39"/>
  <c r="B86" i="39"/>
  <c r="A86" i="39"/>
  <c r="C84" i="39"/>
  <c r="B84" i="39"/>
  <c r="A84" i="39"/>
  <c r="BK83" i="39"/>
  <c r="BJ83" i="39"/>
  <c r="BI83" i="39"/>
  <c r="BI24" i="39" s="1"/>
  <c r="BH83" i="39"/>
  <c r="BH24" i="39" s="1"/>
  <c r="BG83" i="39"/>
  <c r="BF83" i="39"/>
  <c r="BF24" i="39" s="1"/>
  <c r="BE83" i="39"/>
  <c r="BE24" i="39" s="1"/>
  <c r="BD83" i="39"/>
  <c r="BC83" i="39"/>
  <c r="BB83" i="39"/>
  <c r="BA83" i="39"/>
  <c r="BA24" i="39" s="1"/>
  <c r="AZ83" i="39"/>
  <c r="AY83" i="39"/>
  <c r="AX83" i="39"/>
  <c r="AW83" i="39"/>
  <c r="AW24" i="39" s="1"/>
  <c r="AV83" i="39"/>
  <c r="AU83" i="39"/>
  <c r="AT83" i="39"/>
  <c r="AS83" i="39"/>
  <c r="AS24" i="39" s="1"/>
  <c r="AR83" i="39"/>
  <c r="AQ83" i="39"/>
  <c r="AP83" i="39"/>
  <c r="AO83" i="39"/>
  <c r="AO24" i="39" s="1"/>
  <c r="AN83" i="39"/>
  <c r="AM83" i="39"/>
  <c r="AL83" i="39"/>
  <c r="AK83" i="39"/>
  <c r="AK24" i="39" s="1"/>
  <c r="AJ83" i="39"/>
  <c r="AI83" i="39"/>
  <c r="AH83" i="39"/>
  <c r="AG83" i="39"/>
  <c r="AG24" i="39" s="1"/>
  <c r="AF83" i="39"/>
  <c r="AE83" i="39"/>
  <c r="AD83" i="39"/>
  <c r="AC83" i="39"/>
  <c r="AC24" i="39" s="1"/>
  <c r="AB83" i="39"/>
  <c r="AA83" i="39"/>
  <c r="Z83" i="39"/>
  <c r="Y83" i="39"/>
  <c r="Y24" i="39" s="1"/>
  <c r="X83" i="39"/>
  <c r="W83" i="39"/>
  <c r="V83" i="39"/>
  <c r="U83" i="39"/>
  <c r="U24" i="39" s="1"/>
  <c r="T83" i="39"/>
  <c r="S83" i="39"/>
  <c r="R83" i="39"/>
  <c r="Q83" i="39"/>
  <c r="Q24" i="39" s="1"/>
  <c r="P83" i="39"/>
  <c r="O83" i="39"/>
  <c r="N83" i="39"/>
  <c r="M83" i="39"/>
  <c r="M24" i="39" s="1"/>
  <c r="L83" i="39"/>
  <c r="K83" i="39"/>
  <c r="J83" i="39"/>
  <c r="I83" i="39"/>
  <c r="I24" i="39" s="1"/>
  <c r="H83" i="39"/>
  <c r="G83" i="39"/>
  <c r="F83" i="39"/>
  <c r="E83" i="39"/>
  <c r="E24" i="39" s="1"/>
  <c r="D83" i="39"/>
  <c r="C83" i="39"/>
  <c r="B83" i="39"/>
  <c r="A83" i="39"/>
  <c r="C82" i="39"/>
  <c r="B82" i="39"/>
  <c r="A82" i="39"/>
  <c r="BK77" i="39"/>
  <c r="BK22" i="39" s="1"/>
  <c r="BJ77" i="39"/>
  <c r="BI77" i="39"/>
  <c r="BI22" i="39" s="1"/>
  <c r="BH77" i="39"/>
  <c r="BG77" i="39"/>
  <c r="BG22" i="39" s="1"/>
  <c r="BF77" i="39"/>
  <c r="BE77" i="39"/>
  <c r="BE22" i="39" s="1"/>
  <c r="BD77" i="39"/>
  <c r="BD22" i="39" s="1"/>
  <c r="BC77" i="39"/>
  <c r="BC22" i="39" s="1"/>
  <c r="BB77" i="39"/>
  <c r="BA77" i="39"/>
  <c r="BA22" i="39" s="1"/>
  <c r="AZ77" i="39"/>
  <c r="AZ22" i="39" s="1"/>
  <c r="AY77" i="39"/>
  <c r="AY22" i="39" s="1"/>
  <c r="AX77" i="39"/>
  <c r="AW77" i="39"/>
  <c r="AW22" i="39" s="1"/>
  <c r="AV77" i="39"/>
  <c r="AU77" i="39"/>
  <c r="AU22" i="39" s="1"/>
  <c r="AT77" i="39"/>
  <c r="AS77" i="39"/>
  <c r="AR77" i="39"/>
  <c r="AQ77" i="39"/>
  <c r="AQ22" i="39" s="1"/>
  <c r="AP77" i="39"/>
  <c r="AO77" i="39"/>
  <c r="AO22" i="39" s="1"/>
  <c r="AN77" i="39"/>
  <c r="AN22" i="39" s="1"/>
  <c r="AM77" i="39"/>
  <c r="AM22" i="39" s="1"/>
  <c r="AL77" i="39"/>
  <c r="AK77" i="39"/>
  <c r="AK22" i="39" s="1"/>
  <c r="AJ77" i="39"/>
  <c r="AJ22" i="39" s="1"/>
  <c r="AI77" i="39"/>
  <c r="AI22" i="39" s="1"/>
  <c r="AH77" i="39"/>
  <c r="AG77" i="39"/>
  <c r="AG22" i="39" s="1"/>
  <c r="AF77" i="39"/>
  <c r="AE77" i="39"/>
  <c r="AE22" i="39" s="1"/>
  <c r="AD77" i="39"/>
  <c r="AC77" i="39"/>
  <c r="AB77" i="39"/>
  <c r="AA77" i="39"/>
  <c r="AA22" i="39" s="1"/>
  <c r="Z77" i="39"/>
  <c r="Y77" i="39"/>
  <c r="Y22" i="39" s="1"/>
  <c r="X77" i="39"/>
  <c r="X22" i="39" s="1"/>
  <c r="W77" i="39"/>
  <c r="W22" i="39" s="1"/>
  <c r="V77" i="39"/>
  <c r="U77" i="39"/>
  <c r="U22" i="39" s="1"/>
  <c r="T77" i="39"/>
  <c r="T22" i="39" s="1"/>
  <c r="S77" i="39"/>
  <c r="S22" i="39" s="1"/>
  <c r="R77" i="39"/>
  <c r="Q77" i="39"/>
  <c r="Q22" i="39" s="1"/>
  <c r="P77" i="39"/>
  <c r="O77" i="39"/>
  <c r="O22" i="39" s="1"/>
  <c r="N77" i="39"/>
  <c r="M77" i="39"/>
  <c r="L77" i="39"/>
  <c r="K77" i="39"/>
  <c r="K22" i="39" s="1"/>
  <c r="J77" i="39"/>
  <c r="I77" i="39"/>
  <c r="I22" i="39" s="1"/>
  <c r="H77" i="39"/>
  <c r="H22" i="39" s="1"/>
  <c r="G77" i="39"/>
  <c r="G22" i="39" s="1"/>
  <c r="F77" i="39"/>
  <c r="E77" i="39"/>
  <c r="E22" i="39" s="1"/>
  <c r="D77" i="39"/>
  <c r="D22" i="39" s="1"/>
  <c r="C77" i="39"/>
  <c r="B77" i="39"/>
  <c r="A77" i="39"/>
  <c r="BK75" i="39"/>
  <c r="BK73" i="39" s="1"/>
  <c r="BK21" i="39" s="1"/>
  <c r="BJ75" i="39"/>
  <c r="BI75" i="39"/>
  <c r="BH75" i="39"/>
  <c r="BG75" i="39"/>
  <c r="BG73" i="39" s="1"/>
  <c r="BG21" i="39" s="1"/>
  <c r="BF75" i="39"/>
  <c r="BE75" i="39"/>
  <c r="BD75" i="39"/>
  <c r="BC75" i="39"/>
  <c r="BC73" i="39" s="1"/>
  <c r="BC21" i="39" s="1"/>
  <c r="BB75" i="39"/>
  <c r="BA75" i="39"/>
  <c r="AZ75" i="39"/>
  <c r="AY75" i="39"/>
  <c r="AY73" i="39" s="1"/>
  <c r="AY21" i="39" s="1"/>
  <c r="AX75" i="39"/>
  <c r="AW75" i="39"/>
  <c r="AV75" i="39"/>
  <c r="AU75" i="39"/>
  <c r="AU73" i="39" s="1"/>
  <c r="AU21" i="39" s="1"/>
  <c r="AT75" i="39"/>
  <c r="AS75" i="39"/>
  <c r="AR75" i="39"/>
  <c r="AQ75" i="39"/>
  <c r="AQ73" i="39" s="1"/>
  <c r="AQ21" i="39" s="1"/>
  <c r="AP75" i="39"/>
  <c r="AO75" i="39"/>
  <c r="AN75" i="39"/>
  <c r="AM75" i="39"/>
  <c r="AM73" i="39" s="1"/>
  <c r="AM21" i="39" s="1"/>
  <c r="AL75" i="39"/>
  <c r="AK75" i="39"/>
  <c r="AJ75" i="39"/>
  <c r="AI75" i="39"/>
  <c r="AI73" i="39" s="1"/>
  <c r="AI21" i="39" s="1"/>
  <c r="AH75" i="39"/>
  <c r="AG75" i="39"/>
  <c r="AF75" i="39"/>
  <c r="AE75" i="39"/>
  <c r="AE73" i="39" s="1"/>
  <c r="AE21" i="39" s="1"/>
  <c r="AD75" i="39"/>
  <c r="AC75" i="39"/>
  <c r="AB75" i="39"/>
  <c r="AA75" i="39"/>
  <c r="AA73" i="39" s="1"/>
  <c r="AA21" i="39" s="1"/>
  <c r="Z75" i="39"/>
  <c r="Y75" i="39"/>
  <c r="X75" i="39"/>
  <c r="W75" i="39"/>
  <c r="W73" i="39" s="1"/>
  <c r="W21" i="39" s="1"/>
  <c r="V75" i="39"/>
  <c r="U75" i="39"/>
  <c r="T75" i="39"/>
  <c r="S75" i="39"/>
  <c r="S73" i="39" s="1"/>
  <c r="S21" i="39" s="1"/>
  <c r="R75" i="39"/>
  <c r="Q75" i="39"/>
  <c r="P75" i="39"/>
  <c r="O75" i="39"/>
  <c r="O73" i="39" s="1"/>
  <c r="O21" i="39" s="1"/>
  <c r="N75" i="39"/>
  <c r="M75" i="39"/>
  <c r="L75" i="39"/>
  <c r="K75" i="39"/>
  <c r="K73" i="39" s="1"/>
  <c r="K21" i="39" s="1"/>
  <c r="J75" i="39"/>
  <c r="I75" i="39"/>
  <c r="H75" i="39"/>
  <c r="G75" i="39"/>
  <c r="G73" i="39" s="1"/>
  <c r="G21" i="39" s="1"/>
  <c r="F75" i="39"/>
  <c r="E75" i="39"/>
  <c r="D75" i="39"/>
  <c r="C75" i="39"/>
  <c r="B75" i="39"/>
  <c r="A75" i="39"/>
  <c r="C74" i="39"/>
  <c r="B74" i="39"/>
  <c r="A74" i="39"/>
  <c r="BJ73" i="39"/>
  <c r="BI73" i="39"/>
  <c r="BI21" i="39" s="1"/>
  <c r="BH73" i="39"/>
  <c r="BF73" i="39"/>
  <c r="BE73" i="39"/>
  <c r="BE21" i="39" s="1"/>
  <c r="BD73" i="39"/>
  <c r="BB73" i="39"/>
  <c r="BA73" i="39"/>
  <c r="BA21" i="39" s="1"/>
  <c r="AZ73" i="39"/>
  <c r="AX73" i="39"/>
  <c r="AW73" i="39"/>
  <c r="AW21" i="39" s="1"/>
  <c r="AV73" i="39"/>
  <c r="AT73" i="39"/>
  <c r="AS73" i="39"/>
  <c r="AS21" i="39" s="1"/>
  <c r="AR73" i="39"/>
  <c r="AP73" i="39"/>
  <c r="AP21" i="39" s="1"/>
  <c r="AO73" i="39"/>
  <c r="AN73" i="39"/>
  <c r="AL73" i="39"/>
  <c r="AK73" i="39"/>
  <c r="AJ73" i="39"/>
  <c r="AH73" i="39"/>
  <c r="AG73" i="39"/>
  <c r="AF73" i="39"/>
  <c r="AD73" i="39"/>
  <c r="AC73" i="39"/>
  <c r="AB73" i="39"/>
  <c r="Z73" i="39"/>
  <c r="Y73" i="39"/>
  <c r="X73" i="39"/>
  <c r="V73" i="39"/>
  <c r="U73" i="39"/>
  <c r="T73" i="39"/>
  <c r="R73" i="39"/>
  <c r="Q73" i="39"/>
  <c r="P73" i="39"/>
  <c r="N73" i="39"/>
  <c r="M73" i="39"/>
  <c r="L73" i="39"/>
  <c r="J73" i="39"/>
  <c r="I73" i="39"/>
  <c r="H73" i="39"/>
  <c r="F73" i="39"/>
  <c r="E73" i="39"/>
  <c r="D73" i="39"/>
  <c r="C73" i="39"/>
  <c r="B73" i="39"/>
  <c r="A73" i="39"/>
  <c r="C72" i="39"/>
  <c r="B72" i="39"/>
  <c r="A72" i="39"/>
  <c r="C71" i="39"/>
  <c r="B71" i="39"/>
  <c r="A71" i="39"/>
  <c r="BK70" i="39"/>
  <c r="BJ70" i="39"/>
  <c r="BI70" i="39"/>
  <c r="BH70" i="39"/>
  <c r="BG70" i="39"/>
  <c r="BF70" i="39"/>
  <c r="BE70" i="39"/>
  <c r="BD70" i="39"/>
  <c r="BC70" i="39"/>
  <c r="BB70" i="39"/>
  <c r="BA70" i="39"/>
  <c r="AZ70" i="39"/>
  <c r="AY70" i="39"/>
  <c r="AX70" i="39"/>
  <c r="AW70" i="39"/>
  <c r="AV70" i="39"/>
  <c r="AU70" i="39"/>
  <c r="AT70" i="39"/>
  <c r="AS70" i="39"/>
  <c r="AR70" i="39"/>
  <c r="AQ70" i="39"/>
  <c r="AP70" i="39"/>
  <c r="AO70" i="39"/>
  <c r="AN70" i="39"/>
  <c r="AM70" i="39"/>
  <c r="AL70" i="39"/>
  <c r="AK70" i="39"/>
  <c r="AJ70" i="39"/>
  <c r="AI70" i="39"/>
  <c r="AH70" i="39"/>
  <c r="AG70" i="39"/>
  <c r="AF70" i="39"/>
  <c r="AE70" i="39"/>
  <c r="AD70" i="39"/>
  <c r="AC70" i="39"/>
  <c r="AB70" i="39"/>
  <c r="AA70" i="39"/>
  <c r="Z70" i="39"/>
  <c r="Y70" i="39"/>
  <c r="X70" i="39"/>
  <c r="W70" i="39"/>
  <c r="V70" i="39"/>
  <c r="U70" i="39"/>
  <c r="T70" i="39"/>
  <c r="S70" i="39"/>
  <c r="R70" i="39"/>
  <c r="Q70" i="39"/>
  <c r="P70" i="39"/>
  <c r="O70" i="39"/>
  <c r="N70" i="39"/>
  <c r="M70" i="39"/>
  <c r="L70" i="39"/>
  <c r="K70" i="39"/>
  <c r="J70" i="39"/>
  <c r="I70" i="39"/>
  <c r="H70" i="39"/>
  <c r="G70" i="39"/>
  <c r="F70" i="39"/>
  <c r="E70" i="39"/>
  <c r="D70" i="39"/>
  <c r="C70" i="39"/>
  <c r="B70" i="39"/>
  <c r="A70" i="39"/>
  <c r="C69" i="39"/>
  <c r="B69" i="39"/>
  <c r="A69" i="39"/>
  <c r="C68" i="39"/>
  <c r="B68" i="39"/>
  <c r="A68" i="39"/>
  <c r="C67" i="39"/>
  <c r="B67" i="39"/>
  <c r="A67" i="39"/>
  <c r="BK64" i="39"/>
  <c r="BJ64" i="39"/>
  <c r="BI64" i="39"/>
  <c r="BH64" i="39"/>
  <c r="BG64" i="39"/>
  <c r="BF64" i="39"/>
  <c r="BE64" i="39"/>
  <c r="BD64" i="39"/>
  <c r="BC64" i="39"/>
  <c r="BB64" i="39"/>
  <c r="BA64" i="39"/>
  <c r="AZ64" i="39"/>
  <c r="AY64" i="39"/>
  <c r="AX64" i="39"/>
  <c r="AW64" i="39"/>
  <c r="AV64" i="39"/>
  <c r="AU64" i="39"/>
  <c r="AT64" i="39"/>
  <c r="AS64" i="39"/>
  <c r="AR64" i="39"/>
  <c r="AQ64" i="39"/>
  <c r="AP64" i="39"/>
  <c r="AO64" i="39"/>
  <c r="AN64" i="39"/>
  <c r="AM64" i="39"/>
  <c r="AL64" i="39"/>
  <c r="AK64" i="39"/>
  <c r="AJ64" i="39"/>
  <c r="AI64" i="39"/>
  <c r="AH64" i="39"/>
  <c r="AG64" i="39"/>
  <c r="AF64" i="39"/>
  <c r="AE64" i="39"/>
  <c r="AD64" i="39"/>
  <c r="AC64" i="39"/>
  <c r="AB64" i="39"/>
  <c r="AA64" i="39"/>
  <c r="Z64" i="39"/>
  <c r="Y64" i="39"/>
  <c r="X64" i="39"/>
  <c r="W64" i="39"/>
  <c r="V64" i="39"/>
  <c r="U64" i="39"/>
  <c r="T64" i="39"/>
  <c r="S64" i="39"/>
  <c r="R64" i="39"/>
  <c r="Q64" i="39"/>
  <c r="P64" i="39"/>
  <c r="O64" i="39"/>
  <c r="N64" i="39"/>
  <c r="M64" i="39"/>
  <c r="L64" i="39"/>
  <c r="K64" i="39"/>
  <c r="J64" i="39"/>
  <c r="I64" i="39"/>
  <c r="H64" i="39"/>
  <c r="G64" i="39"/>
  <c r="F64" i="39"/>
  <c r="E64" i="39"/>
  <c r="D64" i="39"/>
  <c r="C64" i="39"/>
  <c r="B64" i="39"/>
  <c r="A64" i="39"/>
  <c r="C63" i="39"/>
  <c r="B63" i="39"/>
  <c r="A63" i="39"/>
  <c r="C62" i="39"/>
  <c r="B62" i="39"/>
  <c r="A62" i="39"/>
  <c r="C61" i="39"/>
  <c r="B61" i="39"/>
  <c r="A61" i="39"/>
  <c r="C60" i="39"/>
  <c r="B60" i="39"/>
  <c r="A60" i="39"/>
  <c r="BK58" i="39"/>
  <c r="BK57" i="39" s="1"/>
  <c r="BJ58" i="39"/>
  <c r="BG58" i="39"/>
  <c r="BG57" i="39" s="1"/>
  <c r="BF58" i="39"/>
  <c r="BE58" i="39"/>
  <c r="BD58" i="39"/>
  <c r="BD57" i="39" s="1"/>
  <c r="BC58" i="39"/>
  <c r="BC57" i="39" s="1"/>
  <c r="BB58" i="39"/>
  <c r="BA58" i="39"/>
  <c r="AZ58" i="39"/>
  <c r="AY58" i="39"/>
  <c r="AY57" i="39" s="1"/>
  <c r="AX58" i="39"/>
  <c r="AW58" i="39"/>
  <c r="AV58" i="39"/>
  <c r="AV57" i="39" s="1"/>
  <c r="AU58" i="39"/>
  <c r="AU57" i="39" s="1"/>
  <c r="AT58" i="39"/>
  <c r="AS58" i="39"/>
  <c r="AR58" i="39"/>
  <c r="AQ58" i="39"/>
  <c r="AQ57" i="39" s="1"/>
  <c r="AP58" i="39"/>
  <c r="AO58" i="39"/>
  <c r="AN58" i="39"/>
  <c r="AN57" i="39" s="1"/>
  <c r="AM58" i="39"/>
  <c r="AM57" i="39" s="1"/>
  <c r="AL58" i="39"/>
  <c r="AK58" i="39"/>
  <c r="AJ58" i="39"/>
  <c r="AI58" i="39"/>
  <c r="AI57" i="39" s="1"/>
  <c r="AH58" i="39"/>
  <c r="AG58" i="39"/>
  <c r="AF58" i="39"/>
  <c r="AF57" i="39" s="1"/>
  <c r="AE58" i="39"/>
  <c r="AE57" i="39" s="1"/>
  <c r="AD58" i="39"/>
  <c r="AC58" i="39"/>
  <c r="AB58" i="39"/>
  <c r="AA58" i="39"/>
  <c r="AA57" i="39" s="1"/>
  <c r="Z58" i="39"/>
  <c r="Y58" i="39"/>
  <c r="X58" i="39"/>
  <c r="X57" i="39" s="1"/>
  <c r="W58" i="39"/>
  <c r="W57" i="39" s="1"/>
  <c r="V58" i="39"/>
  <c r="U58" i="39"/>
  <c r="T58" i="39"/>
  <c r="S58" i="39"/>
  <c r="S57" i="39" s="1"/>
  <c r="R58" i="39"/>
  <c r="Q58" i="39"/>
  <c r="P58" i="39"/>
  <c r="P57" i="39" s="1"/>
  <c r="O58" i="39"/>
  <c r="O57" i="39" s="1"/>
  <c r="N58" i="39"/>
  <c r="M58" i="39"/>
  <c r="L58" i="39"/>
  <c r="K58" i="39"/>
  <c r="K57" i="39" s="1"/>
  <c r="J58" i="39"/>
  <c r="I58" i="39"/>
  <c r="H58" i="39"/>
  <c r="H57" i="39" s="1"/>
  <c r="G58" i="39"/>
  <c r="G57" i="39" s="1"/>
  <c r="F58" i="39"/>
  <c r="E58" i="39"/>
  <c r="D58" i="39"/>
  <c r="C58" i="39"/>
  <c r="B58" i="39"/>
  <c r="A58" i="39"/>
  <c r="BJ57" i="39"/>
  <c r="BF57" i="39"/>
  <c r="BB57" i="39"/>
  <c r="AX57" i="39"/>
  <c r="AT57" i="39"/>
  <c r="AR57" i="39"/>
  <c r="AP57" i="39"/>
  <c r="AL57" i="39"/>
  <c r="AJ57" i="39"/>
  <c r="AH57" i="39"/>
  <c r="AD57" i="39"/>
  <c r="AB57" i="39"/>
  <c r="Z57" i="39"/>
  <c r="V57" i="39"/>
  <c r="T57" i="39"/>
  <c r="R57" i="39"/>
  <c r="N57" i="39"/>
  <c r="L57" i="39"/>
  <c r="J57" i="39"/>
  <c r="F57" i="39"/>
  <c r="D57" i="39"/>
  <c r="C57" i="39"/>
  <c r="B57" i="39"/>
  <c r="A57" i="39"/>
  <c r="C56" i="39"/>
  <c r="B56" i="39"/>
  <c r="A56" i="39"/>
  <c r="C55" i="39"/>
  <c r="B55" i="39"/>
  <c r="A55" i="39"/>
  <c r="BK54" i="39"/>
  <c r="BJ54" i="39"/>
  <c r="BI54" i="39"/>
  <c r="BH54" i="39"/>
  <c r="BG54" i="39"/>
  <c r="BF54" i="39"/>
  <c r="BE54" i="39"/>
  <c r="BD54" i="39"/>
  <c r="BC54" i="39"/>
  <c r="BB54" i="39"/>
  <c r="BA54" i="39"/>
  <c r="AZ54" i="39"/>
  <c r="AY54" i="39"/>
  <c r="AX54" i="39"/>
  <c r="AW54" i="39"/>
  <c r="AV54" i="39"/>
  <c r="AU54" i="39"/>
  <c r="AT54" i="39"/>
  <c r="AS54" i="39"/>
  <c r="AR54" i="39"/>
  <c r="AQ54" i="39"/>
  <c r="AP54" i="39"/>
  <c r="AO54" i="39"/>
  <c r="AN54" i="39"/>
  <c r="AM54" i="39"/>
  <c r="AL54" i="39"/>
  <c r="AK54" i="39"/>
  <c r="AJ54" i="39"/>
  <c r="AI54" i="39"/>
  <c r="AH54" i="39"/>
  <c r="AG54" i="39"/>
  <c r="AF54" i="39"/>
  <c r="AE54" i="39"/>
  <c r="AD54" i="39"/>
  <c r="AC54" i="39"/>
  <c r="AB54" i="39"/>
  <c r="AA54" i="39"/>
  <c r="Z54" i="39"/>
  <c r="Y54" i="39"/>
  <c r="X54" i="39"/>
  <c r="W54" i="39"/>
  <c r="V54" i="39"/>
  <c r="U54" i="39"/>
  <c r="T54" i="39"/>
  <c r="S54" i="39"/>
  <c r="R54" i="39"/>
  <c r="Q54" i="39"/>
  <c r="P54" i="39"/>
  <c r="O54" i="39"/>
  <c r="N54" i="39"/>
  <c r="M54" i="39"/>
  <c r="L54" i="39"/>
  <c r="K54" i="39"/>
  <c r="J54" i="39"/>
  <c r="I54" i="39"/>
  <c r="H54" i="39"/>
  <c r="G54" i="39"/>
  <c r="F54" i="39"/>
  <c r="E54" i="39"/>
  <c r="D54" i="39"/>
  <c r="C54" i="39"/>
  <c r="B54" i="39"/>
  <c r="A54" i="39"/>
  <c r="BK46" i="39"/>
  <c r="BK44" i="39" s="1"/>
  <c r="BK43" i="39" s="1"/>
  <c r="BK20" i="39" s="1"/>
  <c r="BJ46" i="39"/>
  <c r="BH46" i="39"/>
  <c r="BG46" i="39"/>
  <c r="BG44" i="39" s="1"/>
  <c r="BG43" i="39" s="1"/>
  <c r="BG20" i="39" s="1"/>
  <c r="BF46" i="39"/>
  <c r="BF44" i="39" s="1"/>
  <c r="BF43" i="39" s="1"/>
  <c r="BF20" i="39" s="1"/>
  <c r="BE46" i="39"/>
  <c r="BE44" i="39" s="1"/>
  <c r="BD46" i="39"/>
  <c r="BC46" i="39"/>
  <c r="BC44" i="39" s="1"/>
  <c r="BC43" i="39" s="1"/>
  <c r="BC20" i="39" s="1"/>
  <c r="BB46" i="39"/>
  <c r="BB44" i="39" s="1"/>
  <c r="BA46" i="39"/>
  <c r="BA44" i="39" s="1"/>
  <c r="AZ46" i="39"/>
  <c r="AY46" i="39"/>
  <c r="AY44" i="39" s="1"/>
  <c r="AY43" i="39" s="1"/>
  <c r="AY20" i="39" s="1"/>
  <c r="AX46" i="39"/>
  <c r="AW46" i="39"/>
  <c r="AW44" i="39" s="1"/>
  <c r="AV46" i="39"/>
  <c r="AV44" i="39" s="1"/>
  <c r="AU46" i="39"/>
  <c r="AU44" i="39" s="1"/>
  <c r="AU43" i="39" s="1"/>
  <c r="AU20" i="39" s="1"/>
  <c r="AT46" i="39"/>
  <c r="AT44" i="39" s="1"/>
  <c r="AS46" i="39"/>
  <c r="AS44" i="39" s="1"/>
  <c r="AR46" i="39"/>
  <c r="AQ46" i="39"/>
  <c r="AQ44" i="39" s="1"/>
  <c r="AQ43" i="39" s="1"/>
  <c r="AQ20" i="39" s="1"/>
  <c r="AP46" i="39"/>
  <c r="AP44" i="39" s="1"/>
  <c r="AO46" i="39"/>
  <c r="AO44" i="39" s="1"/>
  <c r="AN46" i="39"/>
  <c r="AM46" i="39"/>
  <c r="AM44" i="39" s="1"/>
  <c r="AM43" i="39" s="1"/>
  <c r="AM20" i="39" s="1"/>
  <c r="AL46" i="39"/>
  <c r="AL44" i="39" s="1"/>
  <c r="AK46" i="39"/>
  <c r="AK44" i="39" s="1"/>
  <c r="AJ46" i="39"/>
  <c r="AI46" i="39"/>
  <c r="AI44" i="39" s="1"/>
  <c r="AI43" i="39" s="1"/>
  <c r="AI20" i="39" s="1"/>
  <c r="AH46" i="39"/>
  <c r="AH44" i="39" s="1"/>
  <c r="AG46" i="39"/>
  <c r="AG44" i="39" s="1"/>
  <c r="AF46" i="39"/>
  <c r="AF44" i="39" s="1"/>
  <c r="AE46" i="39"/>
  <c r="AE44" i="39" s="1"/>
  <c r="AE43" i="39" s="1"/>
  <c r="AE20" i="39" s="1"/>
  <c r="AD46" i="39"/>
  <c r="AD44" i="39" s="1"/>
  <c r="AC46" i="39"/>
  <c r="AC44" i="39" s="1"/>
  <c r="AB46" i="39"/>
  <c r="AA46" i="39"/>
  <c r="AA44" i="39" s="1"/>
  <c r="AA43" i="39" s="1"/>
  <c r="AA20" i="39" s="1"/>
  <c r="Z46" i="39"/>
  <c r="Z44" i="39" s="1"/>
  <c r="Y46" i="39"/>
  <c r="Y44" i="39" s="1"/>
  <c r="X46" i="39"/>
  <c r="W46" i="39"/>
  <c r="W44" i="39" s="1"/>
  <c r="W43" i="39" s="1"/>
  <c r="W20" i="39" s="1"/>
  <c r="V46" i="39"/>
  <c r="V44" i="39" s="1"/>
  <c r="U46" i="39"/>
  <c r="U44" i="39" s="1"/>
  <c r="T46" i="39"/>
  <c r="S46" i="39"/>
  <c r="S44" i="39" s="1"/>
  <c r="S43" i="39" s="1"/>
  <c r="S20" i="39" s="1"/>
  <c r="R46" i="39"/>
  <c r="R44" i="39" s="1"/>
  <c r="Q46" i="39"/>
  <c r="Q44" i="39" s="1"/>
  <c r="P46" i="39"/>
  <c r="P44" i="39" s="1"/>
  <c r="O46" i="39"/>
  <c r="O44" i="39" s="1"/>
  <c r="O43" i="39" s="1"/>
  <c r="O20" i="39" s="1"/>
  <c r="N46" i="39"/>
  <c r="N44" i="39" s="1"/>
  <c r="M46" i="39"/>
  <c r="M44" i="39" s="1"/>
  <c r="L46" i="39"/>
  <c r="K46" i="39"/>
  <c r="K44" i="39" s="1"/>
  <c r="K43" i="39" s="1"/>
  <c r="K20" i="39" s="1"/>
  <c r="J46" i="39"/>
  <c r="J44" i="39" s="1"/>
  <c r="I46" i="39"/>
  <c r="I44" i="39" s="1"/>
  <c r="H46" i="39"/>
  <c r="G46" i="39"/>
  <c r="G44" i="39" s="1"/>
  <c r="G43" i="39" s="1"/>
  <c r="G20" i="39" s="1"/>
  <c r="F46" i="39"/>
  <c r="F44" i="39" s="1"/>
  <c r="E46" i="39"/>
  <c r="E44" i="39" s="1"/>
  <c r="D46" i="39"/>
  <c r="C46" i="39"/>
  <c r="B46" i="39"/>
  <c r="A46" i="39"/>
  <c r="C45" i="39"/>
  <c r="B45" i="39"/>
  <c r="A45" i="39"/>
  <c r="BJ44" i="39"/>
  <c r="BH44" i="39"/>
  <c r="BD44" i="39"/>
  <c r="AZ44" i="39"/>
  <c r="AX44" i="39"/>
  <c r="AR44" i="39"/>
  <c r="AN44" i="39"/>
  <c r="AJ44" i="39"/>
  <c r="AB44" i="39"/>
  <c r="X44" i="39"/>
  <c r="T44" i="39"/>
  <c r="L44" i="39"/>
  <c r="H44" i="39"/>
  <c r="D44" i="39"/>
  <c r="C44" i="39"/>
  <c r="B44" i="39"/>
  <c r="A44" i="39"/>
  <c r="C43" i="39"/>
  <c r="B43" i="39"/>
  <c r="A43" i="39"/>
  <c r="C42" i="39"/>
  <c r="B42" i="39"/>
  <c r="A42" i="39"/>
  <c r="C41" i="39"/>
  <c r="B41" i="39"/>
  <c r="A41" i="39"/>
  <c r="BK40" i="39"/>
  <c r="BJ40" i="39"/>
  <c r="BI40" i="39"/>
  <c r="BH40" i="39"/>
  <c r="BG40" i="39"/>
  <c r="BF40" i="39"/>
  <c r="BE40" i="39"/>
  <c r="BD40" i="39"/>
  <c r="BC40" i="39"/>
  <c r="BB40" i="39"/>
  <c r="BA40" i="39"/>
  <c r="AZ40" i="39"/>
  <c r="AY40" i="39"/>
  <c r="AX40" i="39"/>
  <c r="AW40" i="39"/>
  <c r="AV40" i="39"/>
  <c r="AU40" i="39"/>
  <c r="AT40" i="39"/>
  <c r="AS40" i="39"/>
  <c r="AR40" i="39"/>
  <c r="AQ40" i="39"/>
  <c r="AP40" i="39"/>
  <c r="AO40" i="39"/>
  <c r="AN40" i="39"/>
  <c r="AM40" i="39"/>
  <c r="AL40" i="39"/>
  <c r="AK40" i="39"/>
  <c r="AJ40" i="39"/>
  <c r="AI40" i="39"/>
  <c r="AH40" i="39"/>
  <c r="AG40" i="39"/>
  <c r="AF40" i="39"/>
  <c r="AE40" i="39"/>
  <c r="AD40" i="39"/>
  <c r="AC40" i="39"/>
  <c r="AB40" i="39"/>
  <c r="AA40" i="39"/>
  <c r="Z40" i="39"/>
  <c r="Y40" i="39"/>
  <c r="X40" i="39"/>
  <c r="W40" i="39"/>
  <c r="V40" i="39"/>
  <c r="U40" i="39"/>
  <c r="T40" i="39"/>
  <c r="S40" i="39"/>
  <c r="R40" i="39"/>
  <c r="Q40" i="39"/>
  <c r="P40" i="39"/>
  <c r="O40" i="39"/>
  <c r="N40" i="39"/>
  <c r="M40" i="39"/>
  <c r="L40" i="39"/>
  <c r="K40" i="39"/>
  <c r="J40" i="39"/>
  <c r="I40" i="39"/>
  <c r="H40" i="39"/>
  <c r="G40" i="39"/>
  <c r="F40" i="39"/>
  <c r="E40" i="39"/>
  <c r="D40" i="39"/>
  <c r="C40" i="39"/>
  <c r="B40" i="39"/>
  <c r="A40" i="39"/>
  <c r="C39" i="39"/>
  <c r="B39" i="39"/>
  <c r="A39" i="39"/>
  <c r="C38" i="39"/>
  <c r="B38" i="39"/>
  <c r="A38" i="39"/>
  <c r="C37" i="39"/>
  <c r="B37" i="39"/>
  <c r="A37" i="39"/>
  <c r="C36" i="39"/>
  <c r="B36" i="39"/>
  <c r="A36" i="39"/>
  <c r="C35" i="39"/>
  <c r="B35" i="39"/>
  <c r="A35" i="39"/>
  <c r="C34" i="39"/>
  <c r="B34" i="39"/>
  <c r="A34" i="39"/>
  <c r="BK33" i="39"/>
  <c r="BJ33" i="39"/>
  <c r="BI33" i="39"/>
  <c r="BH33" i="39"/>
  <c r="BG33" i="39"/>
  <c r="BF33" i="39"/>
  <c r="BE33" i="39"/>
  <c r="BD33" i="39"/>
  <c r="BC33" i="39"/>
  <c r="BB33" i="39"/>
  <c r="BA33" i="39"/>
  <c r="AZ33" i="39"/>
  <c r="AY33" i="39"/>
  <c r="AX33" i="39"/>
  <c r="AW33" i="39"/>
  <c r="AV33" i="39"/>
  <c r="AU33" i="39"/>
  <c r="AT33" i="39"/>
  <c r="AS33" i="39"/>
  <c r="AR33" i="39"/>
  <c r="AQ33" i="39"/>
  <c r="AP33" i="39"/>
  <c r="AO33" i="39"/>
  <c r="AN33" i="39"/>
  <c r="AM33" i="39"/>
  <c r="AL33" i="39"/>
  <c r="AK33" i="39"/>
  <c r="AJ33" i="39"/>
  <c r="AI33" i="39"/>
  <c r="AH33" i="39"/>
  <c r="AG33" i="39"/>
  <c r="AF33" i="39"/>
  <c r="AE33" i="39"/>
  <c r="AD33" i="39"/>
  <c r="AC33" i="39"/>
  <c r="AB33" i="39"/>
  <c r="AA33" i="39"/>
  <c r="Z33" i="39"/>
  <c r="Y33" i="39"/>
  <c r="X33" i="39"/>
  <c r="W33" i="39"/>
  <c r="V33" i="39"/>
  <c r="U33" i="39"/>
  <c r="T33" i="39"/>
  <c r="S33" i="39"/>
  <c r="R33" i="39"/>
  <c r="Q33" i="39"/>
  <c r="P33" i="39"/>
  <c r="O33" i="39"/>
  <c r="N33" i="39"/>
  <c r="M33" i="39"/>
  <c r="L33" i="39"/>
  <c r="K33" i="39"/>
  <c r="J33" i="39"/>
  <c r="I33" i="39"/>
  <c r="H33" i="39"/>
  <c r="G33" i="39"/>
  <c r="F33" i="39"/>
  <c r="E33" i="39"/>
  <c r="D33" i="39"/>
  <c r="C33" i="39"/>
  <c r="B33" i="39"/>
  <c r="A33" i="39"/>
  <c r="C32" i="39"/>
  <c r="B32" i="39"/>
  <c r="A32" i="39"/>
  <c r="C31" i="39"/>
  <c r="B31" i="39"/>
  <c r="A31" i="39"/>
  <c r="BK30" i="39"/>
  <c r="BJ30" i="39"/>
  <c r="BI30" i="39"/>
  <c r="BH30" i="39"/>
  <c r="BG30" i="39"/>
  <c r="BF30" i="39"/>
  <c r="BE30" i="39"/>
  <c r="BD30" i="39"/>
  <c r="BC30" i="39"/>
  <c r="BB30" i="39"/>
  <c r="BA30" i="39"/>
  <c r="AZ30" i="39"/>
  <c r="AY30" i="39"/>
  <c r="AX30" i="39"/>
  <c r="AW30" i="39"/>
  <c r="AV30" i="39"/>
  <c r="AU30" i="39"/>
  <c r="AT30" i="39"/>
  <c r="AS30" i="39"/>
  <c r="AR30" i="39"/>
  <c r="AQ30" i="39"/>
  <c r="AP30" i="39"/>
  <c r="AO30" i="39"/>
  <c r="AN30" i="39"/>
  <c r="AM30" i="39"/>
  <c r="AL30" i="39"/>
  <c r="AK30" i="39"/>
  <c r="AJ30" i="39"/>
  <c r="AI30" i="39"/>
  <c r="AH30" i="39"/>
  <c r="AG30" i="39"/>
  <c r="AF30" i="39"/>
  <c r="AE30" i="39"/>
  <c r="AD30" i="39"/>
  <c r="AC30" i="39"/>
  <c r="AB30" i="39"/>
  <c r="AA30" i="39"/>
  <c r="Z30" i="39"/>
  <c r="Y30" i="39"/>
  <c r="X30" i="39"/>
  <c r="W30" i="39"/>
  <c r="V30" i="39"/>
  <c r="U30" i="39"/>
  <c r="T30" i="39"/>
  <c r="S30" i="39"/>
  <c r="R30" i="39"/>
  <c r="Q30" i="39"/>
  <c r="P30" i="39"/>
  <c r="O30" i="39"/>
  <c r="N30" i="39"/>
  <c r="M30" i="39"/>
  <c r="L30" i="39"/>
  <c r="K30" i="39"/>
  <c r="J30" i="39"/>
  <c r="I30" i="39"/>
  <c r="H30" i="39"/>
  <c r="G30" i="39"/>
  <c r="F30" i="39"/>
  <c r="E30" i="39"/>
  <c r="D30" i="39"/>
  <c r="C30" i="39"/>
  <c r="B30" i="39"/>
  <c r="A30" i="39"/>
  <c r="C29" i="39"/>
  <c r="B29" i="39"/>
  <c r="A29" i="39"/>
  <c r="C28" i="39"/>
  <c r="B28" i="39"/>
  <c r="A28" i="39"/>
  <c r="C27" i="39"/>
  <c r="B27" i="39"/>
  <c r="A27" i="39"/>
  <c r="BK26" i="39"/>
  <c r="BK25" i="39" s="1"/>
  <c r="BJ26" i="39"/>
  <c r="BI26" i="39"/>
  <c r="BI25" i="39" s="1"/>
  <c r="BH26" i="39"/>
  <c r="BG26" i="39"/>
  <c r="BG25" i="39" s="1"/>
  <c r="BF26" i="39"/>
  <c r="BE26" i="39"/>
  <c r="BE25" i="39" s="1"/>
  <c r="BD26" i="39"/>
  <c r="BC26" i="39"/>
  <c r="BC25" i="39" s="1"/>
  <c r="BB26" i="39"/>
  <c r="BA26" i="39"/>
  <c r="BA25" i="39" s="1"/>
  <c r="AZ26" i="39"/>
  <c r="AY26" i="39"/>
  <c r="AY25" i="39" s="1"/>
  <c r="AX26" i="39"/>
  <c r="AW26" i="39"/>
  <c r="AW25" i="39" s="1"/>
  <c r="AV26" i="39"/>
  <c r="AU26" i="39"/>
  <c r="AU25" i="39" s="1"/>
  <c r="AT26" i="39"/>
  <c r="AS26" i="39"/>
  <c r="AS25" i="39" s="1"/>
  <c r="AR26" i="39"/>
  <c r="AQ26" i="39"/>
  <c r="AQ25" i="39" s="1"/>
  <c r="AP26" i="39"/>
  <c r="AO26" i="39"/>
  <c r="AO25" i="39" s="1"/>
  <c r="AN26" i="39"/>
  <c r="AM26" i="39"/>
  <c r="AM25" i="39" s="1"/>
  <c r="AL26" i="39"/>
  <c r="AK26" i="39"/>
  <c r="AK25" i="39" s="1"/>
  <c r="AJ26" i="39"/>
  <c r="AI26" i="39"/>
  <c r="AI25" i="39" s="1"/>
  <c r="AH26" i="39"/>
  <c r="AG26" i="39"/>
  <c r="AG25" i="39" s="1"/>
  <c r="AF26" i="39"/>
  <c r="AE26" i="39"/>
  <c r="AE25" i="39" s="1"/>
  <c r="AD26" i="39"/>
  <c r="AC26" i="39"/>
  <c r="AC25" i="39" s="1"/>
  <c r="AB26" i="39"/>
  <c r="AA26" i="39"/>
  <c r="AA25" i="39" s="1"/>
  <c r="Z26" i="39"/>
  <c r="Y26" i="39"/>
  <c r="Y25" i="39" s="1"/>
  <c r="X26" i="39"/>
  <c r="W26" i="39"/>
  <c r="W25" i="39" s="1"/>
  <c r="V26" i="39"/>
  <c r="U26" i="39"/>
  <c r="U25" i="39" s="1"/>
  <c r="T26" i="39"/>
  <c r="S26" i="39"/>
  <c r="S25" i="39" s="1"/>
  <c r="R26" i="39"/>
  <c r="Q26" i="39"/>
  <c r="Q25" i="39" s="1"/>
  <c r="P26" i="39"/>
  <c r="O26" i="39"/>
  <c r="O25" i="39" s="1"/>
  <c r="N26" i="39"/>
  <c r="M26" i="39"/>
  <c r="M25" i="39" s="1"/>
  <c r="M19" i="39" s="1"/>
  <c r="L26" i="39"/>
  <c r="K26" i="39"/>
  <c r="K25" i="39" s="1"/>
  <c r="K19" i="39" s="1"/>
  <c r="J26" i="39"/>
  <c r="I26" i="39"/>
  <c r="I25" i="39" s="1"/>
  <c r="I19" i="39" s="1"/>
  <c r="H26" i="39"/>
  <c r="G26" i="39"/>
  <c r="G25" i="39" s="1"/>
  <c r="G19" i="39" s="1"/>
  <c r="F26" i="39"/>
  <c r="E26" i="39"/>
  <c r="E25" i="39" s="1"/>
  <c r="E19" i="39" s="1"/>
  <c r="D26" i="39"/>
  <c r="C26" i="39"/>
  <c r="B26" i="39"/>
  <c r="A26" i="39"/>
  <c r="BJ25" i="39"/>
  <c r="BH25" i="39"/>
  <c r="BH19" i="39" s="1"/>
  <c r="BF25" i="39"/>
  <c r="BD25" i="39"/>
  <c r="BD19" i="39" s="1"/>
  <c r="AZ25" i="39"/>
  <c r="AZ19" i="39" s="1"/>
  <c r="AV25" i="39"/>
  <c r="AV19" i="39" s="1"/>
  <c r="AR25" i="39"/>
  <c r="AR19" i="39" s="1"/>
  <c r="AN25" i="39"/>
  <c r="AN19" i="39" s="1"/>
  <c r="AJ25" i="39"/>
  <c r="AJ19" i="39" s="1"/>
  <c r="AF25" i="39"/>
  <c r="AF19" i="39" s="1"/>
  <c r="AB25" i="39"/>
  <c r="AB19" i="39" s="1"/>
  <c r="X25" i="39"/>
  <c r="X19" i="39" s="1"/>
  <c r="T25" i="39"/>
  <c r="T19" i="39" s="1"/>
  <c r="P25" i="39"/>
  <c r="P19" i="39" s="1"/>
  <c r="C25" i="39"/>
  <c r="B25" i="39"/>
  <c r="A25" i="39"/>
  <c r="BK24" i="39"/>
  <c r="BJ24" i="39"/>
  <c r="BG24" i="39"/>
  <c r="BD24" i="39"/>
  <c r="BC24" i="39"/>
  <c r="BB24" i="39"/>
  <c r="AZ24" i="39"/>
  <c r="AY24" i="39"/>
  <c r="AX24" i="39"/>
  <c r="AV24" i="39"/>
  <c r="AU24" i="39"/>
  <c r="AT24" i="39"/>
  <c r="AR24" i="39"/>
  <c r="AQ24" i="39"/>
  <c r="AP24" i="39"/>
  <c r="AN24" i="39"/>
  <c r="AM24" i="39"/>
  <c r="AL24" i="39"/>
  <c r="AJ24" i="39"/>
  <c r="AI24" i="39"/>
  <c r="AH24" i="39"/>
  <c r="AF24" i="39"/>
  <c r="AE24" i="39"/>
  <c r="AD24" i="39"/>
  <c r="AB24" i="39"/>
  <c r="AA24" i="39"/>
  <c r="Z24" i="39"/>
  <c r="X24" i="39"/>
  <c r="W24" i="39"/>
  <c r="V24" i="39"/>
  <c r="T24" i="39"/>
  <c r="S24" i="39"/>
  <c r="R24" i="39"/>
  <c r="P24" i="39"/>
  <c r="O24" i="39"/>
  <c r="N24" i="39"/>
  <c r="L24" i="39"/>
  <c r="K24" i="39"/>
  <c r="J24" i="39"/>
  <c r="H24" i="39"/>
  <c r="G24" i="39"/>
  <c r="F24" i="39"/>
  <c r="D24" i="39"/>
  <c r="C24" i="39"/>
  <c r="B24" i="39"/>
  <c r="A24" i="39"/>
  <c r="BK23" i="39"/>
  <c r="BJ23" i="39"/>
  <c r="BI23" i="39"/>
  <c r="BH23" i="39"/>
  <c r="BG23" i="39"/>
  <c r="BF23" i="39"/>
  <c r="BE23" i="39"/>
  <c r="BD23" i="39"/>
  <c r="BC23" i="39"/>
  <c r="BB23" i="39"/>
  <c r="BA23" i="39"/>
  <c r="AZ23" i="39"/>
  <c r="AY23" i="39"/>
  <c r="AX23" i="39"/>
  <c r="AW23" i="39"/>
  <c r="AV23" i="39"/>
  <c r="AU23" i="39"/>
  <c r="AT23" i="39"/>
  <c r="AS23" i="39"/>
  <c r="AR23" i="39"/>
  <c r="AQ23" i="39"/>
  <c r="AP23" i="39"/>
  <c r="AO23" i="39"/>
  <c r="AN23" i="39"/>
  <c r="AM23" i="39"/>
  <c r="AL23" i="39"/>
  <c r="AK23" i="39"/>
  <c r="AJ23" i="39"/>
  <c r="AI23" i="39"/>
  <c r="AH23" i="39"/>
  <c r="AG23" i="39"/>
  <c r="AF23" i="39"/>
  <c r="AE23" i="39"/>
  <c r="AD23" i="39"/>
  <c r="AC23" i="39"/>
  <c r="AB23" i="39"/>
  <c r="AA23" i="39"/>
  <c r="Z23" i="39"/>
  <c r="Y23" i="39"/>
  <c r="X23" i="39"/>
  <c r="W23" i="39"/>
  <c r="V23" i="39"/>
  <c r="U23" i="39"/>
  <c r="T23" i="39"/>
  <c r="S23" i="39"/>
  <c r="R23" i="39"/>
  <c r="Q23" i="39"/>
  <c r="P23" i="39"/>
  <c r="O23" i="39"/>
  <c r="N23" i="39"/>
  <c r="M23" i="39"/>
  <c r="L23" i="39"/>
  <c r="K23" i="39"/>
  <c r="J23" i="39"/>
  <c r="I23" i="39"/>
  <c r="H23" i="39"/>
  <c r="G23" i="39"/>
  <c r="F23" i="39"/>
  <c r="E23" i="39"/>
  <c r="D23" i="39"/>
  <c r="C23" i="39"/>
  <c r="B23" i="39"/>
  <c r="A23" i="39"/>
  <c r="BJ22" i="39"/>
  <c r="BH22" i="39"/>
  <c r="BF22" i="39"/>
  <c r="BB22" i="39"/>
  <c r="AX22" i="39"/>
  <c r="AV22" i="39"/>
  <c r="AT22" i="39"/>
  <c r="AS22" i="39"/>
  <c r="AR22" i="39"/>
  <c r="AP22" i="39"/>
  <c r="AL22" i="39"/>
  <c r="AH22" i="39"/>
  <c r="AF22" i="39"/>
  <c r="AD22" i="39"/>
  <c r="AC22" i="39"/>
  <c r="AB22" i="39"/>
  <c r="Z22" i="39"/>
  <c r="V22" i="39"/>
  <c r="R22" i="39"/>
  <c r="P22" i="39"/>
  <c r="N22" i="39"/>
  <c r="M22" i="39"/>
  <c r="L22" i="39"/>
  <c r="J22" i="39"/>
  <c r="F22" i="39"/>
  <c r="C22" i="39"/>
  <c r="B22" i="39"/>
  <c r="A22" i="39"/>
  <c r="BJ21" i="39"/>
  <c r="BH21" i="39"/>
  <c r="BF21" i="39"/>
  <c r="BD21" i="39"/>
  <c r="BB21" i="39"/>
  <c r="AZ21" i="39"/>
  <c r="AX21" i="39"/>
  <c r="AV21" i="39"/>
  <c r="AT21" i="39"/>
  <c r="AR21" i="39"/>
  <c r="AO21" i="39"/>
  <c r="AN21" i="39"/>
  <c r="AL21" i="39"/>
  <c r="AK21" i="39"/>
  <c r="AJ21" i="39"/>
  <c r="AH21" i="39"/>
  <c r="AG21" i="39"/>
  <c r="AF21" i="39"/>
  <c r="AD21" i="39"/>
  <c r="AC21" i="39"/>
  <c r="AB21" i="39"/>
  <c r="Z21" i="39"/>
  <c r="Y21" i="39"/>
  <c r="X21" i="39"/>
  <c r="V21" i="39"/>
  <c r="U21" i="39"/>
  <c r="T21" i="39"/>
  <c r="R21" i="39"/>
  <c r="Q21" i="39"/>
  <c r="P21" i="39"/>
  <c r="N21" i="39"/>
  <c r="M21" i="39"/>
  <c r="L21" i="39"/>
  <c r="J21" i="39"/>
  <c r="I21" i="39"/>
  <c r="H21" i="39"/>
  <c r="F21" i="39"/>
  <c r="E21" i="39"/>
  <c r="D21" i="39"/>
  <c r="C21" i="39"/>
  <c r="B21" i="39"/>
  <c r="A21" i="39"/>
  <c r="C20" i="39"/>
  <c r="B20" i="39"/>
  <c r="A20" i="39"/>
  <c r="BK19" i="39"/>
  <c r="BJ19" i="39"/>
  <c r="BI19" i="39"/>
  <c r="BG19" i="39"/>
  <c r="BF19" i="39"/>
  <c r="BE19" i="39"/>
  <c r="BC19" i="39"/>
  <c r="BA19" i="39"/>
  <c r="AY19" i="39"/>
  <c r="AW19" i="39"/>
  <c r="AU19" i="39"/>
  <c r="AS19" i="39"/>
  <c r="AQ19" i="39"/>
  <c r="AO19" i="39"/>
  <c r="AM19" i="39"/>
  <c r="AK19" i="39"/>
  <c r="AI19" i="39"/>
  <c r="AG19" i="39"/>
  <c r="AE19" i="39"/>
  <c r="AC19" i="39"/>
  <c r="AA19" i="39"/>
  <c r="Y19" i="39"/>
  <c r="W19" i="39"/>
  <c r="U19" i="39"/>
  <c r="S19" i="39"/>
  <c r="Q19" i="39"/>
  <c r="O19" i="39"/>
  <c r="C19" i="39"/>
  <c r="B19" i="39"/>
  <c r="A19" i="39"/>
  <c r="C18" i="39"/>
  <c r="B18" i="39"/>
  <c r="A18" i="39"/>
  <c r="C86" i="38"/>
  <c r="B86" i="38"/>
  <c r="A86" i="38"/>
  <c r="C84" i="38"/>
  <c r="B84" i="38"/>
  <c r="A84" i="38"/>
  <c r="BK83" i="38"/>
  <c r="BJ83" i="38"/>
  <c r="BI83" i="38"/>
  <c r="BG83" i="38"/>
  <c r="BE83" i="38"/>
  <c r="BD83" i="38"/>
  <c r="BC83" i="38"/>
  <c r="BB83" i="38"/>
  <c r="BA83" i="38"/>
  <c r="AZ83" i="38"/>
  <c r="AY83" i="38"/>
  <c r="AX83" i="38"/>
  <c r="AW83" i="38"/>
  <c r="AV83" i="38"/>
  <c r="AU83" i="38"/>
  <c r="AT83" i="38"/>
  <c r="AS83" i="38"/>
  <c r="AR83" i="38"/>
  <c r="AQ83" i="38"/>
  <c r="AP83" i="38"/>
  <c r="AO83" i="38"/>
  <c r="AN83" i="38"/>
  <c r="AM83" i="38"/>
  <c r="AL83" i="38"/>
  <c r="AK83" i="38"/>
  <c r="AJ83" i="38"/>
  <c r="AI83" i="38"/>
  <c r="AH83" i="38"/>
  <c r="AG83" i="38"/>
  <c r="AF83" i="38"/>
  <c r="AE83" i="38"/>
  <c r="AD83" i="38"/>
  <c r="AC83" i="38"/>
  <c r="AB83" i="38"/>
  <c r="AA83" i="38"/>
  <c r="Z83" i="38"/>
  <c r="Y83" i="38"/>
  <c r="X83" i="38"/>
  <c r="W83" i="38"/>
  <c r="V83" i="38"/>
  <c r="U83" i="38"/>
  <c r="T83" i="38"/>
  <c r="S83" i="38"/>
  <c r="R83" i="38"/>
  <c r="Q83" i="38"/>
  <c r="P83" i="38"/>
  <c r="O83" i="38"/>
  <c r="N83" i="38"/>
  <c r="M83" i="38"/>
  <c r="L83" i="38"/>
  <c r="K83" i="38"/>
  <c r="J83" i="38"/>
  <c r="I83" i="38"/>
  <c r="H83" i="38"/>
  <c r="G83" i="38"/>
  <c r="F83" i="38"/>
  <c r="E83" i="38"/>
  <c r="D83" i="38"/>
  <c r="C83" i="38"/>
  <c r="B83" i="38"/>
  <c r="A83" i="38"/>
  <c r="C82" i="38"/>
  <c r="B82" i="38"/>
  <c r="A82" i="38"/>
  <c r="BK77" i="38"/>
  <c r="BK22" i="38" s="1"/>
  <c r="BJ77" i="38"/>
  <c r="BI77" i="38"/>
  <c r="BI22" i="38" s="1"/>
  <c r="BH77" i="38"/>
  <c r="BG77" i="38"/>
  <c r="BG22" i="38" s="1"/>
  <c r="BF77" i="38"/>
  <c r="BE77" i="38"/>
  <c r="BD77" i="38"/>
  <c r="BD22" i="38" s="1"/>
  <c r="BC77" i="38"/>
  <c r="BC22" i="38" s="1"/>
  <c r="BB77" i="38"/>
  <c r="BA77" i="38"/>
  <c r="BA22" i="38" s="1"/>
  <c r="AZ77" i="38"/>
  <c r="AZ22" i="38" s="1"/>
  <c r="AY77" i="38"/>
  <c r="AY22" i="38" s="1"/>
  <c r="AX77" i="38"/>
  <c r="AW77" i="38"/>
  <c r="AW22" i="38" s="1"/>
  <c r="AV77" i="38"/>
  <c r="AV22" i="38" s="1"/>
  <c r="AU77" i="38"/>
  <c r="AU22" i="38" s="1"/>
  <c r="AT77" i="38"/>
  <c r="AS77" i="38"/>
  <c r="AS22" i="38" s="1"/>
  <c r="AR77" i="38"/>
  <c r="AR22" i="38" s="1"/>
  <c r="AQ77" i="38"/>
  <c r="AQ22" i="38" s="1"/>
  <c r="AP77" i="38"/>
  <c r="AO77" i="38"/>
  <c r="AO22" i="38" s="1"/>
  <c r="AN77" i="38"/>
  <c r="AN22" i="38" s="1"/>
  <c r="AM77" i="38"/>
  <c r="AM22" i="38" s="1"/>
  <c r="AL77" i="38"/>
  <c r="AK77" i="38"/>
  <c r="AK22" i="38" s="1"/>
  <c r="AJ77" i="38"/>
  <c r="AJ22" i="38" s="1"/>
  <c r="AI77" i="38"/>
  <c r="AI22" i="38" s="1"/>
  <c r="AH77" i="38"/>
  <c r="AG77" i="38"/>
  <c r="AG22" i="38" s="1"/>
  <c r="AF77" i="38"/>
  <c r="AF22" i="38" s="1"/>
  <c r="AE77" i="38"/>
  <c r="AE22" i="38" s="1"/>
  <c r="AD77" i="38"/>
  <c r="AC77" i="38"/>
  <c r="AC22" i="38" s="1"/>
  <c r="AB77" i="38"/>
  <c r="AB22" i="38" s="1"/>
  <c r="AA77" i="38"/>
  <c r="AA22" i="38" s="1"/>
  <c r="Z77" i="38"/>
  <c r="Y77" i="38"/>
  <c r="X77" i="38"/>
  <c r="X22" i="38" s="1"/>
  <c r="W77" i="38"/>
  <c r="W22" i="38" s="1"/>
  <c r="V77" i="38"/>
  <c r="U77" i="38"/>
  <c r="U22" i="38" s="1"/>
  <c r="T77" i="38"/>
  <c r="T22" i="38" s="1"/>
  <c r="S77" i="38"/>
  <c r="S22" i="38" s="1"/>
  <c r="R77" i="38"/>
  <c r="Q77" i="38"/>
  <c r="Q22" i="38" s="1"/>
  <c r="P77" i="38"/>
  <c r="P22" i="38" s="1"/>
  <c r="O77" i="38"/>
  <c r="O22" i="38" s="1"/>
  <c r="N77" i="38"/>
  <c r="M77" i="38"/>
  <c r="M22" i="38" s="1"/>
  <c r="L77" i="38"/>
  <c r="L22" i="38" s="1"/>
  <c r="K77" i="38"/>
  <c r="K22" i="38" s="1"/>
  <c r="J77" i="38"/>
  <c r="I77" i="38"/>
  <c r="I22" i="38" s="1"/>
  <c r="H77" i="38"/>
  <c r="H22" i="38" s="1"/>
  <c r="G77" i="38"/>
  <c r="G22" i="38" s="1"/>
  <c r="F77" i="38"/>
  <c r="E77" i="38"/>
  <c r="E22" i="38" s="1"/>
  <c r="D77" i="38"/>
  <c r="D22" i="38" s="1"/>
  <c r="C77" i="38"/>
  <c r="B77" i="38"/>
  <c r="A77" i="38"/>
  <c r="BK75" i="38"/>
  <c r="BK73" i="38" s="1"/>
  <c r="BK21" i="38" s="1"/>
  <c r="BJ75" i="38"/>
  <c r="BI75" i="38"/>
  <c r="BH75" i="38"/>
  <c r="BG75" i="38"/>
  <c r="BG73" i="38" s="1"/>
  <c r="BG21" i="38" s="1"/>
  <c r="BF75" i="38"/>
  <c r="BE75" i="38"/>
  <c r="BD75" i="38"/>
  <c r="BC75" i="38"/>
  <c r="BC73" i="38" s="1"/>
  <c r="BC21" i="38" s="1"/>
  <c r="BB75" i="38"/>
  <c r="BA75" i="38"/>
  <c r="AZ75" i="38"/>
  <c r="AY75" i="38"/>
  <c r="AY73" i="38" s="1"/>
  <c r="AY21" i="38" s="1"/>
  <c r="AX75" i="38"/>
  <c r="AW75" i="38"/>
  <c r="AV75" i="38"/>
  <c r="AU75" i="38"/>
  <c r="AU73" i="38" s="1"/>
  <c r="AU21" i="38" s="1"/>
  <c r="AT75" i="38"/>
  <c r="AS75" i="38"/>
  <c r="AR75" i="38"/>
  <c r="AQ75" i="38"/>
  <c r="AQ73" i="38" s="1"/>
  <c r="AQ21" i="38" s="1"/>
  <c r="AP75" i="38"/>
  <c r="AO75" i="38"/>
  <c r="AN75" i="38"/>
  <c r="AM75" i="38"/>
  <c r="AM73" i="38" s="1"/>
  <c r="AM21" i="38" s="1"/>
  <c r="AL75" i="38"/>
  <c r="AK75" i="38"/>
  <c r="AJ75" i="38"/>
  <c r="AI75" i="38"/>
  <c r="AI73" i="38" s="1"/>
  <c r="AI21" i="38" s="1"/>
  <c r="AH75" i="38"/>
  <c r="AG75" i="38"/>
  <c r="AF75" i="38"/>
  <c r="AE75" i="38"/>
  <c r="AE73" i="38" s="1"/>
  <c r="AE21" i="38" s="1"/>
  <c r="AD75" i="38"/>
  <c r="AC75" i="38"/>
  <c r="AB75" i="38"/>
  <c r="AA75" i="38"/>
  <c r="AA73" i="38" s="1"/>
  <c r="AA21" i="38" s="1"/>
  <c r="Z75" i="38"/>
  <c r="Y75" i="38"/>
  <c r="X75" i="38"/>
  <c r="W75" i="38"/>
  <c r="W73" i="38" s="1"/>
  <c r="W21" i="38" s="1"/>
  <c r="V75" i="38"/>
  <c r="U75" i="38"/>
  <c r="T75" i="38"/>
  <c r="S75" i="38"/>
  <c r="S73" i="38" s="1"/>
  <c r="S21" i="38" s="1"/>
  <c r="R75" i="38"/>
  <c r="Q75" i="38"/>
  <c r="P75" i="38"/>
  <c r="O75" i="38"/>
  <c r="O73" i="38" s="1"/>
  <c r="O21" i="38" s="1"/>
  <c r="N75" i="38"/>
  <c r="M75" i="38"/>
  <c r="L75" i="38"/>
  <c r="K75" i="38"/>
  <c r="K73" i="38" s="1"/>
  <c r="K21" i="38" s="1"/>
  <c r="J75" i="38"/>
  <c r="I75" i="38"/>
  <c r="H75" i="38"/>
  <c r="G75" i="38"/>
  <c r="G73" i="38" s="1"/>
  <c r="G21" i="38" s="1"/>
  <c r="F75" i="38"/>
  <c r="E75" i="38"/>
  <c r="D75" i="38"/>
  <c r="C75" i="38"/>
  <c r="B75" i="38"/>
  <c r="A75" i="38"/>
  <c r="C74" i="38"/>
  <c r="B74" i="38"/>
  <c r="A74" i="38"/>
  <c r="BJ73" i="38"/>
  <c r="BI73" i="38"/>
  <c r="BH73" i="38"/>
  <c r="BF73" i="38"/>
  <c r="BE73" i="38"/>
  <c r="BD73" i="38"/>
  <c r="BB73" i="38"/>
  <c r="BA73" i="38"/>
  <c r="AZ73" i="38"/>
  <c r="AX73" i="38"/>
  <c r="AW73" i="38"/>
  <c r="AV73" i="38"/>
  <c r="AT73" i="38"/>
  <c r="AS73" i="38"/>
  <c r="AR73" i="38"/>
  <c r="AP73" i="38"/>
  <c r="AO73" i="38"/>
  <c r="AN73" i="38"/>
  <c r="AL73" i="38"/>
  <c r="AK73" i="38"/>
  <c r="AJ73" i="38"/>
  <c r="AH73" i="38"/>
  <c r="AG73" i="38"/>
  <c r="AF73" i="38"/>
  <c r="AD73" i="38"/>
  <c r="AC73" i="38"/>
  <c r="AB73" i="38"/>
  <c r="Z73" i="38"/>
  <c r="Y73" i="38"/>
  <c r="X73" i="38"/>
  <c r="V73" i="38"/>
  <c r="U73" i="38"/>
  <c r="T73" i="38"/>
  <c r="R73" i="38"/>
  <c r="Q73" i="38"/>
  <c r="P73" i="38"/>
  <c r="N73" i="38"/>
  <c r="M73" i="38"/>
  <c r="L73" i="38"/>
  <c r="J73" i="38"/>
  <c r="I73" i="38"/>
  <c r="H73" i="38"/>
  <c r="F73" i="38"/>
  <c r="E73" i="38"/>
  <c r="D73" i="38"/>
  <c r="C73" i="38"/>
  <c r="B73" i="38"/>
  <c r="A73" i="38"/>
  <c r="C72" i="38"/>
  <c r="B72" i="38"/>
  <c r="A72" i="38"/>
  <c r="C71" i="38"/>
  <c r="B71" i="38"/>
  <c r="A71" i="38"/>
  <c r="BK70" i="38"/>
  <c r="BJ70" i="38"/>
  <c r="BI70" i="38"/>
  <c r="BH70" i="38"/>
  <c r="BG70" i="38"/>
  <c r="BF70" i="38"/>
  <c r="BE70" i="38"/>
  <c r="BD70" i="38"/>
  <c r="BC70" i="38"/>
  <c r="BB70" i="38"/>
  <c r="BA70" i="38"/>
  <c r="AZ70" i="38"/>
  <c r="AY70" i="38"/>
  <c r="AX70" i="38"/>
  <c r="AW70" i="38"/>
  <c r="AV70" i="38"/>
  <c r="AU70" i="38"/>
  <c r="AT70" i="38"/>
  <c r="AS70" i="38"/>
  <c r="AR70" i="38"/>
  <c r="AQ70" i="38"/>
  <c r="AP70" i="38"/>
  <c r="AO70" i="38"/>
  <c r="AN70" i="38"/>
  <c r="AM70" i="38"/>
  <c r="AL70" i="38"/>
  <c r="AK70" i="38"/>
  <c r="AJ70" i="38"/>
  <c r="AI70" i="38"/>
  <c r="AH70" i="38"/>
  <c r="AG70" i="38"/>
  <c r="AF70" i="38"/>
  <c r="AE70" i="38"/>
  <c r="AD70" i="38"/>
  <c r="AC70" i="38"/>
  <c r="AB70" i="38"/>
  <c r="AA70" i="38"/>
  <c r="Z70" i="38"/>
  <c r="Y70" i="38"/>
  <c r="X70" i="38"/>
  <c r="W70" i="38"/>
  <c r="V70" i="38"/>
  <c r="U70" i="38"/>
  <c r="T70" i="38"/>
  <c r="S70" i="38"/>
  <c r="R70" i="38"/>
  <c r="Q70" i="38"/>
  <c r="P70" i="38"/>
  <c r="O70" i="38"/>
  <c r="N70" i="38"/>
  <c r="M70" i="38"/>
  <c r="L70" i="38"/>
  <c r="K70" i="38"/>
  <c r="J70" i="38"/>
  <c r="I70" i="38"/>
  <c r="H70" i="38"/>
  <c r="G70" i="38"/>
  <c r="F70" i="38"/>
  <c r="E70" i="38"/>
  <c r="D70" i="38"/>
  <c r="C70" i="38"/>
  <c r="B70" i="38"/>
  <c r="A70" i="38"/>
  <c r="C69" i="38"/>
  <c r="B69" i="38"/>
  <c r="A69" i="38"/>
  <c r="C68" i="38"/>
  <c r="B68" i="38"/>
  <c r="A68" i="38"/>
  <c r="C67" i="38"/>
  <c r="B67" i="38"/>
  <c r="A67" i="38"/>
  <c r="BK64" i="38"/>
  <c r="BJ64" i="38"/>
  <c r="BI64" i="38"/>
  <c r="BH64" i="38"/>
  <c r="BG64" i="38"/>
  <c r="BF64" i="38"/>
  <c r="BE64" i="38"/>
  <c r="BD64" i="38"/>
  <c r="BC64" i="38"/>
  <c r="BB64" i="38"/>
  <c r="BA64" i="38"/>
  <c r="AZ64" i="38"/>
  <c r="AY64" i="38"/>
  <c r="AX64" i="38"/>
  <c r="AW64" i="38"/>
  <c r="AV64" i="38"/>
  <c r="AU64" i="38"/>
  <c r="AT64" i="38"/>
  <c r="AS64" i="38"/>
  <c r="AR64" i="38"/>
  <c r="AQ64" i="38"/>
  <c r="AP64" i="38"/>
  <c r="AO64" i="38"/>
  <c r="AN64" i="38"/>
  <c r="AM64" i="38"/>
  <c r="AL64" i="38"/>
  <c r="AK64" i="38"/>
  <c r="AJ64" i="38"/>
  <c r="AI64" i="38"/>
  <c r="AH64" i="38"/>
  <c r="AG64" i="38"/>
  <c r="AF64" i="38"/>
  <c r="AE64" i="38"/>
  <c r="AD64" i="38"/>
  <c r="AC64" i="38"/>
  <c r="AB64" i="38"/>
  <c r="AA64" i="38"/>
  <c r="Z64" i="38"/>
  <c r="Y64" i="38"/>
  <c r="X64" i="38"/>
  <c r="W64" i="38"/>
  <c r="V64" i="38"/>
  <c r="U64" i="38"/>
  <c r="T64" i="38"/>
  <c r="S64" i="38"/>
  <c r="R64" i="38"/>
  <c r="Q64" i="38"/>
  <c r="P64" i="38"/>
  <c r="O64" i="38"/>
  <c r="N64" i="38"/>
  <c r="M64" i="38"/>
  <c r="L64" i="38"/>
  <c r="K64" i="38"/>
  <c r="J64" i="38"/>
  <c r="I64" i="38"/>
  <c r="H64" i="38"/>
  <c r="G64" i="38"/>
  <c r="F64" i="38"/>
  <c r="E64" i="38"/>
  <c r="D64" i="38"/>
  <c r="C64" i="38"/>
  <c r="B64" i="38"/>
  <c r="A64" i="38"/>
  <c r="C63" i="38"/>
  <c r="B63" i="38"/>
  <c r="A63" i="38"/>
  <c r="C62" i="38"/>
  <c r="B62" i="38"/>
  <c r="A62" i="38"/>
  <c r="C61" i="38"/>
  <c r="B61" i="38"/>
  <c r="A61" i="38"/>
  <c r="C60" i="38"/>
  <c r="B60" i="38"/>
  <c r="A60" i="38"/>
  <c r="BK58" i="38"/>
  <c r="BK57" i="38" s="1"/>
  <c r="BJ58" i="38"/>
  <c r="BI58" i="38"/>
  <c r="BH58" i="38"/>
  <c r="BH57" i="38" s="1"/>
  <c r="BG58" i="38"/>
  <c r="BG57" i="38" s="1"/>
  <c r="BF58" i="38"/>
  <c r="BE58" i="38"/>
  <c r="BD58" i="38"/>
  <c r="BD57" i="38" s="1"/>
  <c r="BC58" i="38"/>
  <c r="BC57" i="38" s="1"/>
  <c r="BB58" i="38"/>
  <c r="BA58" i="38"/>
  <c r="AZ58" i="38"/>
  <c r="AY58" i="38"/>
  <c r="AY57" i="38" s="1"/>
  <c r="AX58" i="38"/>
  <c r="AW58" i="38"/>
  <c r="AV58" i="38"/>
  <c r="AV57" i="38" s="1"/>
  <c r="AU58" i="38"/>
  <c r="AU57" i="38" s="1"/>
  <c r="AT58" i="38"/>
  <c r="AS58" i="38"/>
  <c r="AR58" i="38"/>
  <c r="AQ58" i="38"/>
  <c r="AQ57" i="38" s="1"/>
  <c r="AP58" i="38"/>
  <c r="AO58" i="38"/>
  <c r="AN58" i="38"/>
  <c r="AN57" i="38" s="1"/>
  <c r="AM58" i="38"/>
  <c r="AM57" i="38" s="1"/>
  <c r="AL58" i="38"/>
  <c r="AK58" i="38"/>
  <c r="AJ58" i="38"/>
  <c r="AJ57" i="38" s="1"/>
  <c r="AI58" i="38"/>
  <c r="AI57" i="38" s="1"/>
  <c r="AH58" i="38"/>
  <c r="AG58" i="38"/>
  <c r="AF58" i="38"/>
  <c r="AF57" i="38" s="1"/>
  <c r="AE58" i="38"/>
  <c r="AE57" i="38" s="1"/>
  <c r="AD58" i="38"/>
  <c r="AC58" i="38"/>
  <c r="AB58" i="38"/>
  <c r="AB57" i="38" s="1"/>
  <c r="AA58" i="38"/>
  <c r="AA57" i="38" s="1"/>
  <c r="Z58" i="38"/>
  <c r="Y58" i="38"/>
  <c r="X58" i="38"/>
  <c r="X57" i="38" s="1"/>
  <c r="W58" i="38"/>
  <c r="W57" i="38" s="1"/>
  <c r="V58" i="38"/>
  <c r="U58" i="38"/>
  <c r="T58" i="38"/>
  <c r="T57" i="38" s="1"/>
  <c r="S58" i="38"/>
  <c r="S57" i="38" s="1"/>
  <c r="R58" i="38"/>
  <c r="Q58" i="38"/>
  <c r="P58" i="38"/>
  <c r="P57" i="38" s="1"/>
  <c r="O58" i="38"/>
  <c r="O57" i="38" s="1"/>
  <c r="N58" i="38"/>
  <c r="M58" i="38"/>
  <c r="L58" i="38"/>
  <c r="L57" i="38" s="1"/>
  <c r="K58" i="38"/>
  <c r="K57" i="38" s="1"/>
  <c r="J58" i="38"/>
  <c r="I58" i="38"/>
  <c r="H58" i="38"/>
  <c r="H57" i="38" s="1"/>
  <c r="G58" i="38"/>
  <c r="G57" i="38" s="1"/>
  <c r="F58" i="38"/>
  <c r="E58" i="38"/>
  <c r="D58" i="38"/>
  <c r="D57" i="38" s="1"/>
  <c r="C58" i="38"/>
  <c r="B58" i="38"/>
  <c r="A58" i="38"/>
  <c r="BJ57" i="38"/>
  <c r="BF57" i="38"/>
  <c r="BB57" i="38"/>
  <c r="AX57" i="38"/>
  <c r="AT57" i="38"/>
  <c r="AR57" i="38"/>
  <c r="AP57" i="38"/>
  <c r="AL57" i="38"/>
  <c r="AH57" i="38"/>
  <c r="AD57" i="38"/>
  <c r="Z57" i="38"/>
  <c r="V57" i="38"/>
  <c r="R57" i="38"/>
  <c r="N57" i="38"/>
  <c r="J57" i="38"/>
  <c r="F57" i="38"/>
  <c r="C57" i="38"/>
  <c r="B57" i="38"/>
  <c r="A57" i="38"/>
  <c r="C56" i="38"/>
  <c r="B56" i="38"/>
  <c r="A56" i="38"/>
  <c r="C55" i="38"/>
  <c r="B55" i="38"/>
  <c r="A55" i="38"/>
  <c r="BK54" i="38"/>
  <c r="BJ54" i="38"/>
  <c r="BI54" i="38"/>
  <c r="BH54" i="38"/>
  <c r="BG54" i="38"/>
  <c r="BF54" i="38"/>
  <c r="BE54" i="38"/>
  <c r="BD54" i="38"/>
  <c r="BC54" i="38"/>
  <c r="BB54" i="38"/>
  <c r="BA54" i="38"/>
  <c r="AZ54" i="38"/>
  <c r="AY54" i="38"/>
  <c r="AX54" i="38"/>
  <c r="AW54" i="38"/>
  <c r="AV54" i="38"/>
  <c r="AU54" i="38"/>
  <c r="AT54" i="38"/>
  <c r="AS54" i="38"/>
  <c r="AR54" i="38"/>
  <c r="AQ54" i="38"/>
  <c r="AP54" i="38"/>
  <c r="AO54" i="38"/>
  <c r="AN54" i="38"/>
  <c r="AM54" i="38"/>
  <c r="AL54" i="38"/>
  <c r="AK54" i="38"/>
  <c r="AJ54" i="38"/>
  <c r="AI54" i="38"/>
  <c r="AH54" i="38"/>
  <c r="AG54" i="38"/>
  <c r="AF54" i="38"/>
  <c r="AE54" i="38"/>
  <c r="AD54" i="38"/>
  <c r="AC54" i="38"/>
  <c r="AB54" i="38"/>
  <c r="AA54" i="38"/>
  <c r="Z54" i="38"/>
  <c r="Y54" i="38"/>
  <c r="X54" i="38"/>
  <c r="W54" i="38"/>
  <c r="V54" i="38"/>
  <c r="U54" i="38"/>
  <c r="T54" i="38"/>
  <c r="S54" i="38"/>
  <c r="R54" i="38"/>
  <c r="Q54" i="38"/>
  <c r="P54" i="38"/>
  <c r="O54" i="38"/>
  <c r="N54" i="38"/>
  <c r="M54" i="38"/>
  <c r="L54" i="38"/>
  <c r="K54" i="38"/>
  <c r="J54" i="38"/>
  <c r="I54" i="38"/>
  <c r="H54" i="38"/>
  <c r="G54" i="38"/>
  <c r="F54" i="38"/>
  <c r="E54" i="38"/>
  <c r="D54" i="38"/>
  <c r="C54" i="38"/>
  <c r="B54" i="38"/>
  <c r="A54" i="38"/>
  <c r="BK46" i="38"/>
  <c r="BK44" i="38" s="1"/>
  <c r="BK43" i="38" s="1"/>
  <c r="BK20" i="38" s="1"/>
  <c r="BJ46" i="38"/>
  <c r="BJ44" i="38" s="1"/>
  <c r="BH46" i="38"/>
  <c r="BH44" i="38" s="1"/>
  <c r="BG46" i="38"/>
  <c r="BG44" i="38" s="1"/>
  <c r="BG43" i="38" s="1"/>
  <c r="BG20" i="38" s="1"/>
  <c r="BF46" i="38"/>
  <c r="BF44" i="38" s="1"/>
  <c r="BF43" i="38" s="1"/>
  <c r="BF20" i="38" s="1"/>
  <c r="BE46" i="38"/>
  <c r="BE44" i="38" s="1"/>
  <c r="BD46" i="38"/>
  <c r="BD44" i="38" s="1"/>
  <c r="BC46" i="38"/>
  <c r="BC44" i="38" s="1"/>
  <c r="BC43" i="38" s="1"/>
  <c r="BC20" i="38" s="1"/>
  <c r="BB46" i="38"/>
  <c r="BA46" i="38"/>
  <c r="BA44" i="38" s="1"/>
  <c r="AY46" i="38"/>
  <c r="AY44" i="38" s="1"/>
  <c r="AY43" i="38" s="1"/>
  <c r="AY20" i="38" s="1"/>
  <c r="AX46" i="38"/>
  <c r="AX44" i="38" s="1"/>
  <c r="AW46" i="38"/>
  <c r="AW44" i="38" s="1"/>
  <c r="AV46" i="38"/>
  <c r="AV44" i="38" s="1"/>
  <c r="AU46" i="38"/>
  <c r="AU44" i="38" s="1"/>
  <c r="AU43" i="38" s="1"/>
  <c r="AU20" i="38" s="1"/>
  <c r="AT46" i="38"/>
  <c r="AT44" i="38" s="1"/>
  <c r="AS46" i="38"/>
  <c r="AR46" i="38"/>
  <c r="AR44" i="38" s="1"/>
  <c r="AQ46" i="38"/>
  <c r="AQ44" i="38" s="1"/>
  <c r="AQ43" i="38" s="1"/>
  <c r="AQ20" i="38" s="1"/>
  <c r="AP46" i="38"/>
  <c r="AP44" i="38" s="1"/>
  <c r="AO46" i="38"/>
  <c r="AO44" i="38" s="1"/>
  <c r="AN46" i="38"/>
  <c r="AN44" i="38" s="1"/>
  <c r="AM46" i="38"/>
  <c r="AM44" i="38" s="1"/>
  <c r="AM43" i="38" s="1"/>
  <c r="AM20" i="38" s="1"/>
  <c r="AL46" i="38"/>
  <c r="AL44" i="38" s="1"/>
  <c r="AL43" i="38" s="1"/>
  <c r="AL20" i="38" s="1"/>
  <c r="AK46" i="38"/>
  <c r="AJ46" i="38"/>
  <c r="AJ44" i="38" s="1"/>
  <c r="AI46" i="38"/>
  <c r="AI44" i="38" s="1"/>
  <c r="AH46" i="38"/>
  <c r="AH44" i="38" s="1"/>
  <c r="AH43" i="38" s="1"/>
  <c r="AH20" i="38" s="1"/>
  <c r="AG46" i="38"/>
  <c r="AG44" i="38" s="1"/>
  <c r="AF46" i="38"/>
  <c r="AF44" i="38" s="1"/>
  <c r="AE46" i="38"/>
  <c r="AE44" i="38" s="1"/>
  <c r="AE43" i="38" s="1"/>
  <c r="AE20" i="38" s="1"/>
  <c r="AD46" i="38"/>
  <c r="AD44" i="38" s="1"/>
  <c r="AD43" i="38" s="1"/>
  <c r="AD20" i="38" s="1"/>
  <c r="AC46" i="38"/>
  <c r="AB46" i="38"/>
  <c r="AB44" i="38" s="1"/>
  <c r="AA46" i="38"/>
  <c r="AA44" i="38" s="1"/>
  <c r="Z46" i="38"/>
  <c r="Z44" i="38" s="1"/>
  <c r="Z43" i="38" s="1"/>
  <c r="Z20" i="38" s="1"/>
  <c r="Y46" i="38"/>
  <c r="Y44" i="38" s="1"/>
  <c r="X46" i="38"/>
  <c r="X44" i="38" s="1"/>
  <c r="W46" i="38"/>
  <c r="W44" i="38" s="1"/>
  <c r="V46" i="38"/>
  <c r="V44" i="38" s="1"/>
  <c r="V43" i="38" s="1"/>
  <c r="V20" i="38" s="1"/>
  <c r="U46" i="38"/>
  <c r="T46" i="38"/>
  <c r="T44" i="38" s="1"/>
  <c r="S46" i="38"/>
  <c r="S44" i="38" s="1"/>
  <c r="S43" i="38" s="1"/>
  <c r="S20" i="38" s="1"/>
  <c r="R46" i="38"/>
  <c r="R44" i="38" s="1"/>
  <c r="R43" i="38" s="1"/>
  <c r="R20" i="38" s="1"/>
  <c r="Q46" i="38"/>
  <c r="Q44" i="38" s="1"/>
  <c r="P46" i="38"/>
  <c r="P44" i="38" s="1"/>
  <c r="O46" i="38"/>
  <c r="O44" i="38" s="1"/>
  <c r="N46" i="38"/>
  <c r="N44" i="38" s="1"/>
  <c r="N43" i="38" s="1"/>
  <c r="N20" i="38" s="1"/>
  <c r="M46" i="38"/>
  <c r="L46" i="38"/>
  <c r="L44" i="38" s="1"/>
  <c r="K46" i="38"/>
  <c r="K44" i="38" s="1"/>
  <c r="K43" i="38" s="1"/>
  <c r="K20" i="38" s="1"/>
  <c r="J46" i="38"/>
  <c r="J44" i="38" s="1"/>
  <c r="J43" i="38" s="1"/>
  <c r="J20" i="38" s="1"/>
  <c r="I46" i="38"/>
  <c r="I44" i="38" s="1"/>
  <c r="H46" i="38"/>
  <c r="H44" i="38" s="1"/>
  <c r="G46" i="38"/>
  <c r="G44" i="38" s="1"/>
  <c r="G43" i="38" s="1"/>
  <c r="G20" i="38" s="1"/>
  <c r="F46" i="38"/>
  <c r="F44" i="38" s="1"/>
  <c r="F43" i="38" s="1"/>
  <c r="F20" i="38" s="1"/>
  <c r="E46" i="38"/>
  <c r="D46" i="38"/>
  <c r="D44" i="38" s="1"/>
  <c r="C46" i="38"/>
  <c r="B46" i="38"/>
  <c r="A46" i="38"/>
  <c r="C45" i="38"/>
  <c r="B45" i="38"/>
  <c r="A45" i="38"/>
  <c r="BB44" i="38"/>
  <c r="BB43" i="38" s="1"/>
  <c r="BB20" i="38" s="1"/>
  <c r="AS44" i="38"/>
  <c r="AK44" i="38"/>
  <c r="AC44" i="38"/>
  <c r="U44" i="38"/>
  <c r="M44" i="38"/>
  <c r="E44" i="38"/>
  <c r="C44" i="38"/>
  <c r="B44" i="38"/>
  <c r="A44" i="38"/>
  <c r="C43" i="38"/>
  <c r="B43" i="38"/>
  <c r="A43" i="38"/>
  <c r="C42" i="38"/>
  <c r="B42" i="38"/>
  <c r="A42" i="38"/>
  <c r="C41" i="38"/>
  <c r="B41" i="38"/>
  <c r="A41" i="38"/>
  <c r="BK40" i="38"/>
  <c r="BJ40" i="38"/>
  <c r="BI40" i="38"/>
  <c r="BH40" i="38"/>
  <c r="BG40" i="38"/>
  <c r="BF40" i="38"/>
  <c r="BE40" i="38"/>
  <c r="BD40" i="38"/>
  <c r="BC40" i="38"/>
  <c r="BB40" i="38"/>
  <c r="BA40" i="38"/>
  <c r="AZ40" i="38"/>
  <c r="AY40" i="38"/>
  <c r="AX40" i="38"/>
  <c r="AW40" i="38"/>
  <c r="AV40" i="38"/>
  <c r="AU40" i="38"/>
  <c r="AT40" i="38"/>
  <c r="AS40" i="38"/>
  <c r="AR40" i="38"/>
  <c r="AQ40" i="38"/>
  <c r="AP40" i="38"/>
  <c r="AO40" i="38"/>
  <c r="AN40" i="38"/>
  <c r="AM40" i="38"/>
  <c r="AL40" i="38"/>
  <c r="AK40" i="38"/>
  <c r="AJ40" i="38"/>
  <c r="AI40" i="38"/>
  <c r="AH40" i="38"/>
  <c r="AG40" i="38"/>
  <c r="AF40" i="38"/>
  <c r="AE40" i="38"/>
  <c r="AD40" i="38"/>
  <c r="AC40" i="38"/>
  <c r="AB40" i="38"/>
  <c r="AA40" i="38"/>
  <c r="Z40" i="38"/>
  <c r="Y40" i="38"/>
  <c r="X40" i="38"/>
  <c r="W40" i="38"/>
  <c r="V40" i="38"/>
  <c r="U40" i="38"/>
  <c r="T40" i="38"/>
  <c r="S40" i="38"/>
  <c r="R40" i="38"/>
  <c r="Q40" i="38"/>
  <c r="P40" i="38"/>
  <c r="O40" i="38"/>
  <c r="N40" i="38"/>
  <c r="M40" i="38"/>
  <c r="L40" i="38"/>
  <c r="K40" i="38"/>
  <c r="J40" i="38"/>
  <c r="I40" i="38"/>
  <c r="H40" i="38"/>
  <c r="G40" i="38"/>
  <c r="F40" i="38"/>
  <c r="E40" i="38"/>
  <c r="D40" i="38"/>
  <c r="C40" i="38"/>
  <c r="B40" i="38"/>
  <c r="A40" i="38"/>
  <c r="C39" i="38"/>
  <c r="B39" i="38"/>
  <c r="A39" i="38"/>
  <c r="C38" i="38"/>
  <c r="B38" i="38"/>
  <c r="A38" i="38"/>
  <c r="C37" i="38"/>
  <c r="B37" i="38"/>
  <c r="A37" i="38"/>
  <c r="C36" i="38"/>
  <c r="B36" i="38"/>
  <c r="A36" i="38"/>
  <c r="C35" i="38"/>
  <c r="B35" i="38"/>
  <c r="A35" i="38"/>
  <c r="C34" i="38"/>
  <c r="B34" i="38"/>
  <c r="A34" i="38"/>
  <c r="BK33" i="38"/>
  <c r="BJ33" i="38"/>
  <c r="BJ25" i="38" s="1"/>
  <c r="BJ19" i="38" s="1"/>
  <c r="BI33" i="38"/>
  <c r="BH33" i="38"/>
  <c r="BH25" i="38" s="1"/>
  <c r="BH19" i="38" s="1"/>
  <c r="BG33" i="38"/>
  <c r="BF33" i="38"/>
  <c r="BF25" i="38" s="1"/>
  <c r="BF19" i="38" s="1"/>
  <c r="BE33" i="38"/>
  <c r="BD33" i="38"/>
  <c r="BC33" i="38"/>
  <c r="BB33" i="38"/>
  <c r="BB25" i="38" s="1"/>
  <c r="BB19" i="38" s="1"/>
  <c r="BA33" i="38"/>
  <c r="AZ33" i="38"/>
  <c r="AZ25" i="38" s="1"/>
  <c r="AZ19" i="38" s="1"/>
  <c r="AY33" i="38"/>
  <c r="AX33" i="38"/>
  <c r="AX25" i="38" s="1"/>
  <c r="AX19" i="38" s="1"/>
  <c r="AW33" i="38"/>
  <c r="AV33" i="38"/>
  <c r="AU33" i="38"/>
  <c r="AT33" i="38"/>
  <c r="AT25" i="38" s="1"/>
  <c r="AT19" i="38" s="1"/>
  <c r="AS33" i="38"/>
  <c r="AR33" i="38"/>
  <c r="AR25" i="38" s="1"/>
  <c r="AR19" i="38" s="1"/>
  <c r="AQ33" i="38"/>
  <c r="AP33" i="38"/>
  <c r="AP25" i="38" s="1"/>
  <c r="AP19" i="38" s="1"/>
  <c r="AO33" i="38"/>
  <c r="AN33" i="38"/>
  <c r="AM33" i="38"/>
  <c r="AL33" i="38"/>
  <c r="AL25" i="38" s="1"/>
  <c r="AL19" i="38" s="1"/>
  <c r="AK33" i="38"/>
  <c r="AJ33" i="38"/>
  <c r="AJ25" i="38" s="1"/>
  <c r="AJ19" i="38" s="1"/>
  <c r="AI33" i="38"/>
  <c r="AH33" i="38"/>
  <c r="AH25" i="38" s="1"/>
  <c r="AH19" i="38" s="1"/>
  <c r="AG33" i="38"/>
  <c r="AF33" i="38"/>
  <c r="AE33" i="38"/>
  <c r="AD33" i="38"/>
  <c r="AD25" i="38" s="1"/>
  <c r="AD19" i="38" s="1"/>
  <c r="AC33" i="38"/>
  <c r="AB33" i="38"/>
  <c r="AB25" i="38" s="1"/>
  <c r="AB19" i="38" s="1"/>
  <c r="AA33" i="38"/>
  <c r="Z33" i="38"/>
  <c r="Z25" i="38" s="1"/>
  <c r="Z19" i="38" s="1"/>
  <c r="Y33" i="38"/>
  <c r="X33" i="38"/>
  <c r="W33" i="38"/>
  <c r="V33" i="38"/>
  <c r="V25" i="38" s="1"/>
  <c r="V19" i="38" s="1"/>
  <c r="U33" i="38"/>
  <c r="T33" i="38"/>
  <c r="T25" i="38" s="1"/>
  <c r="T19" i="38" s="1"/>
  <c r="S33" i="38"/>
  <c r="R33" i="38"/>
  <c r="R25" i="38" s="1"/>
  <c r="R19" i="38" s="1"/>
  <c r="Q33" i="38"/>
  <c r="P33" i="38"/>
  <c r="O33" i="38"/>
  <c r="N33" i="38"/>
  <c r="N25" i="38" s="1"/>
  <c r="N19" i="38" s="1"/>
  <c r="M33" i="38"/>
  <c r="L33" i="38"/>
  <c r="L25" i="38" s="1"/>
  <c r="L19" i="38" s="1"/>
  <c r="K33" i="38"/>
  <c r="J33" i="38"/>
  <c r="J25" i="38" s="1"/>
  <c r="J19" i="38" s="1"/>
  <c r="I33" i="38"/>
  <c r="H33" i="38"/>
  <c r="H25" i="38" s="1"/>
  <c r="H19" i="38" s="1"/>
  <c r="G33" i="38"/>
  <c r="F33" i="38"/>
  <c r="F25" i="38" s="1"/>
  <c r="F19" i="38" s="1"/>
  <c r="E33" i="38"/>
  <c r="D33" i="38"/>
  <c r="D25" i="38" s="1"/>
  <c r="D19" i="38" s="1"/>
  <c r="C33" i="38"/>
  <c r="B33" i="38"/>
  <c r="A33" i="38"/>
  <c r="C32" i="38"/>
  <c r="B32" i="38"/>
  <c r="A32" i="38"/>
  <c r="C31" i="38"/>
  <c r="B31" i="38"/>
  <c r="A31" i="38"/>
  <c r="BK30" i="38"/>
  <c r="BJ30" i="38"/>
  <c r="BI30" i="38"/>
  <c r="BH30" i="38"/>
  <c r="BG30" i="38"/>
  <c r="BF30" i="38"/>
  <c r="BE30" i="38"/>
  <c r="BD30" i="38"/>
  <c r="BC30" i="38"/>
  <c r="BB30" i="38"/>
  <c r="BA30" i="38"/>
  <c r="AZ30" i="38"/>
  <c r="AY30" i="38"/>
  <c r="AX30" i="38"/>
  <c r="AW30" i="38"/>
  <c r="AV30" i="38"/>
  <c r="AU30" i="38"/>
  <c r="AT30" i="38"/>
  <c r="AS30" i="38"/>
  <c r="AR30" i="38"/>
  <c r="AQ30" i="38"/>
  <c r="AP30" i="38"/>
  <c r="AO30" i="38"/>
  <c r="AN30" i="38"/>
  <c r="AM30" i="38"/>
  <c r="AL30" i="38"/>
  <c r="AK30" i="38"/>
  <c r="AJ30" i="38"/>
  <c r="AI30" i="38"/>
  <c r="AH30" i="38"/>
  <c r="AG30" i="38"/>
  <c r="AF30" i="38"/>
  <c r="AE30" i="38"/>
  <c r="AD30" i="38"/>
  <c r="AC30" i="38"/>
  <c r="AB30" i="38"/>
  <c r="AA30" i="38"/>
  <c r="Z30" i="38"/>
  <c r="Y30" i="38"/>
  <c r="X30" i="38"/>
  <c r="W30" i="38"/>
  <c r="V30" i="38"/>
  <c r="U30" i="38"/>
  <c r="T30" i="38"/>
  <c r="S30" i="38"/>
  <c r="R30" i="38"/>
  <c r="Q30" i="38"/>
  <c r="P30" i="38"/>
  <c r="O30" i="38"/>
  <c r="N30" i="38"/>
  <c r="M30" i="38"/>
  <c r="L30" i="38"/>
  <c r="K30" i="38"/>
  <c r="J30" i="38"/>
  <c r="I30" i="38"/>
  <c r="H30" i="38"/>
  <c r="G30" i="38"/>
  <c r="F30" i="38"/>
  <c r="E30" i="38"/>
  <c r="D30" i="38"/>
  <c r="C30" i="38"/>
  <c r="B30" i="38"/>
  <c r="A30" i="38"/>
  <c r="C29" i="38"/>
  <c r="B29" i="38"/>
  <c r="A29" i="38"/>
  <c r="C28" i="38"/>
  <c r="B28" i="38"/>
  <c r="A28" i="38"/>
  <c r="C27" i="38"/>
  <c r="B27" i="38"/>
  <c r="A27" i="38"/>
  <c r="BK26" i="38"/>
  <c r="BK25" i="38" s="1"/>
  <c r="BJ26" i="38"/>
  <c r="BI26" i="38"/>
  <c r="BI25" i="38" s="1"/>
  <c r="BI19" i="38" s="1"/>
  <c r="BH26" i="38"/>
  <c r="BG26" i="38"/>
  <c r="BG25" i="38" s="1"/>
  <c r="BF26" i="38"/>
  <c r="BE26" i="38"/>
  <c r="BE25" i="38" s="1"/>
  <c r="BE19" i="38" s="1"/>
  <c r="BD26" i="38"/>
  <c r="BC26" i="38"/>
  <c r="BC25" i="38" s="1"/>
  <c r="BB26" i="38"/>
  <c r="BA26" i="38"/>
  <c r="BA25" i="38" s="1"/>
  <c r="BA19" i="38" s="1"/>
  <c r="AZ26" i="38"/>
  <c r="AY26" i="38"/>
  <c r="AY25" i="38" s="1"/>
  <c r="AX26" i="38"/>
  <c r="AW26" i="38"/>
  <c r="AW25" i="38" s="1"/>
  <c r="AW19" i="38" s="1"/>
  <c r="AV26" i="38"/>
  <c r="AU26" i="38"/>
  <c r="AU25" i="38" s="1"/>
  <c r="AT26" i="38"/>
  <c r="AS26" i="38"/>
  <c r="AS25" i="38" s="1"/>
  <c r="AS19" i="38" s="1"/>
  <c r="AR26" i="38"/>
  <c r="AQ26" i="38"/>
  <c r="AQ25" i="38" s="1"/>
  <c r="AP26" i="38"/>
  <c r="AO26" i="38"/>
  <c r="AO25" i="38" s="1"/>
  <c r="AO19" i="38" s="1"/>
  <c r="AN26" i="38"/>
  <c r="AM26" i="38"/>
  <c r="AM25" i="38" s="1"/>
  <c r="AL26" i="38"/>
  <c r="AK26" i="38"/>
  <c r="AK25" i="38" s="1"/>
  <c r="AK19" i="38" s="1"/>
  <c r="AJ26" i="38"/>
  <c r="AI26" i="38"/>
  <c r="AI25" i="38" s="1"/>
  <c r="AH26" i="38"/>
  <c r="AG26" i="38"/>
  <c r="AG25" i="38" s="1"/>
  <c r="AG19" i="38" s="1"/>
  <c r="AF26" i="38"/>
  <c r="AE26" i="38"/>
  <c r="AE25" i="38" s="1"/>
  <c r="AD26" i="38"/>
  <c r="AC26" i="38"/>
  <c r="AC25" i="38" s="1"/>
  <c r="AC19" i="38" s="1"/>
  <c r="AB26" i="38"/>
  <c r="AA26" i="38"/>
  <c r="AA25" i="38" s="1"/>
  <c r="AA19" i="38" s="1"/>
  <c r="Z26" i="38"/>
  <c r="Y26" i="38"/>
  <c r="Y25" i="38" s="1"/>
  <c r="X26" i="38"/>
  <c r="W26" i="38"/>
  <c r="W25" i="38" s="1"/>
  <c r="W19" i="38" s="1"/>
  <c r="V26" i="38"/>
  <c r="U26" i="38"/>
  <c r="U25" i="38" s="1"/>
  <c r="T26" i="38"/>
  <c r="S26" i="38"/>
  <c r="S25" i="38" s="1"/>
  <c r="R26" i="38"/>
  <c r="Q26" i="38"/>
  <c r="Q25" i="38" s="1"/>
  <c r="Q19" i="38" s="1"/>
  <c r="P26" i="38"/>
  <c r="O26" i="38"/>
  <c r="O25" i="38" s="1"/>
  <c r="N26" i="38"/>
  <c r="M26" i="38"/>
  <c r="M25" i="38" s="1"/>
  <c r="M19" i="38" s="1"/>
  <c r="L26" i="38"/>
  <c r="K26" i="38"/>
  <c r="J26" i="38"/>
  <c r="I26" i="38"/>
  <c r="I25" i="38" s="1"/>
  <c r="I19" i="38" s="1"/>
  <c r="H26" i="38"/>
  <c r="G26" i="38"/>
  <c r="F26" i="38"/>
  <c r="E26" i="38"/>
  <c r="E25" i="38" s="1"/>
  <c r="E19" i="38" s="1"/>
  <c r="D26" i="38"/>
  <c r="C26" i="38"/>
  <c r="B26" i="38"/>
  <c r="A26" i="38"/>
  <c r="BD25" i="38"/>
  <c r="BD19" i="38" s="1"/>
  <c r="AV25" i="38"/>
  <c r="AV19" i="38" s="1"/>
  <c r="AN25" i="38"/>
  <c r="AN19" i="38" s="1"/>
  <c r="AF25" i="38"/>
  <c r="AF19" i="38" s="1"/>
  <c r="X25" i="38"/>
  <c r="X19" i="38" s="1"/>
  <c r="P25" i="38"/>
  <c r="P19" i="38" s="1"/>
  <c r="K25" i="38"/>
  <c r="G25" i="38"/>
  <c r="C25" i="38"/>
  <c r="B25" i="38"/>
  <c r="A25" i="38"/>
  <c r="BK24" i="38"/>
  <c r="BJ24" i="38"/>
  <c r="BI24" i="38"/>
  <c r="BG24" i="38"/>
  <c r="BE24" i="38"/>
  <c r="BD24" i="38"/>
  <c r="BC24" i="38"/>
  <c r="BB24" i="38"/>
  <c r="BA24" i="38"/>
  <c r="AZ24" i="38"/>
  <c r="AY24" i="38"/>
  <c r="AX24" i="38"/>
  <c r="AW24" i="38"/>
  <c r="AV24" i="38"/>
  <c r="AU24" i="38"/>
  <c r="AT24" i="38"/>
  <c r="AS24" i="38"/>
  <c r="AR24" i="38"/>
  <c r="AQ24" i="38"/>
  <c r="AP24" i="38"/>
  <c r="AO24" i="38"/>
  <c r="AN24" i="38"/>
  <c r="AM24" i="38"/>
  <c r="AL24" i="38"/>
  <c r="AK24" i="38"/>
  <c r="AJ24" i="38"/>
  <c r="AI24" i="38"/>
  <c r="AH24" i="38"/>
  <c r="AG24" i="38"/>
  <c r="AF24" i="38"/>
  <c r="AE24" i="38"/>
  <c r="AD24" i="38"/>
  <c r="AC24" i="38"/>
  <c r="AB24" i="38"/>
  <c r="AA24" i="38"/>
  <c r="Z24" i="38"/>
  <c r="Y24" i="38"/>
  <c r="X24" i="38"/>
  <c r="W24" i="38"/>
  <c r="V24" i="38"/>
  <c r="U24" i="38"/>
  <c r="T24" i="38"/>
  <c r="S24" i="38"/>
  <c r="R24" i="38"/>
  <c r="Q24" i="38"/>
  <c r="P24" i="38"/>
  <c r="O24" i="38"/>
  <c r="N24" i="38"/>
  <c r="M24" i="38"/>
  <c r="L24" i="38"/>
  <c r="K24" i="38"/>
  <c r="J24" i="38"/>
  <c r="I24" i="38"/>
  <c r="H24" i="38"/>
  <c r="G24" i="38"/>
  <c r="F24" i="38"/>
  <c r="E24" i="38"/>
  <c r="D24" i="38"/>
  <c r="C24" i="38"/>
  <c r="B24" i="38"/>
  <c r="A24" i="38"/>
  <c r="BK23" i="38"/>
  <c r="BJ23" i="38"/>
  <c r="BI23" i="38"/>
  <c r="BH23" i="38"/>
  <c r="BG23" i="38"/>
  <c r="BF23" i="38"/>
  <c r="BE23" i="38"/>
  <c r="BD23" i="38"/>
  <c r="BC23" i="38"/>
  <c r="BB23" i="38"/>
  <c r="BA23" i="38"/>
  <c r="AZ23" i="38"/>
  <c r="AY23" i="38"/>
  <c r="AX23" i="38"/>
  <c r="AW23" i="38"/>
  <c r="AV23" i="38"/>
  <c r="AU23" i="38"/>
  <c r="AT23" i="38"/>
  <c r="AS23" i="38"/>
  <c r="AR23" i="38"/>
  <c r="AQ23" i="38"/>
  <c r="AP23" i="38"/>
  <c r="AO23" i="38"/>
  <c r="AN23" i="38"/>
  <c r="AM23" i="38"/>
  <c r="AL23" i="38"/>
  <c r="AK23" i="38"/>
  <c r="AJ23" i="38"/>
  <c r="AI23" i="38"/>
  <c r="AH23" i="38"/>
  <c r="AG23" i="38"/>
  <c r="AF23" i="38"/>
  <c r="AE23" i="38"/>
  <c r="AD23" i="38"/>
  <c r="AC23" i="38"/>
  <c r="AB23" i="38"/>
  <c r="AA23" i="38"/>
  <c r="Z23" i="38"/>
  <c r="Y23" i="38"/>
  <c r="X23" i="38"/>
  <c r="W23" i="38"/>
  <c r="V23" i="38"/>
  <c r="U23" i="38"/>
  <c r="T23" i="38"/>
  <c r="S23" i="38"/>
  <c r="R23" i="38"/>
  <c r="Q23" i="38"/>
  <c r="P23" i="38"/>
  <c r="O23" i="38"/>
  <c r="N23" i="38"/>
  <c r="M23" i="38"/>
  <c r="L23" i="38"/>
  <c r="K23" i="38"/>
  <c r="J23" i="38"/>
  <c r="I23" i="38"/>
  <c r="H23" i="38"/>
  <c r="G23" i="38"/>
  <c r="F23" i="38"/>
  <c r="E23" i="38"/>
  <c r="D23" i="38"/>
  <c r="C23" i="38"/>
  <c r="B23" i="38"/>
  <c r="A23" i="38"/>
  <c r="BJ22" i="38"/>
  <c r="BH22" i="38"/>
  <c r="BF22" i="38"/>
  <c r="BE22" i="38"/>
  <c r="BB22" i="38"/>
  <c r="AX22" i="38"/>
  <c r="AT22" i="38"/>
  <c r="AP22" i="38"/>
  <c r="AL22" i="38"/>
  <c r="AH22" i="38"/>
  <c r="AD22" i="38"/>
  <c r="Z22" i="38"/>
  <c r="Y22" i="38"/>
  <c r="V22" i="38"/>
  <c r="R22" i="38"/>
  <c r="N22" i="38"/>
  <c r="J22" i="38"/>
  <c r="F22" i="38"/>
  <c r="C22" i="38"/>
  <c r="B22" i="38"/>
  <c r="A22" i="38"/>
  <c r="BJ21" i="38"/>
  <c r="BI21" i="38"/>
  <c r="BH21" i="38"/>
  <c r="BF21" i="38"/>
  <c r="BE21" i="38"/>
  <c r="BD21" i="38"/>
  <c r="BB21" i="38"/>
  <c r="BA21" i="38"/>
  <c r="AZ21" i="38"/>
  <c r="AX21" i="38"/>
  <c r="AW21" i="38"/>
  <c r="AV21" i="38"/>
  <c r="AT21" i="38"/>
  <c r="AS21" i="38"/>
  <c r="AR21" i="38"/>
  <c r="AP21" i="38"/>
  <c r="AO21" i="38"/>
  <c r="AN21" i="38"/>
  <c r="AL21" i="38"/>
  <c r="AK21" i="38"/>
  <c r="AJ21" i="38"/>
  <c r="AH21" i="38"/>
  <c r="AG21" i="38"/>
  <c r="AF21" i="38"/>
  <c r="AD21" i="38"/>
  <c r="AC21" i="38"/>
  <c r="AB21" i="38"/>
  <c r="Z21" i="38"/>
  <c r="Y21" i="38"/>
  <c r="X21" i="38"/>
  <c r="V21" i="38"/>
  <c r="U21" i="38"/>
  <c r="T21" i="38"/>
  <c r="R21" i="38"/>
  <c r="Q21" i="38"/>
  <c r="P21" i="38"/>
  <c r="N21" i="38"/>
  <c r="M21" i="38"/>
  <c r="L21" i="38"/>
  <c r="J21" i="38"/>
  <c r="I21" i="38"/>
  <c r="H21" i="38"/>
  <c r="F21" i="38"/>
  <c r="E21" i="38"/>
  <c r="D21" i="38"/>
  <c r="C21" i="38"/>
  <c r="B21" i="38"/>
  <c r="A21" i="38"/>
  <c r="C20" i="38"/>
  <c r="B20" i="38"/>
  <c r="A20" i="38"/>
  <c r="BK19" i="38"/>
  <c r="BG19" i="38"/>
  <c r="BC19" i="38"/>
  <c r="AY19" i="38"/>
  <c r="AU19" i="38"/>
  <c r="AQ19" i="38"/>
  <c r="AM19" i="38"/>
  <c r="AI19" i="38"/>
  <c r="AE19" i="38"/>
  <c r="Y19" i="38"/>
  <c r="U19" i="38"/>
  <c r="S19" i="38"/>
  <c r="O19" i="38"/>
  <c r="K19" i="38"/>
  <c r="G19" i="38"/>
  <c r="C19" i="38"/>
  <c r="B19" i="38"/>
  <c r="A19" i="38"/>
  <c r="C18" i="38"/>
  <c r="B18" i="38"/>
  <c r="A18" i="38"/>
  <c r="C86" i="37"/>
  <c r="B86" i="37"/>
  <c r="A86" i="37"/>
  <c r="C85" i="37"/>
  <c r="B85" i="37"/>
  <c r="A85" i="37"/>
  <c r="C84" i="37"/>
  <c r="B84" i="37"/>
  <c r="A84" i="37"/>
  <c r="BK83" i="37"/>
  <c r="BJ83" i="37"/>
  <c r="BJ24" i="37" s="1"/>
  <c r="BI83" i="37"/>
  <c r="BI24" i="37" s="1"/>
  <c r="BH83" i="37"/>
  <c r="BH24" i="37" s="1"/>
  <c r="BG83" i="37"/>
  <c r="BG24" i="37" s="1"/>
  <c r="BF83" i="37"/>
  <c r="BF24" i="37" s="1"/>
  <c r="BE83" i="37"/>
  <c r="BE24" i="37" s="1"/>
  <c r="BD83" i="37"/>
  <c r="BD24" i="37" s="1"/>
  <c r="BC83" i="37"/>
  <c r="BB83" i="37"/>
  <c r="BB24" i="37" s="1"/>
  <c r="BA83" i="37"/>
  <c r="BA24" i="37" s="1"/>
  <c r="AZ83" i="37"/>
  <c r="AZ24" i="37" s="1"/>
  <c r="AY83" i="37"/>
  <c r="AY24" i="37" s="1"/>
  <c r="AX83" i="37"/>
  <c r="AX24" i="37" s="1"/>
  <c r="AW83" i="37"/>
  <c r="AW24" i="37" s="1"/>
  <c r="AV83" i="37"/>
  <c r="AV24" i="37" s="1"/>
  <c r="AU83" i="37"/>
  <c r="AT83" i="37"/>
  <c r="AT24" i="37" s="1"/>
  <c r="AS83" i="37"/>
  <c r="AS24" i="37" s="1"/>
  <c r="AR83" i="37"/>
  <c r="AR24" i="37" s="1"/>
  <c r="AQ83" i="37"/>
  <c r="AQ24" i="37" s="1"/>
  <c r="AP83" i="37"/>
  <c r="AP24" i="37" s="1"/>
  <c r="AO83" i="37"/>
  <c r="AO24" i="37" s="1"/>
  <c r="AN83" i="37"/>
  <c r="AN24" i="37" s="1"/>
  <c r="AM83" i="37"/>
  <c r="AL83" i="37"/>
  <c r="AL24" i="37" s="1"/>
  <c r="AK83" i="37"/>
  <c r="AK24" i="37" s="1"/>
  <c r="AJ83" i="37"/>
  <c r="AJ24" i="37" s="1"/>
  <c r="AI83" i="37"/>
  <c r="AI24" i="37" s="1"/>
  <c r="AH83" i="37"/>
  <c r="AH24" i="37" s="1"/>
  <c r="AG83" i="37"/>
  <c r="AG24" i="37" s="1"/>
  <c r="AF83" i="37"/>
  <c r="AF24" i="37" s="1"/>
  <c r="AE83" i="37"/>
  <c r="AD83" i="37"/>
  <c r="AD24" i="37" s="1"/>
  <c r="AC83" i="37"/>
  <c r="AC24" i="37" s="1"/>
  <c r="AB83" i="37"/>
  <c r="AB24" i="37" s="1"/>
  <c r="AA83" i="37"/>
  <c r="AA24" i="37" s="1"/>
  <c r="Z83" i="37"/>
  <c r="Z24" i="37" s="1"/>
  <c r="Y83" i="37"/>
  <c r="Y24" i="37" s="1"/>
  <c r="X83" i="37"/>
  <c r="X24" i="37" s="1"/>
  <c r="W83" i="37"/>
  <c r="V83" i="37"/>
  <c r="V24" i="37" s="1"/>
  <c r="U83" i="37"/>
  <c r="U24" i="37" s="1"/>
  <c r="T83" i="37"/>
  <c r="T24" i="37" s="1"/>
  <c r="S83" i="37"/>
  <c r="S24" i="37" s="1"/>
  <c r="R83" i="37"/>
  <c r="R24" i="37" s="1"/>
  <c r="Q83" i="37"/>
  <c r="Q24" i="37" s="1"/>
  <c r="P83" i="37"/>
  <c r="P24" i="37" s="1"/>
  <c r="O83" i="37"/>
  <c r="N83" i="37"/>
  <c r="N24" i="37" s="1"/>
  <c r="M83" i="37"/>
  <c r="M24" i="37" s="1"/>
  <c r="L83" i="37"/>
  <c r="L24" i="37" s="1"/>
  <c r="K83" i="37"/>
  <c r="K24" i="37" s="1"/>
  <c r="J83" i="37"/>
  <c r="J24" i="37" s="1"/>
  <c r="I83" i="37"/>
  <c r="I24" i="37" s="1"/>
  <c r="H83" i="37"/>
  <c r="H24" i="37" s="1"/>
  <c r="G83" i="37"/>
  <c r="F83" i="37"/>
  <c r="F24" i="37" s="1"/>
  <c r="E83" i="37"/>
  <c r="E24" i="37" s="1"/>
  <c r="D83" i="37"/>
  <c r="D24" i="37" s="1"/>
  <c r="C83" i="37"/>
  <c r="B83" i="37"/>
  <c r="A83" i="37"/>
  <c r="C82" i="37"/>
  <c r="B82" i="37"/>
  <c r="A82" i="37"/>
  <c r="BK77" i="37"/>
  <c r="BK22" i="37" s="1"/>
  <c r="BJ77" i="37"/>
  <c r="BJ22" i="37" s="1"/>
  <c r="BI77" i="37"/>
  <c r="BH77" i="37"/>
  <c r="BH22" i="37" s="1"/>
  <c r="BG77" i="37"/>
  <c r="BG22" i="37" s="1"/>
  <c r="BF77" i="37"/>
  <c r="BF22" i="37" s="1"/>
  <c r="BE77" i="37"/>
  <c r="BD77" i="37"/>
  <c r="BD22" i="37" s="1"/>
  <c r="BC77" i="37"/>
  <c r="BC22" i="37" s="1"/>
  <c r="BB77" i="37"/>
  <c r="BB22" i="37" s="1"/>
  <c r="BA77" i="37"/>
  <c r="AZ77" i="37"/>
  <c r="AZ22" i="37" s="1"/>
  <c r="AY77" i="37"/>
  <c r="AY22" i="37" s="1"/>
  <c r="AX77" i="37"/>
  <c r="AX22" i="37" s="1"/>
  <c r="AW77" i="37"/>
  <c r="AV77" i="37"/>
  <c r="AV22" i="37" s="1"/>
  <c r="AU77" i="37"/>
  <c r="AU22" i="37" s="1"/>
  <c r="AT77" i="37"/>
  <c r="AT22" i="37" s="1"/>
  <c r="AS77" i="37"/>
  <c r="AR77" i="37"/>
  <c r="AR22" i="37" s="1"/>
  <c r="AQ77" i="37"/>
  <c r="AQ22" i="37" s="1"/>
  <c r="AP77" i="37"/>
  <c r="AP22" i="37" s="1"/>
  <c r="AO77" i="37"/>
  <c r="AN77" i="37"/>
  <c r="AN22" i="37" s="1"/>
  <c r="AM77" i="37"/>
  <c r="AM22" i="37" s="1"/>
  <c r="AL77" i="37"/>
  <c r="AL22" i="37" s="1"/>
  <c r="AK77" i="37"/>
  <c r="AJ77" i="37"/>
  <c r="AJ22" i="37" s="1"/>
  <c r="AI77" i="37"/>
  <c r="AI22" i="37" s="1"/>
  <c r="AH77" i="37"/>
  <c r="AH22" i="37" s="1"/>
  <c r="AG77" i="37"/>
  <c r="AF77" i="37"/>
  <c r="AF22" i="37" s="1"/>
  <c r="AE77" i="37"/>
  <c r="AE22" i="37" s="1"/>
  <c r="AD77" i="37"/>
  <c r="AD22" i="37" s="1"/>
  <c r="AC77" i="37"/>
  <c r="AB77" i="37"/>
  <c r="AB22" i="37" s="1"/>
  <c r="AA77" i="37"/>
  <c r="AA22" i="37" s="1"/>
  <c r="Z77" i="37"/>
  <c r="Z22" i="37" s="1"/>
  <c r="Y77" i="37"/>
  <c r="X77" i="37"/>
  <c r="X22" i="37" s="1"/>
  <c r="W77" i="37"/>
  <c r="W22" i="37" s="1"/>
  <c r="V77" i="37"/>
  <c r="V22" i="37" s="1"/>
  <c r="U77" i="37"/>
  <c r="T77" i="37"/>
  <c r="T22" i="37" s="1"/>
  <c r="S77" i="37"/>
  <c r="S22" i="37" s="1"/>
  <c r="R77" i="37"/>
  <c r="R22" i="37" s="1"/>
  <c r="Q77" i="37"/>
  <c r="P77" i="37"/>
  <c r="P22" i="37" s="1"/>
  <c r="O77" i="37"/>
  <c r="O22" i="37" s="1"/>
  <c r="N77" i="37"/>
  <c r="N22" i="37" s="1"/>
  <c r="M77" i="37"/>
  <c r="L77" i="37"/>
  <c r="L22" i="37" s="1"/>
  <c r="K77" i="37"/>
  <c r="K22" i="37" s="1"/>
  <c r="J77" i="37"/>
  <c r="J22" i="37" s="1"/>
  <c r="I77" i="37"/>
  <c r="H77" i="37"/>
  <c r="H22" i="37" s="1"/>
  <c r="G77" i="37"/>
  <c r="G22" i="37" s="1"/>
  <c r="F77" i="37"/>
  <c r="F22" i="37" s="1"/>
  <c r="E77" i="37"/>
  <c r="D77" i="37"/>
  <c r="D22" i="37" s="1"/>
  <c r="C77" i="37"/>
  <c r="B77" i="37"/>
  <c r="A77" i="37"/>
  <c r="C76" i="37"/>
  <c r="B76" i="37"/>
  <c r="A76" i="37"/>
  <c r="BK75" i="37"/>
  <c r="BK73" i="37" s="1"/>
  <c r="BK21" i="37" s="1"/>
  <c r="BJ75" i="37"/>
  <c r="BI75" i="37"/>
  <c r="BH75" i="37"/>
  <c r="BG75" i="37"/>
  <c r="BG73" i="37" s="1"/>
  <c r="BG21" i="37" s="1"/>
  <c r="BF75" i="37"/>
  <c r="BE75" i="37"/>
  <c r="BD75" i="37"/>
  <c r="BC75" i="37"/>
  <c r="BC73" i="37" s="1"/>
  <c r="BC21" i="37" s="1"/>
  <c r="BB75" i="37"/>
  <c r="BA75" i="37"/>
  <c r="AZ75" i="37"/>
  <c r="AY75" i="37"/>
  <c r="AY73" i="37" s="1"/>
  <c r="AY21" i="37" s="1"/>
  <c r="AX75" i="37"/>
  <c r="AW75" i="37"/>
  <c r="AV75" i="37"/>
  <c r="AU75" i="37"/>
  <c r="AU73" i="37" s="1"/>
  <c r="AU21" i="37" s="1"/>
  <c r="AT75" i="37"/>
  <c r="AS75" i="37"/>
  <c r="AR75" i="37"/>
  <c r="AQ75" i="37"/>
  <c r="AQ73" i="37" s="1"/>
  <c r="AQ21" i="37" s="1"/>
  <c r="AP75" i="37"/>
  <c r="AO75" i="37"/>
  <c r="AN75" i="37"/>
  <c r="AM75" i="37"/>
  <c r="AM73" i="37" s="1"/>
  <c r="AM21" i="37" s="1"/>
  <c r="AL75" i="37"/>
  <c r="AK75" i="37"/>
  <c r="AJ75" i="37"/>
  <c r="AI75" i="37"/>
  <c r="AI73" i="37" s="1"/>
  <c r="AI21" i="37" s="1"/>
  <c r="AH75" i="37"/>
  <c r="AG75" i="37"/>
  <c r="AF75" i="37"/>
  <c r="AE75" i="37"/>
  <c r="AE73" i="37" s="1"/>
  <c r="AE21" i="37" s="1"/>
  <c r="AD75" i="37"/>
  <c r="AC75" i="37"/>
  <c r="AB75" i="37"/>
  <c r="AA75" i="37"/>
  <c r="AA73" i="37" s="1"/>
  <c r="AA21" i="37" s="1"/>
  <c r="Z75" i="37"/>
  <c r="Y75" i="37"/>
  <c r="X75" i="37"/>
  <c r="W75" i="37"/>
  <c r="W73" i="37" s="1"/>
  <c r="W21" i="37" s="1"/>
  <c r="V75" i="37"/>
  <c r="U75" i="37"/>
  <c r="T75" i="37"/>
  <c r="S75" i="37"/>
  <c r="S73" i="37" s="1"/>
  <c r="S21" i="37" s="1"/>
  <c r="R75" i="37"/>
  <c r="Q75" i="37"/>
  <c r="P75" i="37"/>
  <c r="O75" i="37"/>
  <c r="O73" i="37" s="1"/>
  <c r="O21" i="37" s="1"/>
  <c r="N75" i="37"/>
  <c r="M75" i="37"/>
  <c r="L75" i="37"/>
  <c r="K75" i="37"/>
  <c r="K73" i="37" s="1"/>
  <c r="K21" i="37" s="1"/>
  <c r="J75" i="37"/>
  <c r="I75" i="37"/>
  <c r="H75" i="37"/>
  <c r="G75" i="37"/>
  <c r="G73" i="37" s="1"/>
  <c r="G21" i="37" s="1"/>
  <c r="F75" i="37"/>
  <c r="E75" i="37"/>
  <c r="D75" i="37"/>
  <c r="C75" i="37"/>
  <c r="B75" i="37"/>
  <c r="A75" i="37"/>
  <c r="C74" i="37"/>
  <c r="B74" i="37"/>
  <c r="A74" i="37"/>
  <c r="BJ73" i="37"/>
  <c r="BI73" i="37"/>
  <c r="BH73" i="37"/>
  <c r="BF73" i="37"/>
  <c r="BE73" i="37"/>
  <c r="BD73" i="37"/>
  <c r="BB73" i="37"/>
  <c r="BA73" i="37"/>
  <c r="AZ73" i="37"/>
  <c r="AX73" i="37"/>
  <c r="AW73" i="37"/>
  <c r="AV73" i="37"/>
  <c r="AT73" i="37"/>
  <c r="AS73" i="37"/>
  <c r="AR73" i="37"/>
  <c r="AP73" i="37"/>
  <c r="AO73" i="37"/>
  <c r="AN73" i="37"/>
  <c r="AL73" i="37"/>
  <c r="AK73" i="37"/>
  <c r="AJ73" i="37"/>
  <c r="AH73" i="37"/>
  <c r="AG73" i="37"/>
  <c r="AF73" i="37"/>
  <c r="AD73" i="37"/>
  <c r="AC73" i="37"/>
  <c r="AB73" i="37"/>
  <c r="Z73" i="37"/>
  <c r="Y73" i="37"/>
  <c r="X73" i="37"/>
  <c r="V73" i="37"/>
  <c r="U73" i="37"/>
  <c r="T73" i="37"/>
  <c r="R73" i="37"/>
  <c r="Q73" i="37"/>
  <c r="P73" i="37"/>
  <c r="N73" i="37"/>
  <c r="M73" i="37"/>
  <c r="L73" i="37"/>
  <c r="J73" i="37"/>
  <c r="I73" i="37"/>
  <c r="H73" i="37"/>
  <c r="F73" i="37"/>
  <c r="E73" i="37"/>
  <c r="D73" i="37"/>
  <c r="C73" i="37"/>
  <c r="B73" i="37"/>
  <c r="A73" i="37"/>
  <c r="C72" i="37"/>
  <c r="B72" i="37"/>
  <c r="A72" i="37"/>
  <c r="C71" i="37"/>
  <c r="B71" i="37"/>
  <c r="A71" i="37"/>
  <c r="BK70" i="37"/>
  <c r="BJ70" i="37"/>
  <c r="BI70" i="37"/>
  <c r="BH70" i="37"/>
  <c r="BG70" i="37"/>
  <c r="BF70" i="37"/>
  <c r="BE70"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D70" i="37"/>
  <c r="C70" i="37"/>
  <c r="B70" i="37"/>
  <c r="A70" i="37"/>
  <c r="C69" i="37"/>
  <c r="B69" i="37"/>
  <c r="A69" i="37"/>
  <c r="C68" i="37"/>
  <c r="B68" i="37"/>
  <c r="A68" i="37"/>
  <c r="C67" i="37"/>
  <c r="B67" i="37"/>
  <c r="A67" i="37"/>
  <c r="BK64" i="37"/>
  <c r="BJ64" i="37"/>
  <c r="BJ57" i="37" s="1"/>
  <c r="BI64" i="37"/>
  <c r="BH64" i="37"/>
  <c r="BG64" i="37"/>
  <c r="BF64" i="37"/>
  <c r="BE64" i="37"/>
  <c r="BD64" i="37"/>
  <c r="BC64" i="37"/>
  <c r="BB64" i="37"/>
  <c r="BB57" i="37" s="1"/>
  <c r="BA64" i="37"/>
  <c r="AZ64" i="37"/>
  <c r="AY64" i="37"/>
  <c r="AX64" i="37"/>
  <c r="AW64" i="37"/>
  <c r="AV64" i="37"/>
  <c r="AU64" i="37"/>
  <c r="AT64" i="37"/>
  <c r="AT57" i="37" s="1"/>
  <c r="AS64" i="37"/>
  <c r="AR64" i="37"/>
  <c r="AQ64" i="37"/>
  <c r="AP64" i="37"/>
  <c r="AO64" i="37"/>
  <c r="AN64" i="37"/>
  <c r="AM64" i="37"/>
  <c r="AL64" i="37"/>
  <c r="AK64" i="37"/>
  <c r="AJ64" i="37"/>
  <c r="AI64" i="37"/>
  <c r="AH64" i="37"/>
  <c r="AG64" i="37"/>
  <c r="AF64" i="37"/>
  <c r="AE64" i="37"/>
  <c r="AD64" i="37"/>
  <c r="AC64" i="37"/>
  <c r="AB64" i="37"/>
  <c r="AA64" i="37"/>
  <c r="Z64" i="37"/>
  <c r="Y64" i="37"/>
  <c r="X64" i="37"/>
  <c r="W64" i="37"/>
  <c r="V64" i="37"/>
  <c r="U64" i="37"/>
  <c r="T64" i="37"/>
  <c r="S64" i="37"/>
  <c r="R64" i="37"/>
  <c r="Q64" i="37"/>
  <c r="P64" i="37"/>
  <c r="O64" i="37"/>
  <c r="N64" i="37"/>
  <c r="M64" i="37"/>
  <c r="L64" i="37"/>
  <c r="K64" i="37"/>
  <c r="J64" i="37"/>
  <c r="I64" i="37"/>
  <c r="H64" i="37"/>
  <c r="G64" i="37"/>
  <c r="F64" i="37"/>
  <c r="E64" i="37"/>
  <c r="D64" i="37"/>
  <c r="C64" i="37"/>
  <c r="B64" i="37"/>
  <c r="A64" i="37"/>
  <c r="C63" i="37"/>
  <c r="B63" i="37"/>
  <c r="A63" i="37"/>
  <c r="C62" i="37"/>
  <c r="B62" i="37"/>
  <c r="A62" i="37"/>
  <c r="C61" i="37"/>
  <c r="B61" i="37"/>
  <c r="A61" i="37"/>
  <c r="C60" i="37"/>
  <c r="B60" i="37"/>
  <c r="A60" i="37"/>
  <c r="BK58" i="37"/>
  <c r="BK57" i="37" s="1"/>
  <c r="BJ58" i="37"/>
  <c r="BI58" i="37"/>
  <c r="BI57" i="37" s="1"/>
  <c r="BH58" i="37"/>
  <c r="BH57" i="37" s="1"/>
  <c r="BG58" i="37"/>
  <c r="BG57" i="37" s="1"/>
  <c r="BF58" i="37"/>
  <c r="BE58" i="37"/>
  <c r="BE57" i="37" s="1"/>
  <c r="BD58" i="37"/>
  <c r="BD57" i="37" s="1"/>
  <c r="BC58" i="37"/>
  <c r="BC57" i="37" s="1"/>
  <c r="BB58" i="37"/>
  <c r="BA58" i="37"/>
  <c r="BA57" i="37" s="1"/>
  <c r="AZ58" i="37"/>
  <c r="AZ57" i="37" s="1"/>
  <c r="AY58" i="37"/>
  <c r="AY57" i="37" s="1"/>
  <c r="AX58" i="37"/>
  <c r="AW58" i="37"/>
  <c r="AW57" i="37" s="1"/>
  <c r="AV58" i="37"/>
  <c r="AV57" i="37" s="1"/>
  <c r="AU58" i="37"/>
  <c r="AU57" i="37" s="1"/>
  <c r="AT58" i="37"/>
  <c r="AS58" i="37"/>
  <c r="AS57" i="37" s="1"/>
  <c r="AR58" i="37"/>
  <c r="AR57" i="37" s="1"/>
  <c r="AQ58" i="37"/>
  <c r="AQ57" i="37" s="1"/>
  <c r="AP58" i="37"/>
  <c r="AO58" i="37"/>
  <c r="AO57" i="37" s="1"/>
  <c r="AN58" i="37"/>
  <c r="AN57" i="37" s="1"/>
  <c r="AM58" i="37"/>
  <c r="AL58" i="37"/>
  <c r="AK58" i="37"/>
  <c r="AK57" i="37" s="1"/>
  <c r="AJ58" i="37"/>
  <c r="AJ57" i="37" s="1"/>
  <c r="AI58" i="37"/>
  <c r="AH58" i="37"/>
  <c r="AG58" i="37"/>
  <c r="AG57" i="37" s="1"/>
  <c r="AF58" i="37"/>
  <c r="AF57" i="37" s="1"/>
  <c r="AE58" i="37"/>
  <c r="AD58" i="37"/>
  <c r="AC58" i="37"/>
  <c r="AC57" i="37" s="1"/>
  <c r="AB58" i="37"/>
  <c r="AB57" i="37" s="1"/>
  <c r="AA58" i="37"/>
  <c r="Z58" i="37"/>
  <c r="Y58" i="37"/>
  <c r="Y57" i="37" s="1"/>
  <c r="X58" i="37"/>
  <c r="X57" i="37" s="1"/>
  <c r="W58" i="37"/>
  <c r="V58" i="37"/>
  <c r="U58" i="37"/>
  <c r="U57" i="37" s="1"/>
  <c r="T58" i="37"/>
  <c r="T57" i="37" s="1"/>
  <c r="S58" i="37"/>
  <c r="R58" i="37"/>
  <c r="Q58" i="37"/>
  <c r="Q57" i="37" s="1"/>
  <c r="P58" i="37"/>
  <c r="P57" i="37" s="1"/>
  <c r="O58" i="37"/>
  <c r="N58" i="37"/>
  <c r="M58" i="37"/>
  <c r="M57" i="37" s="1"/>
  <c r="L58" i="37"/>
  <c r="L57" i="37" s="1"/>
  <c r="K58" i="37"/>
  <c r="J58" i="37"/>
  <c r="I58" i="37"/>
  <c r="I57" i="37" s="1"/>
  <c r="H58" i="37"/>
  <c r="H57" i="37" s="1"/>
  <c r="G58" i="37"/>
  <c r="F58" i="37"/>
  <c r="E58" i="37"/>
  <c r="E57" i="37" s="1"/>
  <c r="D58" i="37"/>
  <c r="D57" i="37" s="1"/>
  <c r="C58" i="37"/>
  <c r="B58" i="37"/>
  <c r="A58" i="37"/>
  <c r="AM57" i="37"/>
  <c r="AI57" i="37"/>
  <c r="AE57" i="37"/>
  <c r="AA57" i="37"/>
  <c r="W57" i="37"/>
  <c r="S57" i="37"/>
  <c r="O57" i="37"/>
  <c r="K57" i="37"/>
  <c r="G57" i="37"/>
  <c r="C57" i="37"/>
  <c r="B57" i="37"/>
  <c r="A57" i="37"/>
  <c r="C56" i="37"/>
  <c r="B56" i="37"/>
  <c r="A56" i="37"/>
  <c r="C55" i="37"/>
  <c r="B55" i="37"/>
  <c r="A55" i="37"/>
  <c r="BK54" i="37"/>
  <c r="BJ54" i="37"/>
  <c r="BI54" i="37"/>
  <c r="BH54" i="37"/>
  <c r="BG54" i="37"/>
  <c r="BF54" i="37"/>
  <c r="BE54" i="37"/>
  <c r="BD54" i="37"/>
  <c r="BC54" i="37"/>
  <c r="BB54" i="37"/>
  <c r="BA54" i="37"/>
  <c r="AZ54" i="37"/>
  <c r="AY54" i="37"/>
  <c r="AX54" i="37"/>
  <c r="AW54" i="37"/>
  <c r="AV54" i="37"/>
  <c r="AU54" i="37"/>
  <c r="AT54" i="37"/>
  <c r="AS54" i="37"/>
  <c r="AR54" i="37"/>
  <c r="AQ54" i="37"/>
  <c r="AP54" i="37"/>
  <c r="AO54" i="37"/>
  <c r="AN54" i="37"/>
  <c r="AM54" i="37"/>
  <c r="AL54" i="37"/>
  <c r="AK54" i="37"/>
  <c r="AJ54" i="37"/>
  <c r="AI54" i="37"/>
  <c r="AH54" i="37"/>
  <c r="AG54" i="37"/>
  <c r="AF54" i="37"/>
  <c r="AE54" i="37"/>
  <c r="AD54" i="37"/>
  <c r="AC54" i="37"/>
  <c r="AB54" i="37"/>
  <c r="AA54" i="37"/>
  <c r="Z54" i="37"/>
  <c r="Y54" i="37"/>
  <c r="X54" i="37"/>
  <c r="W54" i="37"/>
  <c r="V54" i="37"/>
  <c r="U54" i="37"/>
  <c r="T54" i="37"/>
  <c r="S54" i="37"/>
  <c r="R54" i="37"/>
  <c r="Q54" i="37"/>
  <c r="P54" i="37"/>
  <c r="O54" i="37"/>
  <c r="N54" i="37"/>
  <c r="M54" i="37"/>
  <c r="L54" i="37"/>
  <c r="K54" i="37"/>
  <c r="J54" i="37"/>
  <c r="I54" i="37"/>
  <c r="H54" i="37"/>
  <c r="G54" i="37"/>
  <c r="F54" i="37"/>
  <c r="E54" i="37"/>
  <c r="D54" i="37"/>
  <c r="C54" i="37"/>
  <c r="B54" i="37"/>
  <c r="A54" i="37"/>
  <c r="BK46" i="37"/>
  <c r="BJ46" i="37"/>
  <c r="BJ44" i="37" s="1"/>
  <c r="BI46" i="37"/>
  <c r="BI44" i="37" s="1"/>
  <c r="BH46" i="37"/>
  <c r="BH44" i="37" s="1"/>
  <c r="BG46" i="37"/>
  <c r="BF46" i="37"/>
  <c r="BF44" i="37" s="1"/>
  <c r="BE46" i="37"/>
  <c r="BE44" i="37" s="1"/>
  <c r="BD46" i="37"/>
  <c r="BD44" i="37" s="1"/>
  <c r="BC46" i="37"/>
  <c r="BB46" i="37"/>
  <c r="BB44" i="37" s="1"/>
  <c r="BA46" i="37"/>
  <c r="AZ46" i="37"/>
  <c r="AZ44" i="37" s="1"/>
  <c r="AY46" i="37"/>
  <c r="AX46" i="37"/>
  <c r="AX44" i="37" s="1"/>
  <c r="AW46" i="37"/>
  <c r="AW44" i="37" s="1"/>
  <c r="AV46" i="37"/>
  <c r="AV44" i="37" s="1"/>
  <c r="AU46" i="37"/>
  <c r="AT46" i="37"/>
  <c r="AT44" i="37" s="1"/>
  <c r="AS46" i="37"/>
  <c r="AS44" i="37" s="1"/>
  <c r="AR46" i="37"/>
  <c r="AR44" i="37" s="1"/>
  <c r="AQ46" i="37"/>
  <c r="AP46" i="37"/>
  <c r="AP44" i="37" s="1"/>
  <c r="AO46" i="37"/>
  <c r="AO44" i="37" s="1"/>
  <c r="AN46" i="37"/>
  <c r="AN44" i="37" s="1"/>
  <c r="AM46" i="37"/>
  <c r="AL46" i="37"/>
  <c r="AK46" i="37"/>
  <c r="AJ46" i="37"/>
  <c r="AJ44" i="37" s="1"/>
  <c r="AI46" i="37"/>
  <c r="AH46" i="37"/>
  <c r="AH44" i="37" s="1"/>
  <c r="AG46" i="37"/>
  <c r="AG44" i="37" s="1"/>
  <c r="AF46" i="37"/>
  <c r="AF44" i="37" s="1"/>
  <c r="AE46" i="37"/>
  <c r="AD46" i="37"/>
  <c r="AD44" i="37" s="1"/>
  <c r="AC46" i="37"/>
  <c r="AC44" i="37" s="1"/>
  <c r="AB46" i="37"/>
  <c r="AB44" i="37" s="1"/>
  <c r="AA46" i="37"/>
  <c r="Z46" i="37"/>
  <c r="Z44" i="37" s="1"/>
  <c r="Y46" i="37"/>
  <c r="Y44" i="37" s="1"/>
  <c r="X46" i="37"/>
  <c r="X44" i="37" s="1"/>
  <c r="W46" i="37"/>
  <c r="V46" i="37"/>
  <c r="V44" i="37" s="1"/>
  <c r="U46" i="37"/>
  <c r="U44" i="37" s="1"/>
  <c r="T46" i="37"/>
  <c r="T44" i="37" s="1"/>
  <c r="S46" i="37"/>
  <c r="R46" i="37"/>
  <c r="R44" i="37" s="1"/>
  <c r="Q46" i="37"/>
  <c r="Q44" i="37" s="1"/>
  <c r="P46" i="37"/>
  <c r="P44" i="37" s="1"/>
  <c r="O46" i="37"/>
  <c r="N46" i="37"/>
  <c r="N44" i="37" s="1"/>
  <c r="M46" i="37"/>
  <c r="M44" i="37" s="1"/>
  <c r="L46" i="37"/>
  <c r="L44" i="37" s="1"/>
  <c r="K46" i="37"/>
  <c r="J46" i="37"/>
  <c r="J44" i="37" s="1"/>
  <c r="I46" i="37"/>
  <c r="I44" i="37" s="1"/>
  <c r="H46" i="37"/>
  <c r="H44" i="37" s="1"/>
  <c r="G46" i="37"/>
  <c r="F46" i="37"/>
  <c r="F44" i="37" s="1"/>
  <c r="E46" i="37"/>
  <c r="E44" i="37" s="1"/>
  <c r="D46" i="37"/>
  <c r="D44" i="37" s="1"/>
  <c r="C46" i="37"/>
  <c r="B46" i="37"/>
  <c r="A46" i="37"/>
  <c r="C45" i="37"/>
  <c r="B45" i="37"/>
  <c r="A45" i="37"/>
  <c r="BK44" i="37"/>
  <c r="BK43" i="37" s="1"/>
  <c r="BK20" i="37" s="1"/>
  <c r="BG44" i="37"/>
  <c r="BG43" i="37" s="1"/>
  <c r="BG20" i="37" s="1"/>
  <c r="BC44" i="37"/>
  <c r="BC43" i="37" s="1"/>
  <c r="BC20" i="37" s="1"/>
  <c r="BA44" i="37"/>
  <c r="AY44" i="37"/>
  <c r="AU44" i="37"/>
  <c r="AQ44" i="37"/>
  <c r="AM44" i="37"/>
  <c r="AL44" i="37"/>
  <c r="AK44" i="37"/>
  <c r="AI44" i="37"/>
  <c r="AE44" i="37"/>
  <c r="AA44" i="37"/>
  <c r="W44" i="37"/>
  <c r="S44" i="37"/>
  <c r="O44" i="37"/>
  <c r="K44" i="37"/>
  <c r="G44" i="37"/>
  <c r="C44" i="37"/>
  <c r="B44" i="37"/>
  <c r="A44" i="37"/>
  <c r="C43" i="37"/>
  <c r="B43" i="37"/>
  <c r="A43" i="37"/>
  <c r="C42" i="37"/>
  <c r="B42" i="37"/>
  <c r="A42" i="37"/>
  <c r="C41" i="37"/>
  <c r="B41" i="37"/>
  <c r="A41" i="37"/>
  <c r="BK40" i="37"/>
  <c r="BJ40" i="37"/>
  <c r="BI40" i="37"/>
  <c r="BH40" i="37"/>
  <c r="BG40" i="37"/>
  <c r="BF40" i="37"/>
  <c r="BE40" i="37"/>
  <c r="BD40" i="37"/>
  <c r="BC40" i="37"/>
  <c r="BB40" i="37"/>
  <c r="BA40" i="37"/>
  <c r="AZ40" i="37"/>
  <c r="AY40" i="37"/>
  <c r="AX40" i="37"/>
  <c r="AW40" i="37"/>
  <c r="AV40" i="37"/>
  <c r="AU40" i="37"/>
  <c r="AT40" i="37"/>
  <c r="AS40" i="37"/>
  <c r="AR40" i="37"/>
  <c r="AQ40" i="37"/>
  <c r="AP40" i="37"/>
  <c r="AO40" i="37"/>
  <c r="AN40" i="37"/>
  <c r="AM40" i="37"/>
  <c r="AL40" i="37"/>
  <c r="AK40" i="37"/>
  <c r="AJ40" i="37"/>
  <c r="AI40" i="37"/>
  <c r="AH40" i="37"/>
  <c r="AG40" i="37"/>
  <c r="AF40" i="37"/>
  <c r="AE40" i="37"/>
  <c r="AD40" i="37"/>
  <c r="AC40" i="37"/>
  <c r="AB40" i="37"/>
  <c r="AA40" i="37"/>
  <c r="Z40" i="37"/>
  <c r="Y40" i="37"/>
  <c r="X40" i="37"/>
  <c r="W40" i="37"/>
  <c r="V40" i="37"/>
  <c r="U40" i="37"/>
  <c r="T40" i="37"/>
  <c r="S40" i="37"/>
  <c r="R40" i="37"/>
  <c r="Q40" i="37"/>
  <c r="P40" i="37"/>
  <c r="O40" i="37"/>
  <c r="N40" i="37"/>
  <c r="M40" i="37"/>
  <c r="L40" i="37"/>
  <c r="K40" i="37"/>
  <c r="J40" i="37"/>
  <c r="I40" i="37"/>
  <c r="H40" i="37"/>
  <c r="G40" i="37"/>
  <c r="F40" i="37"/>
  <c r="E40" i="37"/>
  <c r="D40" i="37"/>
  <c r="C40" i="37"/>
  <c r="B40" i="37"/>
  <c r="A40" i="37"/>
  <c r="C39" i="37"/>
  <c r="B39" i="37"/>
  <c r="A39" i="37"/>
  <c r="C38" i="37"/>
  <c r="B38" i="37"/>
  <c r="A38" i="37"/>
  <c r="C37" i="37"/>
  <c r="B37" i="37"/>
  <c r="A37" i="37"/>
  <c r="C36" i="37"/>
  <c r="B36" i="37"/>
  <c r="A36" i="37"/>
  <c r="C35" i="37"/>
  <c r="B35" i="37"/>
  <c r="A35" i="37"/>
  <c r="C34" i="37"/>
  <c r="B34" i="37"/>
  <c r="A34" i="37"/>
  <c r="BK33" i="37"/>
  <c r="BJ33" i="37"/>
  <c r="BI33" i="37"/>
  <c r="BH33" i="37"/>
  <c r="BG33" i="37"/>
  <c r="BF33" i="37"/>
  <c r="BE33" i="37"/>
  <c r="BD33" i="37"/>
  <c r="BC33" i="37"/>
  <c r="BB33" i="37"/>
  <c r="BA33" i="37"/>
  <c r="AZ33" i="37"/>
  <c r="AY33" i="37"/>
  <c r="AX33" i="37"/>
  <c r="AW33" i="37"/>
  <c r="AV33" i="37"/>
  <c r="AU33" i="37"/>
  <c r="AT33" i="37"/>
  <c r="AS33" i="37"/>
  <c r="AR33" i="37"/>
  <c r="AQ33" i="37"/>
  <c r="AP33" i="37"/>
  <c r="AO33" i="37"/>
  <c r="AN33" i="37"/>
  <c r="AM33" i="37"/>
  <c r="AL33" i="37"/>
  <c r="AK33" i="37"/>
  <c r="AJ33" i="37"/>
  <c r="AI33" i="37"/>
  <c r="AH33" i="37"/>
  <c r="AG33" i="37"/>
  <c r="AF33" i="37"/>
  <c r="AE33" i="37"/>
  <c r="AD33" i="37"/>
  <c r="AC33" i="37"/>
  <c r="AB33" i="37"/>
  <c r="AA33" i="37"/>
  <c r="Z33" i="37"/>
  <c r="Y33" i="37"/>
  <c r="X33" i="37"/>
  <c r="W33" i="37"/>
  <c r="V33" i="37"/>
  <c r="U33" i="37"/>
  <c r="T33" i="37"/>
  <c r="S33" i="37"/>
  <c r="R33" i="37"/>
  <c r="Q33" i="37"/>
  <c r="P33" i="37"/>
  <c r="O33" i="37"/>
  <c r="N33" i="37"/>
  <c r="M33" i="37"/>
  <c r="L33" i="37"/>
  <c r="K33" i="37"/>
  <c r="J33" i="37"/>
  <c r="I33" i="37"/>
  <c r="H33" i="37"/>
  <c r="G33" i="37"/>
  <c r="F33" i="37"/>
  <c r="E33" i="37"/>
  <c r="D33" i="37"/>
  <c r="C33" i="37"/>
  <c r="B33" i="37"/>
  <c r="A33" i="37"/>
  <c r="C32" i="37"/>
  <c r="B32" i="37"/>
  <c r="A32" i="37"/>
  <c r="C31" i="37"/>
  <c r="B31" i="37"/>
  <c r="A31" i="37"/>
  <c r="BK30" i="37"/>
  <c r="BJ30" i="37"/>
  <c r="BI30" i="37"/>
  <c r="BH30" i="37"/>
  <c r="BG30" i="37"/>
  <c r="BF30" i="37"/>
  <c r="BE30" i="37"/>
  <c r="BD30" i="37"/>
  <c r="BC30" i="37"/>
  <c r="BB30" i="37"/>
  <c r="BA30" i="37"/>
  <c r="AZ30" i="37"/>
  <c r="AY30" i="37"/>
  <c r="AX30" i="37"/>
  <c r="AW30" i="37"/>
  <c r="AV30" i="37"/>
  <c r="AU30" i="37"/>
  <c r="AT30" i="37"/>
  <c r="AS30" i="37"/>
  <c r="AR30" i="37"/>
  <c r="AQ30" i="37"/>
  <c r="AP30" i="37"/>
  <c r="AO30" i="37"/>
  <c r="AN30" i="37"/>
  <c r="AM30" i="37"/>
  <c r="AL30" i="37"/>
  <c r="AK30" i="37"/>
  <c r="AJ30" i="37"/>
  <c r="AI30" i="37"/>
  <c r="AH30" i="37"/>
  <c r="AG30" i="37"/>
  <c r="AF30" i="37"/>
  <c r="AE30" i="37"/>
  <c r="AD30" i="37"/>
  <c r="AC30" i="37"/>
  <c r="AB30" i="37"/>
  <c r="AA30" i="37"/>
  <c r="Z30" i="37"/>
  <c r="Y30" i="37"/>
  <c r="X30" i="37"/>
  <c r="W30" i="37"/>
  <c r="V30" i="37"/>
  <c r="U30" i="37"/>
  <c r="T30" i="37"/>
  <c r="S30" i="37"/>
  <c r="R30" i="37"/>
  <c r="Q30" i="37"/>
  <c r="P30" i="37"/>
  <c r="O30" i="37"/>
  <c r="N30" i="37"/>
  <c r="M30" i="37"/>
  <c r="L30" i="37"/>
  <c r="K30" i="37"/>
  <c r="J30" i="37"/>
  <c r="I30" i="37"/>
  <c r="H30" i="37"/>
  <c r="G30" i="37"/>
  <c r="F30" i="37"/>
  <c r="E30" i="37"/>
  <c r="D30" i="37"/>
  <c r="C30" i="37"/>
  <c r="B30" i="37"/>
  <c r="A30" i="37"/>
  <c r="C29" i="37"/>
  <c r="B29" i="37"/>
  <c r="A29" i="37"/>
  <c r="C28" i="37"/>
  <c r="B28" i="37"/>
  <c r="A28" i="37"/>
  <c r="C27" i="37"/>
  <c r="B27" i="37"/>
  <c r="A27" i="37"/>
  <c r="BK26" i="37"/>
  <c r="BJ26" i="37"/>
  <c r="BI26" i="37"/>
  <c r="BH26" i="37"/>
  <c r="BG26" i="37"/>
  <c r="BF26" i="37"/>
  <c r="BE26" i="37"/>
  <c r="BD26" i="37"/>
  <c r="BC26" i="37"/>
  <c r="BB26" i="37"/>
  <c r="BA26" i="37"/>
  <c r="AZ26" i="37"/>
  <c r="AY26" i="37"/>
  <c r="AX26" i="37"/>
  <c r="AW26" i="37"/>
  <c r="AV26" i="37"/>
  <c r="AU26" i="37"/>
  <c r="AT26" i="37"/>
  <c r="AS26" i="37"/>
  <c r="AR26" i="37"/>
  <c r="AQ26" i="37"/>
  <c r="AP26" i="37"/>
  <c r="AO26" i="37"/>
  <c r="AN26" i="37"/>
  <c r="AM26" i="37"/>
  <c r="AL26" i="37"/>
  <c r="AK26" i="37"/>
  <c r="AJ26" i="37"/>
  <c r="AI26" i="37"/>
  <c r="AI25" i="37" s="1"/>
  <c r="AH26" i="37"/>
  <c r="AG26" i="37"/>
  <c r="AG25" i="37" s="1"/>
  <c r="AF26" i="37"/>
  <c r="AE26" i="37"/>
  <c r="AE25" i="37" s="1"/>
  <c r="AD26" i="37"/>
  <c r="AC26" i="37"/>
  <c r="AC25" i="37" s="1"/>
  <c r="AB26" i="37"/>
  <c r="AA26" i="37"/>
  <c r="AA25" i="37" s="1"/>
  <c r="Z26" i="37"/>
  <c r="Y26" i="37"/>
  <c r="Y25" i="37" s="1"/>
  <c r="X26" i="37"/>
  <c r="W26" i="37"/>
  <c r="W25" i="37" s="1"/>
  <c r="V26" i="37"/>
  <c r="U26" i="37"/>
  <c r="U25" i="37" s="1"/>
  <c r="T26" i="37"/>
  <c r="S26" i="37"/>
  <c r="S25" i="37" s="1"/>
  <c r="R26" i="37"/>
  <c r="Q26" i="37"/>
  <c r="Q25" i="37" s="1"/>
  <c r="P26" i="37"/>
  <c r="O26" i="37"/>
  <c r="O25" i="37" s="1"/>
  <c r="N26" i="37"/>
  <c r="M26" i="37"/>
  <c r="M25" i="37" s="1"/>
  <c r="L26" i="37"/>
  <c r="K26" i="37"/>
  <c r="K25" i="37" s="1"/>
  <c r="J26" i="37"/>
  <c r="I26" i="37"/>
  <c r="I25" i="37" s="1"/>
  <c r="H26" i="37"/>
  <c r="G26" i="37"/>
  <c r="G25" i="37" s="1"/>
  <c r="F26" i="37"/>
  <c r="E26" i="37"/>
  <c r="E25" i="37" s="1"/>
  <c r="D26" i="37"/>
  <c r="C26" i="37"/>
  <c r="B26" i="37"/>
  <c r="A26" i="37"/>
  <c r="BH25" i="37"/>
  <c r="BH19" i="37" s="1"/>
  <c r="BD25" i="37"/>
  <c r="BD19" i="37" s="1"/>
  <c r="AZ25" i="37"/>
  <c r="AZ19" i="37" s="1"/>
  <c r="AV25" i="37"/>
  <c r="AV19" i="37" s="1"/>
  <c r="AR25" i="37"/>
  <c r="AR19" i="37" s="1"/>
  <c r="AN25" i="37"/>
  <c r="AN19" i="37" s="1"/>
  <c r="AJ25" i="37"/>
  <c r="AJ19" i="37" s="1"/>
  <c r="AF25" i="37"/>
  <c r="AF19" i="37" s="1"/>
  <c r="AB25" i="37"/>
  <c r="AB19" i="37" s="1"/>
  <c r="X25" i="37"/>
  <c r="X19" i="37" s="1"/>
  <c r="T25" i="37"/>
  <c r="T19" i="37" s="1"/>
  <c r="P25" i="37"/>
  <c r="P19" i="37" s="1"/>
  <c r="L25" i="37"/>
  <c r="L19" i="37" s="1"/>
  <c r="H25" i="37"/>
  <c r="H19" i="37" s="1"/>
  <c r="D25" i="37"/>
  <c r="D19" i="37" s="1"/>
  <c r="C25" i="37"/>
  <c r="B25" i="37"/>
  <c r="A25" i="37"/>
  <c r="BK24" i="37"/>
  <c r="BC24" i="37"/>
  <c r="AU24" i="37"/>
  <c r="AM24" i="37"/>
  <c r="AE24" i="37"/>
  <c r="W24" i="37"/>
  <c r="O24" i="37"/>
  <c r="G24" i="37"/>
  <c r="C24" i="37"/>
  <c r="B24" i="37"/>
  <c r="A24" i="37"/>
  <c r="BK23" i="37"/>
  <c r="BJ23" i="37"/>
  <c r="BI23" i="37"/>
  <c r="BH23" i="37"/>
  <c r="BG23" i="37"/>
  <c r="BF23" i="37"/>
  <c r="BE23" i="37"/>
  <c r="BD23" i="37"/>
  <c r="BC23" i="37"/>
  <c r="BB23" i="37"/>
  <c r="BA23" i="37"/>
  <c r="AZ23" i="37"/>
  <c r="AY23" i="37"/>
  <c r="AX23" i="37"/>
  <c r="AW23" i="37"/>
  <c r="AV23" i="37"/>
  <c r="AU23" i="37"/>
  <c r="AT23" i="37"/>
  <c r="AS23" i="37"/>
  <c r="AR23" i="37"/>
  <c r="AQ23" i="37"/>
  <c r="AP23" i="37"/>
  <c r="AO23" i="37"/>
  <c r="AN23" i="37"/>
  <c r="AM23" i="37"/>
  <c r="AL23" i="37"/>
  <c r="AK23" i="37"/>
  <c r="AJ23" i="37"/>
  <c r="AI23" i="37"/>
  <c r="AH23" i="37"/>
  <c r="AG23" i="37"/>
  <c r="AF23" i="37"/>
  <c r="AE23" i="37"/>
  <c r="AD23" i="37"/>
  <c r="AC23" i="37"/>
  <c r="AB23" i="37"/>
  <c r="AA23" i="37"/>
  <c r="Z23" i="37"/>
  <c r="Y23" i="37"/>
  <c r="X23" i="37"/>
  <c r="W23" i="37"/>
  <c r="V23" i="37"/>
  <c r="U23" i="37"/>
  <c r="T23" i="37"/>
  <c r="S23" i="37"/>
  <c r="R23" i="37"/>
  <c r="Q23" i="37"/>
  <c r="P23" i="37"/>
  <c r="O23" i="37"/>
  <c r="N23" i="37"/>
  <c r="M23" i="37"/>
  <c r="L23" i="37"/>
  <c r="K23" i="37"/>
  <c r="J23" i="37"/>
  <c r="I23" i="37"/>
  <c r="H23" i="37"/>
  <c r="G23" i="37"/>
  <c r="F23" i="37"/>
  <c r="E23" i="37"/>
  <c r="D23" i="37"/>
  <c r="C23" i="37"/>
  <c r="B23" i="37"/>
  <c r="A23" i="37"/>
  <c r="BI22" i="37"/>
  <c r="BE22" i="37"/>
  <c r="BA22" i="37"/>
  <c r="AW22" i="37"/>
  <c r="AS22" i="37"/>
  <c r="AO22" i="37"/>
  <c r="AK22" i="37"/>
  <c r="AG22" i="37"/>
  <c r="AC22" i="37"/>
  <c r="Y22" i="37"/>
  <c r="U22" i="37"/>
  <c r="Q22" i="37"/>
  <c r="M22" i="37"/>
  <c r="I22" i="37"/>
  <c r="E22" i="37"/>
  <c r="C22" i="37"/>
  <c r="B22" i="37"/>
  <c r="A22" i="37"/>
  <c r="BJ21" i="37"/>
  <c r="BI21" i="37"/>
  <c r="BH21" i="37"/>
  <c r="BF21" i="37"/>
  <c r="BE21" i="37"/>
  <c r="BD21" i="37"/>
  <c r="BB21" i="37"/>
  <c r="BA21" i="37"/>
  <c r="AZ21" i="37"/>
  <c r="AX21" i="37"/>
  <c r="AW21" i="37"/>
  <c r="AV21" i="37"/>
  <c r="AT21" i="37"/>
  <c r="AS21" i="37"/>
  <c r="AR21" i="37"/>
  <c r="AP21" i="37"/>
  <c r="AO21" i="37"/>
  <c r="AN21" i="37"/>
  <c r="AL21" i="37"/>
  <c r="AK21" i="37"/>
  <c r="AJ21" i="37"/>
  <c r="AH21" i="37"/>
  <c r="AG21" i="37"/>
  <c r="AF21" i="37"/>
  <c r="AD21" i="37"/>
  <c r="AC21" i="37"/>
  <c r="AB21" i="37"/>
  <c r="Z21" i="37"/>
  <c r="Y21" i="37"/>
  <c r="X21" i="37"/>
  <c r="V21" i="37"/>
  <c r="U21" i="37"/>
  <c r="T21" i="37"/>
  <c r="R21" i="37"/>
  <c r="Q21" i="37"/>
  <c r="P21" i="37"/>
  <c r="N21" i="37"/>
  <c r="M21" i="37"/>
  <c r="L21" i="37"/>
  <c r="J21" i="37"/>
  <c r="I21" i="37"/>
  <c r="H21" i="37"/>
  <c r="F21" i="37"/>
  <c r="E21" i="37"/>
  <c r="D21" i="37"/>
  <c r="C21" i="37"/>
  <c r="B21" i="37"/>
  <c r="A21" i="37"/>
  <c r="C20" i="37"/>
  <c r="B20" i="37"/>
  <c r="A20" i="37"/>
  <c r="AI19" i="37"/>
  <c r="AG19" i="37"/>
  <c r="AE19" i="37"/>
  <c r="AC19" i="37"/>
  <c r="AA19" i="37"/>
  <c r="Y19" i="37"/>
  <c r="W19" i="37"/>
  <c r="U19" i="37"/>
  <c r="S19" i="37"/>
  <c r="Q19" i="37"/>
  <c r="O19" i="37"/>
  <c r="M19" i="37"/>
  <c r="K19" i="37"/>
  <c r="I19" i="37"/>
  <c r="G19" i="37"/>
  <c r="E19" i="37"/>
  <c r="C19" i="37"/>
  <c r="B19" i="37"/>
  <c r="A19" i="37"/>
  <c r="C18" i="37"/>
  <c r="B18" i="37"/>
  <c r="A18" i="37"/>
  <c r="E46" i="4"/>
  <c r="F46" i="4"/>
  <c r="G46" i="4"/>
  <c r="H46" i="4"/>
  <c r="I46" i="4"/>
  <c r="J46" i="4"/>
  <c r="K46" i="4"/>
  <c r="L46" i="4"/>
  <c r="M46" i="4"/>
  <c r="N46" i="4"/>
  <c r="O46" i="4"/>
  <c r="P46" i="4"/>
  <c r="Q46" i="4"/>
  <c r="R46" i="4"/>
  <c r="S46" i="4"/>
  <c r="T46" i="4"/>
  <c r="U46" i="4"/>
  <c r="V46" i="4"/>
  <c r="W46" i="4"/>
  <c r="X46" i="4"/>
  <c r="Y46" i="4"/>
  <c r="Z46" i="4"/>
  <c r="AA46" i="4"/>
  <c r="AB46" i="4"/>
  <c r="AC46" i="4"/>
  <c r="AD46" i="4"/>
  <c r="AE46" i="4"/>
  <c r="AF46" i="4"/>
  <c r="AG46" i="4"/>
  <c r="AH46" i="4"/>
  <c r="AI46" i="4"/>
  <c r="AJ46" i="4"/>
  <c r="AK46" i="4"/>
  <c r="AL46" i="4"/>
  <c r="AM46" i="4"/>
  <c r="AN46" i="4"/>
  <c r="AO46" i="4"/>
  <c r="AP46" i="4"/>
  <c r="AQ46" i="4"/>
  <c r="AR46" i="4"/>
  <c r="AS46" i="4"/>
  <c r="AT46" i="4"/>
  <c r="AU46" i="4"/>
  <c r="AV46" i="4"/>
  <c r="AW46" i="4"/>
  <c r="AX46" i="4"/>
  <c r="AY46" i="4"/>
  <c r="AZ46" i="4"/>
  <c r="BA46" i="4"/>
  <c r="BB46" i="4"/>
  <c r="BC46" i="4"/>
  <c r="BD46" i="4"/>
  <c r="BE46" i="4"/>
  <c r="BF46" i="4"/>
  <c r="BG46" i="4"/>
  <c r="BH46" i="4"/>
  <c r="BI46" i="4"/>
  <c r="BJ46" i="4"/>
  <c r="BK46" i="4"/>
  <c r="D46" i="4"/>
  <c r="E97" i="17"/>
  <c r="O97" i="17"/>
  <c r="O20" i="17" s="1"/>
  <c r="P97" i="17"/>
  <c r="P20" i="17" s="1"/>
  <c r="R97" i="17"/>
  <c r="R20" i="17" s="1"/>
  <c r="T97" i="17"/>
  <c r="T20" i="17" s="1"/>
  <c r="E103" i="17"/>
  <c r="O103" i="17"/>
  <c r="P103" i="17"/>
  <c r="R103" i="17"/>
  <c r="T103" i="17"/>
  <c r="L106" i="17"/>
  <c r="L104" i="17"/>
  <c r="AX43" i="39" l="1"/>
  <c r="AX20" i="39" s="1"/>
  <c r="R43" i="39"/>
  <c r="R20" i="39" s="1"/>
  <c r="F43" i="39"/>
  <c r="F20" i="39" s="1"/>
  <c r="AB43" i="39"/>
  <c r="AB20" i="39" s="1"/>
  <c r="AB18" i="39" s="1"/>
  <c r="AL43" i="39"/>
  <c r="AL20" i="39" s="1"/>
  <c r="J43" i="39"/>
  <c r="J20" i="39" s="1"/>
  <c r="J18" i="39" s="1"/>
  <c r="T43" i="39"/>
  <c r="T20" i="39" s="1"/>
  <c r="T18" i="39" s="1"/>
  <c r="AD43" i="39"/>
  <c r="AD20" i="39" s="1"/>
  <c r="AP43" i="39"/>
  <c r="AP20" i="39" s="1"/>
  <c r="AP18" i="39" s="1"/>
  <c r="BB43" i="39"/>
  <c r="BB20" i="39" s="1"/>
  <c r="L43" i="39"/>
  <c r="L20" i="39" s="1"/>
  <c r="V43" i="39"/>
  <c r="V20" i="39" s="1"/>
  <c r="AH43" i="39"/>
  <c r="AH20" i="39" s="1"/>
  <c r="AR43" i="39"/>
  <c r="AR20" i="39" s="1"/>
  <c r="AR18" i="39" s="1"/>
  <c r="D43" i="39"/>
  <c r="D20" i="39" s="1"/>
  <c r="N43" i="39"/>
  <c r="N20" i="39" s="1"/>
  <c r="Z43" i="39"/>
  <c r="Z20" i="39" s="1"/>
  <c r="AJ43" i="39"/>
  <c r="AJ20" i="39" s="1"/>
  <c r="AJ18" i="39" s="1"/>
  <c r="AT43" i="39"/>
  <c r="AT20" i="39" s="1"/>
  <c r="BJ43" i="39"/>
  <c r="BJ20" i="39" s="1"/>
  <c r="BJ18" i="39" s="1"/>
  <c r="H43" i="39"/>
  <c r="H20" i="39" s="1"/>
  <c r="P43" i="39"/>
  <c r="P20" i="39" s="1"/>
  <c r="X43" i="39"/>
  <c r="X20" i="39" s="1"/>
  <c r="X18" i="39" s="1"/>
  <c r="AF43" i="39"/>
  <c r="AF20" i="39" s="1"/>
  <c r="AF18" i="39" s="1"/>
  <c r="AN43" i="39"/>
  <c r="AN20" i="39" s="1"/>
  <c r="AN18" i="39" s="1"/>
  <c r="AV43" i="39"/>
  <c r="AV20" i="39" s="1"/>
  <c r="AV18" i="39" s="1"/>
  <c r="BD43" i="39"/>
  <c r="BD20" i="39" s="1"/>
  <c r="BH43" i="39"/>
  <c r="BH20" i="39" s="1"/>
  <c r="BH18" i="39" s="1"/>
  <c r="J43" i="40"/>
  <c r="J20" i="40" s="1"/>
  <c r="R43" i="40"/>
  <c r="R20" i="40" s="1"/>
  <c r="Z43" i="40"/>
  <c r="Z20" i="40" s="1"/>
  <c r="Z18" i="40" s="1"/>
  <c r="AH43" i="40"/>
  <c r="AH20" i="40" s="1"/>
  <c r="AP43" i="40"/>
  <c r="AP20" i="40" s="1"/>
  <c r="AT43" i="40"/>
  <c r="AT20" i="40" s="1"/>
  <c r="BH57" i="40"/>
  <c r="BH43" i="40" s="1"/>
  <c r="BH20" i="40" s="1"/>
  <c r="E20" i="17"/>
  <c r="AN57" i="40"/>
  <c r="AS43" i="40"/>
  <c r="AS20" i="40" s="1"/>
  <c r="AS18" i="40" s="1"/>
  <c r="AB43" i="40"/>
  <c r="AB20" i="40" s="1"/>
  <c r="AB18" i="40" s="1"/>
  <c r="Y43" i="40"/>
  <c r="Y20" i="40" s="1"/>
  <c r="Y18" i="40" s="1"/>
  <c r="BB57" i="40"/>
  <c r="BJ57" i="40"/>
  <c r="AK43" i="40"/>
  <c r="AK20" i="40" s="1"/>
  <c r="AK18" i="40" s="1"/>
  <c r="L43" i="40"/>
  <c r="L20" i="40" s="1"/>
  <c r="L18" i="40" s="1"/>
  <c r="E57" i="40"/>
  <c r="E43" i="40" s="1"/>
  <c r="E20" i="40" s="1"/>
  <c r="E18" i="40" s="1"/>
  <c r="I57" i="40"/>
  <c r="I43" i="40" s="1"/>
  <c r="I20" i="40" s="1"/>
  <c r="I18" i="40" s="1"/>
  <c r="M57" i="40"/>
  <c r="M43" i="40" s="1"/>
  <c r="M20" i="40" s="1"/>
  <c r="M18" i="40" s="1"/>
  <c r="Q57" i="40"/>
  <c r="Q43" i="40" s="1"/>
  <c r="Q20" i="40" s="1"/>
  <c r="Q18" i="40" s="1"/>
  <c r="U57" i="40"/>
  <c r="U43" i="40" s="1"/>
  <c r="U20" i="40" s="1"/>
  <c r="U18" i="40" s="1"/>
  <c r="Y57" i="40"/>
  <c r="AC57" i="40"/>
  <c r="AC43" i="40" s="1"/>
  <c r="AC20" i="40" s="1"/>
  <c r="AC18" i="40" s="1"/>
  <c r="AG57" i="40"/>
  <c r="AG43" i="40" s="1"/>
  <c r="AG20" i="40" s="1"/>
  <c r="AG18" i="40" s="1"/>
  <c r="AK57" i="40"/>
  <c r="AO57" i="40"/>
  <c r="AO43" i="40" s="1"/>
  <c r="AO20" i="40" s="1"/>
  <c r="AO18" i="40" s="1"/>
  <c r="AS57" i="40"/>
  <c r="AW57" i="40"/>
  <c r="AW43" i="40" s="1"/>
  <c r="AW20" i="40" s="1"/>
  <c r="AW18" i="40" s="1"/>
  <c r="W43" i="40"/>
  <c r="W20" i="40" s="1"/>
  <c r="W18" i="40" s="1"/>
  <c r="D43" i="40"/>
  <c r="D20" i="40" s="1"/>
  <c r="D18" i="40" s="1"/>
  <c r="T43" i="40"/>
  <c r="T20" i="40" s="1"/>
  <c r="T18" i="40" s="1"/>
  <c r="AJ43" i="40"/>
  <c r="AJ20" i="40" s="1"/>
  <c r="AJ18" i="40" s="1"/>
  <c r="G57" i="40"/>
  <c r="G43" i="40" s="1"/>
  <c r="G20" i="40" s="1"/>
  <c r="G18" i="40" s="1"/>
  <c r="K57" i="40"/>
  <c r="K43" i="40" s="1"/>
  <c r="K20" i="40" s="1"/>
  <c r="K18" i="40" s="1"/>
  <c r="O57" i="40"/>
  <c r="O43" i="40" s="1"/>
  <c r="O20" i="40" s="1"/>
  <c r="O18" i="40" s="1"/>
  <c r="S57" i="40"/>
  <c r="S43" i="40" s="1"/>
  <c r="S20" i="40" s="1"/>
  <c r="S18" i="40" s="1"/>
  <c r="W57" i="40"/>
  <c r="AA57" i="40"/>
  <c r="AA43" i="40" s="1"/>
  <c r="AA20" i="40" s="1"/>
  <c r="AA18" i="40" s="1"/>
  <c r="AE57" i="40"/>
  <c r="AE43" i="40" s="1"/>
  <c r="AE20" i="40" s="1"/>
  <c r="AE18" i="40" s="1"/>
  <c r="AI57" i="40"/>
  <c r="AI43" i="40" s="1"/>
  <c r="AI20" i="40" s="1"/>
  <c r="AI18" i="40" s="1"/>
  <c r="AM57" i="40"/>
  <c r="AM43" i="40" s="1"/>
  <c r="AM20" i="40" s="1"/>
  <c r="AM18" i="40" s="1"/>
  <c r="AQ57" i="40"/>
  <c r="AQ43" i="40" s="1"/>
  <c r="AQ20" i="40" s="1"/>
  <c r="AQ18" i="40" s="1"/>
  <c r="AU57" i="40"/>
  <c r="AU43" i="40" s="1"/>
  <c r="AU20" i="40" s="1"/>
  <c r="AU18" i="40" s="1"/>
  <c r="AY57" i="40"/>
  <c r="AY43" i="40" s="1"/>
  <c r="AY20" i="40" s="1"/>
  <c r="BF43" i="40"/>
  <c r="BF20" i="40" s="1"/>
  <c r="AX43" i="40"/>
  <c r="AX20" i="40" s="1"/>
  <c r="BB43" i="40"/>
  <c r="BB20" i="40" s="1"/>
  <c r="BJ43" i="40"/>
  <c r="BJ20" i="40" s="1"/>
  <c r="H43" i="40"/>
  <c r="H20" i="40" s="1"/>
  <c r="P43" i="40"/>
  <c r="P20" i="40" s="1"/>
  <c r="P18" i="40" s="1"/>
  <c r="X43" i="40"/>
  <c r="X20" i="40" s="1"/>
  <c r="X18" i="40" s="1"/>
  <c r="AF43" i="40"/>
  <c r="AF20" i="40" s="1"/>
  <c r="F43" i="40"/>
  <c r="F20" i="40" s="1"/>
  <c r="F18" i="40" s="1"/>
  <c r="N43" i="40"/>
  <c r="N20" i="40" s="1"/>
  <c r="N18" i="40" s="1"/>
  <c r="V43" i="40"/>
  <c r="V20" i="40" s="1"/>
  <c r="V18" i="40" s="1"/>
  <c r="AD43" i="40"/>
  <c r="AD20" i="40" s="1"/>
  <c r="AL43" i="40"/>
  <c r="AL20" i="40" s="1"/>
  <c r="BD43" i="40"/>
  <c r="BD20" i="40" s="1"/>
  <c r="BD18" i="40" s="1"/>
  <c r="BE43" i="39"/>
  <c r="BE20" i="39" s="1"/>
  <c r="BE18" i="39" s="1"/>
  <c r="E57" i="39"/>
  <c r="I57" i="39"/>
  <c r="I43" i="39" s="1"/>
  <c r="I20" i="39" s="1"/>
  <c r="I18" i="39" s="1"/>
  <c r="M57" i="39"/>
  <c r="Q57" i="39"/>
  <c r="U57" i="39"/>
  <c r="Y57" i="39"/>
  <c r="Y43" i="39" s="1"/>
  <c r="Y20" i="39" s="1"/>
  <c r="Y18" i="39" s="1"/>
  <c r="AC57" i="39"/>
  <c r="AG57" i="39"/>
  <c r="AG43" i="39" s="1"/>
  <c r="AG20" i="39" s="1"/>
  <c r="AG18" i="39" s="1"/>
  <c r="AK57" i="39"/>
  <c r="AO57" i="39"/>
  <c r="AO43" i="39" s="1"/>
  <c r="AO20" i="39" s="1"/>
  <c r="AO18" i="39" s="1"/>
  <c r="AS57" i="39"/>
  <c r="AW57" i="39"/>
  <c r="AW43" i="39" s="1"/>
  <c r="AW20" i="39" s="1"/>
  <c r="AW18" i="39" s="1"/>
  <c r="BA57" i="39"/>
  <c r="BE57" i="39"/>
  <c r="BI57" i="39"/>
  <c r="Q43" i="39"/>
  <c r="Q20" i="39" s="1"/>
  <c r="Q18" i="39" s="1"/>
  <c r="M43" i="39"/>
  <c r="M20" i="39" s="1"/>
  <c r="M18" i="39" s="1"/>
  <c r="AC43" i="39"/>
  <c r="AC20" i="39" s="1"/>
  <c r="AC18" i="39" s="1"/>
  <c r="AS43" i="39"/>
  <c r="AS20" i="39" s="1"/>
  <c r="AS18" i="39" s="1"/>
  <c r="E43" i="39"/>
  <c r="E20" i="39" s="1"/>
  <c r="E18" i="39" s="1"/>
  <c r="U43" i="39"/>
  <c r="U20" i="39" s="1"/>
  <c r="AK43" i="39"/>
  <c r="AK20" i="39" s="1"/>
  <c r="AK18" i="39" s="1"/>
  <c r="BA43" i="39"/>
  <c r="BA20" i="39" s="1"/>
  <c r="BA18" i="39" s="1"/>
  <c r="W43" i="38"/>
  <c r="W20" i="38" s="1"/>
  <c r="AI43" i="38"/>
  <c r="AI20" i="38" s="1"/>
  <c r="AI18" i="38" s="1"/>
  <c r="O43" i="38"/>
  <c r="O20" i="38" s="1"/>
  <c r="AA43" i="38"/>
  <c r="AA20" i="38" s="1"/>
  <c r="AA18" i="38" s="1"/>
  <c r="E57" i="38"/>
  <c r="E43" i="38" s="1"/>
  <c r="E20" i="38" s="1"/>
  <c r="E18" i="38" s="1"/>
  <c r="I57" i="38"/>
  <c r="M57" i="38"/>
  <c r="M43" i="38" s="1"/>
  <c r="M20" i="38" s="1"/>
  <c r="M18" i="38" s="1"/>
  <c r="Q57" i="38"/>
  <c r="Q43" i="38" s="1"/>
  <c r="Q20" i="38" s="1"/>
  <c r="Q18" i="38" s="1"/>
  <c r="U57" i="38"/>
  <c r="U43" i="38" s="1"/>
  <c r="U20" i="38" s="1"/>
  <c r="U18" i="38" s="1"/>
  <c r="Y57" i="38"/>
  <c r="AC57" i="38"/>
  <c r="AC43" i="38" s="1"/>
  <c r="AC20" i="38" s="1"/>
  <c r="AC18" i="38" s="1"/>
  <c r="AG57" i="38"/>
  <c r="AG43" i="38" s="1"/>
  <c r="AG20" i="38" s="1"/>
  <c r="AG18" i="38" s="1"/>
  <c r="AK57" i="38"/>
  <c r="AK43" i="38" s="1"/>
  <c r="AK20" i="38" s="1"/>
  <c r="AK18" i="38" s="1"/>
  <c r="AO57" i="38"/>
  <c r="AO43" i="38" s="1"/>
  <c r="AO20" i="38" s="1"/>
  <c r="AO18" i="38" s="1"/>
  <c r="AS57" i="38"/>
  <c r="AS43" i="38" s="1"/>
  <c r="AS20" i="38" s="1"/>
  <c r="AS18" i="38" s="1"/>
  <c r="AW57" i="38"/>
  <c r="AW43" i="38" s="1"/>
  <c r="AW20" i="38" s="1"/>
  <c r="AW18" i="38" s="1"/>
  <c r="BA57" i="38"/>
  <c r="BA43" i="38" s="1"/>
  <c r="BA20" i="38" s="1"/>
  <c r="BA18" i="38" s="1"/>
  <c r="BE57" i="38"/>
  <c r="BI57" i="38"/>
  <c r="BE43" i="38"/>
  <c r="BE20" i="38" s="1"/>
  <c r="BE18" i="38" s="1"/>
  <c r="BD43" i="38"/>
  <c r="BD20" i="38" s="1"/>
  <c r="BD18" i="38" s="1"/>
  <c r="BH43" i="38"/>
  <c r="BH20" i="38" s="1"/>
  <c r="AR43" i="38"/>
  <c r="AR20" i="38" s="1"/>
  <c r="AR18" i="38" s="1"/>
  <c r="AV43" i="38"/>
  <c r="AV20" i="38" s="1"/>
  <c r="AV18" i="38" s="1"/>
  <c r="BJ43" i="38"/>
  <c r="BJ20" i="38" s="1"/>
  <c r="BJ18" i="38" s="1"/>
  <c r="AP43" i="38"/>
  <c r="AP20" i="38" s="1"/>
  <c r="AP18" i="38" s="1"/>
  <c r="AT43" i="38"/>
  <c r="AT20" i="38" s="1"/>
  <c r="AX43" i="38"/>
  <c r="AX20" i="38" s="1"/>
  <c r="AX18" i="38" s="1"/>
  <c r="D43" i="38"/>
  <c r="D20" i="38" s="1"/>
  <c r="D18" i="38" s="1"/>
  <c r="H43" i="38"/>
  <c r="H20" i="38" s="1"/>
  <c r="H18" i="38" s="1"/>
  <c r="L43" i="38"/>
  <c r="L20" i="38" s="1"/>
  <c r="L18" i="38" s="1"/>
  <c r="P43" i="38"/>
  <c r="P20" i="38" s="1"/>
  <c r="P18" i="38" s="1"/>
  <c r="T43" i="38"/>
  <c r="T20" i="38" s="1"/>
  <c r="T18" i="38" s="1"/>
  <c r="X43" i="38"/>
  <c r="X20" i="38" s="1"/>
  <c r="X18" i="38" s="1"/>
  <c r="AB43" i="38"/>
  <c r="AB20" i="38" s="1"/>
  <c r="AB18" i="38" s="1"/>
  <c r="AF43" i="38"/>
  <c r="AF20" i="38" s="1"/>
  <c r="AF18" i="38" s="1"/>
  <c r="AJ43" i="38"/>
  <c r="AJ20" i="38" s="1"/>
  <c r="AJ18" i="38" s="1"/>
  <c r="G18" i="38"/>
  <c r="O18" i="38"/>
  <c r="S18" i="38"/>
  <c r="W18" i="38"/>
  <c r="K18" i="38"/>
  <c r="F57" i="37"/>
  <c r="J57" i="37"/>
  <c r="N57" i="37"/>
  <c r="R57" i="37"/>
  <c r="R43" i="37" s="1"/>
  <c r="R20" i="37" s="1"/>
  <c r="V57" i="37"/>
  <c r="Z57" i="37"/>
  <c r="AD57" i="37"/>
  <c r="AH57" i="37"/>
  <c r="AH43" i="37" s="1"/>
  <c r="AH20" i="37" s="1"/>
  <c r="AL57" i="37"/>
  <c r="AP57" i="37"/>
  <c r="AX57" i="37"/>
  <c r="BF57" i="37"/>
  <c r="BF43" i="37" s="1"/>
  <c r="BF20" i="37" s="1"/>
  <c r="AK43" i="37"/>
  <c r="AK20" i="37" s="1"/>
  <c r="AZ46" i="38"/>
  <c r="AZ44" i="38" s="1"/>
  <c r="AZ43" i="38" s="1"/>
  <c r="AZ20" i="38" s="1"/>
  <c r="AZ18" i="38" s="1"/>
  <c r="AZ46" i="40"/>
  <c r="AZ44" i="40" s="1"/>
  <c r="BF83" i="38"/>
  <c r="BF24" i="38" s="1"/>
  <c r="BH83" i="40"/>
  <c r="BH24" i="40" s="1"/>
  <c r="BA57" i="40"/>
  <c r="BA43" i="40" s="1"/>
  <c r="BA20" i="40" s="1"/>
  <c r="BA18" i="40" s="1"/>
  <c r="BC57" i="40"/>
  <c r="BC43" i="40" s="1"/>
  <c r="BC20" i="40" s="1"/>
  <c r="BC18" i="40" s="1"/>
  <c r="BE57" i="40"/>
  <c r="BE43" i="40" s="1"/>
  <c r="BE20" i="40" s="1"/>
  <c r="BE18" i="40" s="1"/>
  <c r="BG57" i="40"/>
  <c r="BG43" i="40" s="1"/>
  <c r="BG20" i="40" s="1"/>
  <c r="BG18" i="40" s="1"/>
  <c r="BI57" i="40"/>
  <c r="BI43" i="40" s="1"/>
  <c r="BI20" i="40" s="1"/>
  <c r="BI18" i="40" s="1"/>
  <c r="BK57" i="40"/>
  <c r="BK43" i="40" s="1"/>
  <c r="BK20" i="40" s="1"/>
  <c r="BK18" i="40" s="1"/>
  <c r="K18" i="39"/>
  <c r="BK18" i="38"/>
  <c r="AM18" i="38"/>
  <c r="AY18" i="38"/>
  <c r="N18" i="38"/>
  <c r="R18" i="38"/>
  <c r="V18" i="38"/>
  <c r="Z18" i="38"/>
  <c r="BG18" i="38"/>
  <c r="BC18" i="38"/>
  <c r="AE18" i="38"/>
  <c r="AQ18" i="38"/>
  <c r="AU18" i="38"/>
  <c r="I43" i="38"/>
  <c r="I20" i="38" s="1"/>
  <c r="I18" i="38" s="1"/>
  <c r="Y43" i="38"/>
  <c r="Y20" i="38" s="1"/>
  <c r="Y18" i="38" s="1"/>
  <c r="AT43" i="37"/>
  <c r="AT20" i="37" s="1"/>
  <c r="D43" i="37"/>
  <c r="D20" i="37" s="1"/>
  <c r="D18" i="37" s="1"/>
  <c r="H43" i="37"/>
  <c r="H20" i="37" s="1"/>
  <c r="H18" i="37" s="1"/>
  <c r="L43" i="37"/>
  <c r="L20" i="37" s="1"/>
  <c r="L18" i="37" s="1"/>
  <c r="P43" i="37"/>
  <c r="P20" i="37" s="1"/>
  <c r="P18" i="37" s="1"/>
  <c r="T43" i="37"/>
  <c r="T20" i="37" s="1"/>
  <c r="T18" i="37" s="1"/>
  <c r="X43" i="37"/>
  <c r="X20" i="37" s="1"/>
  <c r="X18" i="37" s="1"/>
  <c r="AB43" i="37"/>
  <c r="AB20" i="37" s="1"/>
  <c r="AB18" i="37" s="1"/>
  <c r="AF43" i="37"/>
  <c r="AF20" i="37" s="1"/>
  <c r="AF18" i="37" s="1"/>
  <c r="AP43" i="37"/>
  <c r="AP20" i="37" s="1"/>
  <c r="AX43" i="37"/>
  <c r="AX20" i="37" s="1"/>
  <c r="AZ64" i="40"/>
  <c r="AZ57" i="40" s="1"/>
  <c r="BH83" i="38"/>
  <c r="BH24" i="38" s="1"/>
  <c r="L97" i="17"/>
  <c r="AD25" i="40"/>
  <c r="AD19" i="40" s="1"/>
  <c r="AF25" i="40"/>
  <c r="AF19" i="40" s="1"/>
  <c r="AH25" i="40"/>
  <c r="AH19" i="40" s="1"/>
  <c r="AL25" i="40"/>
  <c r="AL19" i="40" s="1"/>
  <c r="AP25" i="40"/>
  <c r="AP19" i="40" s="1"/>
  <c r="AP18" i="40" s="1"/>
  <c r="AT25" i="40"/>
  <c r="AT19" i="40" s="1"/>
  <c r="AT18" i="40" s="1"/>
  <c r="AX25" i="40"/>
  <c r="AX19" i="40" s="1"/>
  <c r="BB25" i="40"/>
  <c r="BB19" i="40" s="1"/>
  <c r="BF25" i="40"/>
  <c r="BF19" i="40" s="1"/>
  <c r="BF18" i="40" s="1"/>
  <c r="BJ25" i="40"/>
  <c r="BJ19" i="40" s="1"/>
  <c r="AN43" i="40"/>
  <c r="AN20" i="40" s="1"/>
  <c r="AN18" i="40" s="1"/>
  <c r="AR43" i="40"/>
  <c r="AR20" i="40" s="1"/>
  <c r="AR18" i="40" s="1"/>
  <c r="AV43" i="40"/>
  <c r="AV20" i="40" s="1"/>
  <c r="AV18" i="40" s="1"/>
  <c r="BF18" i="39"/>
  <c r="G18" i="39"/>
  <c r="O18" i="39"/>
  <c r="S18" i="39"/>
  <c r="W18" i="39"/>
  <c r="AA18" i="39"/>
  <c r="AE18" i="39"/>
  <c r="AI18" i="39"/>
  <c r="AM18" i="39"/>
  <c r="AQ18" i="39"/>
  <c r="AU18" i="39"/>
  <c r="AY18" i="39"/>
  <c r="BC18" i="39"/>
  <c r="BK18" i="39"/>
  <c r="F18" i="38"/>
  <c r="AD18" i="38"/>
  <c r="AL18" i="38"/>
  <c r="BB18" i="38"/>
  <c r="AZ57" i="38"/>
  <c r="AK25" i="37"/>
  <c r="AK19" i="37" s="1"/>
  <c r="AM25" i="37"/>
  <c r="AM19" i="37" s="1"/>
  <c r="AO25" i="37"/>
  <c r="AO19" i="37" s="1"/>
  <c r="AQ25" i="37"/>
  <c r="AQ19" i="37" s="1"/>
  <c r="AS25" i="37"/>
  <c r="AS19" i="37" s="1"/>
  <c r="AU25" i="37"/>
  <c r="AU19" i="37" s="1"/>
  <c r="AW25" i="37"/>
  <c r="AW19" i="37" s="1"/>
  <c r="AY25" i="37"/>
  <c r="AY19" i="37" s="1"/>
  <c r="BA25" i="37"/>
  <c r="BA19" i="37" s="1"/>
  <c r="BC25" i="37"/>
  <c r="BC19" i="37" s="1"/>
  <c r="BC18" i="37" s="1"/>
  <c r="BE25" i="37"/>
  <c r="BE19" i="37" s="1"/>
  <c r="BG25" i="37"/>
  <c r="BG19" i="37" s="1"/>
  <c r="BG18" i="37" s="1"/>
  <c r="BI25" i="37"/>
  <c r="BI19" i="37" s="1"/>
  <c r="BK25" i="37"/>
  <c r="BK19" i="37" s="1"/>
  <c r="BK18" i="37" s="1"/>
  <c r="F25" i="37"/>
  <c r="F19" i="37" s="1"/>
  <c r="J25" i="37"/>
  <c r="J19" i="37" s="1"/>
  <c r="N25" i="37"/>
  <c r="N19" i="37" s="1"/>
  <c r="R25" i="37"/>
  <c r="R19" i="37" s="1"/>
  <c r="V25" i="37"/>
  <c r="V19" i="37" s="1"/>
  <c r="Z25" i="37"/>
  <c r="Z19" i="37" s="1"/>
  <c r="AD25" i="37"/>
  <c r="AD19" i="37" s="1"/>
  <c r="AH25" i="37"/>
  <c r="AH19" i="37" s="1"/>
  <c r="AL25" i="37"/>
  <c r="AL19" i="37" s="1"/>
  <c r="AP25" i="37"/>
  <c r="AP19" i="37" s="1"/>
  <c r="AT25" i="37"/>
  <c r="AT19" i="37" s="1"/>
  <c r="AX25" i="37"/>
  <c r="AX19" i="37" s="1"/>
  <c r="BB25" i="37"/>
  <c r="BB19" i="37" s="1"/>
  <c r="BF25" i="37"/>
  <c r="BF19" i="37" s="1"/>
  <c r="BJ25" i="37"/>
  <c r="BJ19" i="37" s="1"/>
  <c r="F43" i="37"/>
  <c r="F20" i="37" s="1"/>
  <c r="F18" i="37" s="1"/>
  <c r="J43" i="37"/>
  <c r="J20" i="37" s="1"/>
  <c r="N43" i="37"/>
  <c r="N20" i="37" s="1"/>
  <c r="V43" i="37"/>
  <c r="V20" i="37" s="1"/>
  <c r="Z43" i="37"/>
  <c r="Z20" i="37" s="1"/>
  <c r="AD43" i="37"/>
  <c r="AD20" i="37" s="1"/>
  <c r="AJ43" i="37"/>
  <c r="AJ20" i="37" s="1"/>
  <c r="AJ18" i="37" s="1"/>
  <c r="AL43" i="37"/>
  <c r="AL20" i="37" s="1"/>
  <c r="AR43" i="37"/>
  <c r="AR20" i="37" s="1"/>
  <c r="AR18" i="37" s="1"/>
  <c r="AV43" i="37"/>
  <c r="AV20" i="37" s="1"/>
  <c r="AV18" i="37" s="1"/>
  <c r="BB43" i="37"/>
  <c r="BB20" i="37" s="1"/>
  <c r="BD43" i="37"/>
  <c r="BD20" i="37" s="1"/>
  <c r="BD18" i="37" s="1"/>
  <c r="BH43" i="37"/>
  <c r="BH20" i="37" s="1"/>
  <c r="BH18" i="37" s="1"/>
  <c r="BJ43" i="37"/>
  <c r="BJ20" i="37" s="1"/>
  <c r="E43" i="37"/>
  <c r="E20" i="37" s="1"/>
  <c r="E18" i="37" s="1"/>
  <c r="G43" i="37"/>
  <c r="G20" i="37" s="1"/>
  <c r="G18" i="37" s="1"/>
  <c r="I43" i="37"/>
  <c r="I20" i="37" s="1"/>
  <c r="I18" i="37" s="1"/>
  <c r="K43" i="37"/>
  <c r="K20" i="37" s="1"/>
  <c r="K18" i="37" s="1"/>
  <c r="M43" i="37"/>
  <c r="M20" i="37" s="1"/>
  <c r="M18" i="37" s="1"/>
  <c r="O43" i="37"/>
  <c r="O20" i="37" s="1"/>
  <c r="O18" i="37" s="1"/>
  <c r="Q43" i="37"/>
  <c r="Q20" i="37" s="1"/>
  <c r="Q18" i="37" s="1"/>
  <c r="S43" i="37"/>
  <c r="S20" i="37" s="1"/>
  <c r="S18" i="37" s="1"/>
  <c r="U43" i="37"/>
  <c r="U20" i="37" s="1"/>
  <c r="U18" i="37" s="1"/>
  <c r="W43" i="37"/>
  <c r="W20" i="37" s="1"/>
  <c r="W18" i="37" s="1"/>
  <c r="Y43" i="37"/>
  <c r="Y20" i="37" s="1"/>
  <c r="Y18" i="37" s="1"/>
  <c r="AA43" i="37"/>
  <c r="AA20" i="37" s="1"/>
  <c r="AA18" i="37" s="1"/>
  <c r="AC43" i="37"/>
  <c r="AC20" i="37" s="1"/>
  <c r="AC18" i="37" s="1"/>
  <c r="AE43" i="37"/>
  <c r="AE20" i="37" s="1"/>
  <c r="AE18" i="37" s="1"/>
  <c r="AG43" i="37"/>
  <c r="AG20" i="37" s="1"/>
  <c r="AG18" i="37" s="1"/>
  <c r="AI43" i="37"/>
  <c r="AI20" i="37" s="1"/>
  <c r="AI18" i="37" s="1"/>
  <c r="AM43" i="37"/>
  <c r="AM20" i="37" s="1"/>
  <c r="AO43" i="37"/>
  <c r="AO20" i="37" s="1"/>
  <c r="AQ43" i="37"/>
  <c r="AQ20" i="37" s="1"/>
  <c r="AS43" i="37"/>
  <c r="AS20" i="37" s="1"/>
  <c r="AU43" i="37"/>
  <c r="AU20" i="37" s="1"/>
  <c r="AW43" i="37"/>
  <c r="AW20" i="37" s="1"/>
  <c r="AY43" i="37"/>
  <c r="AY20" i="37" s="1"/>
  <c r="BA43" i="37"/>
  <c r="BA20" i="37" s="1"/>
  <c r="BE43" i="37"/>
  <c r="BE20" i="37" s="1"/>
  <c r="BI43" i="37"/>
  <c r="BI20" i="37" s="1"/>
  <c r="R18" i="40"/>
  <c r="AY25" i="40"/>
  <c r="AY19" i="40" s="1"/>
  <c r="AZ57" i="39"/>
  <c r="AZ43" i="39" s="1"/>
  <c r="AZ20" i="39" s="1"/>
  <c r="AZ18" i="39" s="1"/>
  <c r="P18" i="39"/>
  <c r="BD18" i="39"/>
  <c r="D25" i="39"/>
  <c r="D19" i="39" s="1"/>
  <c r="F25" i="39"/>
  <c r="F19" i="39" s="1"/>
  <c r="H25" i="39"/>
  <c r="H19" i="39" s="1"/>
  <c r="J25" i="39"/>
  <c r="J19" i="39" s="1"/>
  <c r="L25" i="39"/>
  <c r="L19" i="39" s="1"/>
  <c r="N25" i="39"/>
  <c r="N19" i="39" s="1"/>
  <c r="R25" i="39"/>
  <c r="R19" i="39" s="1"/>
  <c r="R18" i="39" s="1"/>
  <c r="V25" i="39"/>
  <c r="V19" i="39" s="1"/>
  <c r="Z25" i="39"/>
  <c r="Z19" i="39" s="1"/>
  <c r="AD25" i="39"/>
  <c r="AD19" i="39" s="1"/>
  <c r="AH25" i="39"/>
  <c r="AH19" i="39" s="1"/>
  <c r="AL25" i="39"/>
  <c r="AL19" i="39" s="1"/>
  <c r="AP25" i="39"/>
  <c r="AP19" i="39" s="1"/>
  <c r="AT25" i="39"/>
  <c r="AT19" i="39" s="1"/>
  <c r="AX25" i="39"/>
  <c r="AX19" i="39" s="1"/>
  <c r="BB25" i="39"/>
  <c r="BB19" i="39" s="1"/>
  <c r="BB18" i="39" s="1"/>
  <c r="AT18" i="38"/>
  <c r="AN43" i="38"/>
  <c r="AN20" i="38" s="1"/>
  <c r="AN18" i="38" s="1"/>
  <c r="BF18" i="38"/>
  <c r="AN43" i="37"/>
  <c r="AN20" i="37" s="1"/>
  <c r="AN18" i="37" s="1"/>
  <c r="J18" i="40"/>
  <c r="J18" i="38"/>
  <c r="H18" i="40"/>
  <c r="AZ43" i="37"/>
  <c r="AZ20" i="37" s="1"/>
  <c r="AZ18" i="37" s="1"/>
  <c r="AH18" i="38"/>
  <c r="U18" i="39"/>
  <c r="BG18" i="39"/>
  <c r="I86" i="12"/>
  <c r="I84" i="12"/>
  <c r="AG47" i="10"/>
  <c r="AH47" i="10"/>
  <c r="AI47" i="10"/>
  <c r="AJ47" i="10"/>
  <c r="AK47" i="10"/>
  <c r="AM47" i="10"/>
  <c r="AN47" i="10"/>
  <c r="AO47" i="10"/>
  <c r="AP47" i="10"/>
  <c r="AQ47" i="10"/>
  <c r="AR47" i="10"/>
  <c r="AS47" i="10"/>
  <c r="AU47" i="10"/>
  <c r="AV47" i="10"/>
  <c r="AW47" i="10"/>
  <c r="AX47" i="10"/>
  <c r="AY47" i="10"/>
  <c r="BA47" i="10"/>
  <c r="BB47" i="10"/>
  <c r="BC47" i="10"/>
  <c r="BD47" i="10"/>
  <c r="BE47" i="10"/>
  <c r="BF47" i="10"/>
  <c r="BG47" i="10"/>
  <c r="BI47" i="10"/>
  <c r="BJ47" i="10"/>
  <c r="BK47" i="10"/>
  <c r="BL47" i="10"/>
  <c r="BM47" i="10"/>
  <c r="BO47" i="10"/>
  <c r="BP47" i="10"/>
  <c r="BQ47" i="10"/>
  <c r="BR47" i="10"/>
  <c r="BS47" i="10"/>
  <c r="BT47" i="10"/>
  <c r="BU47" i="10"/>
  <c r="BW47" i="10"/>
  <c r="BX47" i="10"/>
  <c r="BY47" i="10"/>
  <c r="BZ47" i="10"/>
  <c r="CA47" i="10"/>
  <c r="CC47" i="10"/>
  <c r="CD47" i="10"/>
  <c r="CE47" i="10"/>
  <c r="CF47" i="10"/>
  <c r="CG47" i="10"/>
  <c r="CH47" i="10"/>
  <c r="CI47" i="10"/>
  <c r="CK47" i="10"/>
  <c r="CL47" i="10"/>
  <c r="CM47" i="10"/>
  <c r="CN47" i="10"/>
  <c r="CO47" i="10"/>
  <c r="CQ47" i="10"/>
  <c r="CR47" i="10"/>
  <c r="CS47" i="10"/>
  <c r="CT47" i="10"/>
  <c r="CU47" i="10"/>
  <c r="CV47" i="10"/>
  <c r="CW47" i="10"/>
  <c r="CP87" i="10"/>
  <c r="CP85" i="10"/>
  <c r="CP61" i="10"/>
  <c r="CJ87" i="10"/>
  <c r="CJ85" i="10"/>
  <c r="CJ61" i="10"/>
  <c r="CB87" i="10"/>
  <c r="J87" i="10" s="1"/>
  <c r="CB85" i="10"/>
  <c r="CB61" i="10"/>
  <c r="BV87" i="10"/>
  <c r="BV85" i="10"/>
  <c r="BV61" i="10"/>
  <c r="BN87" i="10"/>
  <c r="BN85" i="10"/>
  <c r="BN61" i="10"/>
  <c r="BH87" i="10"/>
  <c r="BH85" i="10"/>
  <c r="BH61" i="10"/>
  <c r="AZ87" i="10"/>
  <c r="AZ85" i="10"/>
  <c r="AZ61" i="10"/>
  <c r="AT87" i="10"/>
  <c r="AT85" i="10"/>
  <c r="AT61" i="10"/>
  <c r="AL87" i="10"/>
  <c r="AL85" i="10"/>
  <c r="DD85" i="10" s="1"/>
  <c r="AL61" i="10"/>
  <c r="CX28" i="10"/>
  <c r="CY28" i="10"/>
  <c r="CZ28" i="10"/>
  <c r="DA28" i="10"/>
  <c r="DB28" i="10"/>
  <c r="DC28" i="10"/>
  <c r="DD28" i="10"/>
  <c r="DE28" i="10"/>
  <c r="DF28" i="10"/>
  <c r="DG28" i="10"/>
  <c r="DH28" i="10"/>
  <c r="DI28" i="10"/>
  <c r="DJ28" i="10"/>
  <c r="CX29" i="10"/>
  <c r="CY29" i="10"/>
  <c r="CZ29" i="10"/>
  <c r="DA29" i="10"/>
  <c r="DB29" i="10"/>
  <c r="DC29" i="10"/>
  <c r="DD29" i="10"/>
  <c r="DE29" i="10"/>
  <c r="DF29" i="10"/>
  <c r="DG29" i="10"/>
  <c r="DH29" i="10"/>
  <c r="DI29" i="10"/>
  <c r="DJ29" i="10"/>
  <c r="CX30" i="10"/>
  <c r="CY30" i="10"/>
  <c r="CZ30" i="10"/>
  <c r="DA30" i="10"/>
  <c r="DB30" i="10"/>
  <c r="DC30" i="10"/>
  <c r="DD30" i="10"/>
  <c r="DE30" i="10"/>
  <c r="DF30" i="10"/>
  <c r="DG30" i="10"/>
  <c r="DH30" i="10"/>
  <c r="DI30" i="10"/>
  <c r="DJ30" i="10"/>
  <c r="CX32" i="10"/>
  <c r="CY32" i="10"/>
  <c r="CZ32" i="10"/>
  <c r="DA32" i="10"/>
  <c r="DB32" i="10"/>
  <c r="DC32" i="10"/>
  <c r="DD32" i="10"/>
  <c r="DE32" i="10"/>
  <c r="DF32" i="10"/>
  <c r="DG32" i="10"/>
  <c r="DH32" i="10"/>
  <c r="DI32" i="10"/>
  <c r="DJ32" i="10"/>
  <c r="CX33" i="10"/>
  <c r="CY33" i="10"/>
  <c r="CZ33" i="10"/>
  <c r="DA33" i="10"/>
  <c r="DB33" i="10"/>
  <c r="DC33" i="10"/>
  <c r="DD33" i="10"/>
  <c r="DE33" i="10"/>
  <c r="DF33" i="10"/>
  <c r="DG33" i="10"/>
  <c r="DH33" i="10"/>
  <c r="DI33" i="10"/>
  <c r="DJ33" i="10"/>
  <c r="CX35" i="10"/>
  <c r="CY35" i="10"/>
  <c r="CZ35" i="10"/>
  <c r="DA35" i="10"/>
  <c r="DB35" i="10"/>
  <c r="DC35" i="10"/>
  <c r="DD35" i="10"/>
  <c r="DE35" i="10"/>
  <c r="DF35" i="10"/>
  <c r="DG35" i="10"/>
  <c r="DH35" i="10"/>
  <c r="DI35" i="10"/>
  <c r="DJ35" i="10"/>
  <c r="CX36" i="10"/>
  <c r="CY36" i="10"/>
  <c r="CZ36" i="10"/>
  <c r="DA36" i="10"/>
  <c r="DB36" i="10"/>
  <c r="DC36" i="10"/>
  <c r="DD36" i="10"/>
  <c r="DE36" i="10"/>
  <c r="DF36" i="10"/>
  <c r="DG36" i="10"/>
  <c r="DH36" i="10"/>
  <c r="DI36" i="10"/>
  <c r="DJ36" i="10"/>
  <c r="CX37" i="10"/>
  <c r="CY37" i="10"/>
  <c r="CZ37" i="10"/>
  <c r="DA37" i="10"/>
  <c r="DB37" i="10"/>
  <c r="DC37" i="10"/>
  <c r="DD37" i="10"/>
  <c r="DE37" i="10"/>
  <c r="DF37" i="10"/>
  <c r="DG37" i="10"/>
  <c r="DH37" i="10"/>
  <c r="DI37" i="10"/>
  <c r="DJ37" i="10"/>
  <c r="CX38" i="10"/>
  <c r="CY38" i="10"/>
  <c r="CZ38" i="10"/>
  <c r="DA38" i="10"/>
  <c r="DB38" i="10"/>
  <c r="DC38" i="10"/>
  <c r="DD38" i="10"/>
  <c r="DE38" i="10"/>
  <c r="DF38" i="10"/>
  <c r="DG38" i="10"/>
  <c r="DH38" i="10"/>
  <c r="DI38" i="10"/>
  <c r="DJ38" i="10"/>
  <c r="CX39" i="10"/>
  <c r="CY39" i="10"/>
  <c r="CZ39" i="10"/>
  <c r="DA39" i="10"/>
  <c r="DB39" i="10"/>
  <c r="DC39" i="10"/>
  <c r="DD39" i="10"/>
  <c r="DE39" i="10"/>
  <c r="DF39" i="10"/>
  <c r="DG39" i="10"/>
  <c r="DH39" i="10"/>
  <c r="DI39" i="10"/>
  <c r="DJ39" i="10"/>
  <c r="CX40" i="10"/>
  <c r="CY40" i="10"/>
  <c r="CZ40" i="10"/>
  <c r="DA40" i="10"/>
  <c r="DB40" i="10"/>
  <c r="DC40" i="10"/>
  <c r="DD40" i="10"/>
  <c r="DE40" i="10"/>
  <c r="DF40" i="10"/>
  <c r="DG40" i="10"/>
  <c r="DH40" i="10"/>
  <c r="DI40" i="10"/>
  <c r="DJ40" i="10"/>
  <c r="CX42" i="10"/>
  <c r="CY42" i="10"/>
  <c r="CZ42" i="10"/>
  <c r="DA42" i="10"/>
  <c r="DB42" i="10"/>
  <c r="DC42" i="10"/>
  <c r="DD42" i="10"/>
  <c r="DE42" i="10"/>
  <c r="DF42" i="10"/>
  <c r="DG42" i="10"/>
  <c r="DH42" i="10"/>
  <c r="DI42" i="10"/>
  <c r="DJ42" i="10"/>
  <c r="CX43" i="10"/>
  <c r="CY43" i="10"/>
  <c r="CZ43" i="10"/>
  <c r="DA43" i="10"/>
  <c r="DB43" i="10"/>
  <c r="DC43" i="10"/>
  <c r="DD43" i="10"/>
  <c r="DE43" i="10"/>
  <c r="DF43" i="10"/>
  <c r="DG43" i="10"/>
  <c r="DH43" i="10"/>
  <c r="DI43" i="10"/>
  <c r="DJ43" i="10"/>
  <c r="CX46" i="10"/>
  <c r="CY46" i="10"/>
  <c r="CZ46" i="10"/>
  <c r="DA46" i="10"/>
  <c r="DB46" i="10"/>
  <c r="DC46" i="10"/>
  <c r="DD46" i="10"/>
  <c r="DE46" i="10"/>
  <c r="DF46" i="10"/>
  <c r="DG46" i="10"/>
  <c r="DH46" i="10"/>
  <c r="DI46" i="10"/>
  <c r="DJ46" i="10"/>
  <c r="DK46" i="10"/>
  <c r="CX56" i="10"/>
  <c r="CY56" i="10"/>
  <c r="CZ56" i="10"/>
  <c r="DA56" i="10"/>
  <c r="DB56" i="10"/>
  <c r="DC56" i="10"/>
  <c r="DD56" i="10"/>
  <c r="DE56" i="10"/>
  <c r="DF56" i="10"/>
  <c r="DG56" i="10"/>
  <c r="DH56" i="10"/>
  <c r="DI56" i="10"/>
  <c r="DJ56" i="10"/>
  <c r="CX57" i="10"/>
  <c r="CY57" i="10"/>
  <c r="CZ57" i="10"/>
  <c r="DA57" i="10"/>
  <c r="DB57" i="10"/>
  <c r="DC57" i="10"/>
  <c r="DD57" i="10"/>
  <c r="DE57" i="10"/>
  <c r="DF57" i="10"/>
  <c r="DG57" i="10"/>
  <c r="DH57" i="10"/>
  <c r="DI57" i="10"/>
  <c r="DJ57" i="10"/>
  <c r="CY61" i="10"/>
  <c r="CZ61" i="10"/>
  <c r="DA61" i="10"/>
  <c r="DB61" i="10"/>
  <c r="DC61" i="10"/>
  <c r="DE61" i="10"/>
  <c r="DF61" i="10"/>
  <c r="DG61" i="10"/>
  <c r="DH61" i="10"/>
  <c r="DI61" i="10"/>
  <c r="DJ61" i="10"/>
  <c r="CX62" i="10"/>
  <c r="CY62" i="10"/>
  <c r="CZ62" i="10"/>
  <c r="DA62" i="10"/>
  <c r="DB62" i="10"/>
  <c r="DC62" i="10"/>
  <c r="DD62" i="10"/>
  <c r="DE62" i="10"/>
  <c r="DF62" i="10"/>
  <c r="DG62" i="10"/>
  <c r="DH62" i="10"/>
  <c r="DI62" i="10"/>
  <c r="DJ62" i="10"/>
  <c r="CX63" i="10"/>
  <c r="CY63" i="10"/>
  <c r="CZ63" i="10"/>
  <c r="DA63" i="10"/>
  <c r="DB63" i="10"/>
  <c r="DC63" i="10"/>
  <c r="DD63" i="10"/>
  <c r="DE63" i="10"/>
  <c r="DF63" i="10"/>
  <c r="DG63" i="10"/>
  <c r="DH63" i="10"/>
  <c r="DI63" i="10"/>
  <c r="DJ63" i="10"/>
  <c r="CX64" i="10"/>
  <c r="CY64" i="10"/>
  <c r="CZ64" i="10"/>
  <c r="DA64" i="10"/>
  <c r="DB64" i="10"/>
  <c r="DC64" i="10"/>
  <c r="DD64" i="10"/>
  <c r="DE64" i="10"/>
  <c r="DF64" i="10"/>
  <c r="DG64" i="10"/>
  <c r="DH64" i="10"/>
  <c r="DI64" i="10"/>
  <c r="DJ64" i="10"/>
  <c r="CX68" i="10"/>
  <c r="CY68" i="10"/>
  <c r="CZ68" i="10"/>
  <c r="DA68" i="10"/>
  <c r="DB68" i="10"/>
  <c r="DC68" i="10"/>
  <c r="DD68" i="10"/>
  <c r="DE68" i="10"/>
  <c r="DF68" i="10"/>
  <c r="DG68" i="10"/>
  <c r="DH68" i="10"/>
  <c r="DI68" i="10"/>
  <c r="DJ68" i="10"/>
  <c r="CX69" i="10"/>
  <c r="CY69" i="10"/>
  <c r="CZ69" i="10"/>
  <c r="DA69" i="10"/>
  <c r="DB69" i="10"/>
  <c r="DC69" i="10"/>
  <c r="DD69" i="10"/>
  <c r="DE69" i="10"/>
  <c r="DF69" i="10"/>
  <c r="DG69" i="10"/>
  <c r="DH69" i="10"/>
  <c r="DI69" i="10"/>
  <c r="DJ69" i="10"/>
  <c r="CX70" i="10"/>
  <c r="CY70" i="10"/>
  <c r="CZ70" i="10"/>
  <c r="DA70" i="10"/>
  <c r="DB70" i="10"/>
  <c r="DC70" i="10"/>
  <c r="DD70" i="10"/>
  <c r="DE70" i="10"/>
  <c r="DF70" i="10"/>
  <c r="DG70" i="10"/>
  <c r="DH70" i="10"/>
  <c r="DI70" i="10"/>
  <c r="DJ70" i="10"/>
  <c r="CX72" i="10"/>
  <c r="CY72" i="10"/>
  <c r="CZ72" i="10"/>
  <c r="DA72" i="10"/>
  <c r="DB72" i="10"/>
  <c r="DC72" i="10"/>
  <c r="DD72" i="10"/>
  <c r="DE72" i="10"/>
  <c r="DF72" i="10"/>
  <c r="DG72" i="10"/>
  <c r="DH72" i="10"/>
  <c r="DI72" i="10"/>
  <c r="DJ72" i="10"/>
  <c r="DK72" i="10"/>
  <c r="CX73" i="10"/>
  <c r="CY73" i="10"/>
  <c r="CZ73" i="10"/>
  <c r="DA73" i="10"/>
  <c r="DB73" i="10"/>
  <c r="DC73" i="10"/>
  <c r="DD73" i="10"/>
  <c r="DE73" i="10"/>
  <c r="DF73" i="10"/>
  <c r="DG73" i="10"/>
  <c r="DH73" i="10"/>
  <c r="DI73" i="10"/>
  <c r="DJ73" i="10"/>
  <c r="CX75" i="10"/>
  <c r="CY75" i="10"/>
  <c r="CZ75" i="10"/>
  <c r="DA75" i="10"/>
  <c r="DB75" i="10"/>
  <c r="DC75" i="10"/>
  <c r="DD75" i="10"/>
  <c r="DE75" i="10"/>
  <c r="DF75" i="10"/>
  <c r="DG75" i="10"/>
  <c r="DH75" i="10"/>
  <c r="DI75" i="10"/>
  <c r="DJ75" i="10"/>
  <c r="CX83" i="10"/>
  <c r="CY83" i="10"/>
  <c r="CZ83" i="10"/>
  <c r="DA83" i="10"/>
  <c r="DB83" i="10"/>
  <c r="DC83" i="10"/>
  <c r="DD83" i="10"/>
  <c r="DE83" i="10"/>
  <c r="DF83" i="10"/>
  <c r="DG83" i="10"/>
  <c r="DH83" i="10"/>
  <c r="DI83" i="10"/>
  <c r="DJ83" i="10"/>
  <c r="CY85" i="10"/>
  <c r="CZ85" i="10"/>
  <c r="DA85" i="10"/>
  <c r="DB85" i="10"/>
  <c r="DC85" i="10"/>
  <c r="DE85" i="10"/>
  <c r="DF85" i="10"/>
  <c r="DG85" i="10"/>
  <c r="DH85" i="10"/>
  <c r="DI85" i="10"/>
  <c r="DJ85" i="10"/>
  <c r="DK85" i="10"/>
  <c r="CY87" i="10"/>
  <c r="CZ87" i="10"/>
  <c r="DA87" i="10"/>
  <c r="DB87" i="10"/>
  <c r="DC87" i="10"/>
  <c r="DE87" i="10"/>
  <c r="DF87" i="10"/>
  <c r="DG87" i="10"/>
  <c r="DH87" i="10"/>
  <c r="DI87" i="10"/>
  <c r="DJ87" i="10"/>
  <c r="DK87" i="10"/>
  <c r="AF87" i="10"/>
  <c r="CX87" i="10" s="1"/>
  <c r="AF85" i="10"/>
  <c r="CX85" i="10" s="1"/>
  <c r="AF61" i="10"/>
  <c r="CX61" i="10" s="1"/>
  <c r="Q87" i="10"/>
  <c r="P87" i="10"/>
  <c r="O87" i="10"/>
  <c r="N87" i="10"/>
  <c r="M87" i="10"/>
  <c r="L87" i="10"/>
  <c r="K87" i="10"/>
  <c r="I87" i="10"/>
  <c r="H87" i="10"/>
  <c r="G87" i="10"/>
  <c r="F87" i="10"/>
  <c r="E87" i="10"/>
  <c r="D87" i="10"/>
  <c r="Q85" i="10"/>
  <c r="P85" i="10"/>
  <c r="O85" i="10"/>
  <c r="N85" i="10"/>
  <c r="M85" i="10"/>
  <c r="L85" i="10"/>
  <c r="K85" i="10"/>
  <c r="I85" i="10"/>
  <c r="H85" i="10"/>
  <c r="G85" i="10"/>
  <c r="F85" i="10"/>
  <c r="E85" i="10"/>
  <c r="D85" i="10"/>
  <c r="Q61" i="10"/>
  <c r="P61" i="10"/>
  <c r="O61" i="10"/>
  <c r="N61" i="10"/>
  <c r="M61" i="10"/>
  <c r="L61" i="10"/>
  <c r="K61" i="10"/>
  <c r="I61" i="10"/>
  <c r="H61" i="10"/>
  <c r="G61" i="10"/>
  <c r="F61" i="10"/>
  <c r="E61" i="10"/>
  <c r="BO78" i="34"/>
  <c r="BO23" i="34" s="1"/>
  <c r="BM78" i="34"/>
  <c r="BM23" i="34" s="1"/>
  <c r="BP76" i="34"/>
  <c r="BO76" i="34"/>
  <c r="BN76" i="34"/>
  <c r="BM76" i="34"/>
  <c r="BP61" i="34"/>
  <c r="BO61" i="34"/>
  <c r="BN61" i="34"/>
  <c r="BM61" i="34"/>
  <c r="BO59" i="34"/>
  <c r="BN59" i="34"/>
  <c r="BM59" i="34"/>
  <c r="F24" i="34"/>
  <c r="G24" i="34"/>
  <c r="H24" i="34"/>
  <c r="I24" i="34"/>
  <c r="Q24" i="34"/>
  <c r="R24" i="34"/>
  <c r="S24" i="34"/>
  <c r="T24" i="34"/>
  <c r="U24" i="34"/>
  <c r="AC24" i="34"/>
  <c r="AD24" i="34"/>
  <c r="AE24" i="34"/>
  <c r="AF24" i="34"/>
  <c r="AG24" i="34"/>
  <c r="AO24" i="34"/>
  <c r="AP24" i="34"/>
  <c r="AQ24" i="34"/>
  <c r="AR24" i="34"/>
  <c r="AS24" i="34"/>
  <c r="BA24" i="34"/>
  <c r="BB24" i="34"/>
  <c r="BC24" i="34"/>
  <c r="BD24" i="34"/>
  <c r="BE24" i="34"/>
  <c r="F25" i="34"/>
  <c r="G25" i="34"/>
  <c r="H25" i="34"/>
  <c r="I25" i="34"/>
  <c r="Q25" i="34"/>
  <c r="R25" i="34"/>
  <c r="S25" i="34"/>
  <c r="T25" i="34"/>
  <c r="U25" i="34"/>
  <c r="AC25" i="34"/>
  <c r="AD25" i="34"/>
  <c r="AE25" i="34"/>
  <c r="AF25" i="34"/>
  <c r="AG25" i="34"/>
  <c r="AO25" i="34"/>
  <c r="AP25" i="34"/>
  <c r="AQ25" i="34"/>
  <c r="AR25" i="34"/>
  <c r="AS25" i="34"/>
  <c r="BA25" i="34"/>
  <c r="BB25" i="34"/>
  <c r="BC25" i="34"/>
  <c r="BD25" i="34"/>
  <c r="BE25" i="34"/>
  <c r="BM25" i="34"/>
  <c r="BN25" i="34"/>
  <c r="BO25" i="34"/>
  <c r="BP25" i="34"/>
  <c r="BQ25" i="34"/>
  <c r="BS25" i="34"/>
  <c r="BT25" i="34"/>
  <c r="BU25" i="34"/>
  <c r="BV25" i="34"/>
  <c r="BW25" i="34"/>
  <c r="F27" i="34"/>
  <c r="G27" i="34"/>
  <c r="H27" i="34"/>
  <c r="I27" i="34"/>
  <c r="Q27" i="34"/>
  <c r="R27" i="34"/>
  <c r="S27" i="34"/>
  <c r="T27" i="34"/>
  <c r="U27" i="34"/>
  <c r="AC27" i="34"/>
  <c r="AD27" i="34"/>
  <c r="AE27" i="34"/>
  <c r="AF27" i="34"/>
  <c r="AG27" i="34"/>
  <c r="AO27" i="34"/>
  <c r="AP27" i="34"/>
  <c r="AQ27" i="34"/>
  <c r="AR27" i="34"/>
  <c r="AS27" i="34"/>
  <c r="BA27" i="34"/>
  <c r="BB27" i="34"/>
  <c r="BC27" i="34"/>
  <c r="BD27" i="34"/>
  <c r="BE27" i="34"/>
  <c r="BM27" i="34"/>
  <c r="BN27" i="34"/>
  <c r="BO27" i="34"/>
  <c r="BP27" i="34"/>
  <c r="BQ27" i="34"/>
  <c r="BS27" i="34"/>
  <c r="BT27" i="34"/>
  <c r="BU27" i="34"/>
  <c r="BV27" i="34"/>
  <c r="BW27" i="34"/>
  <c r="F31" i="34"/>
  <c r="G31" i="34"/>
  <c r="H31" i="34"/>
  <c r="I31" i="34"/>
  <c r="Q31" i="34"/>
  <c r="R31" i="34"/>
  <c r="S31" i="34"/>
  <c r="T31" i="34"/>
  <c r="U31" i="34"/>
  <c r="AC31" i="34"/>
  <c r="AD31" i="34"/>
  <c r="AE31" i="34"/>
  <c r="AF31" i="34"/>
  <c r="AG31" i="34"/>
  <c r="AO31" i="34"/>
  <c r="AP31" i="34"/>
  <c r="AQ31" i="34"/>
  <c r="AR31" i="34"/>
  <c r="AS31" i="34"/>
  <c r="BA31" i="34"/>
  <c r="BB31" i="34"/>
  <c r="BC31" i="34"/>
  <c r="BD31" i="34"/>
  <c r="BE31" i="34"/>
  <c r="BM31" i="34"/>
  <c r="BN31" i="34"/>
  <c r="BO31" i="34"/>
  <c r="BP31" i="34"/>
  <c r="BQ31" i="34"/>
  <c r="BS31" i="34"/>
  <c r="BT31" i="34"/>
  <c r="BU31" i="34"/>
  <c r="BV31" i="34"/>
  <c r="BW31" i="34"/>
  <c r="F41" i="34"/>
  <c r="G41" i="34"/>
  <c r="H41" i="34"/>
  <c r="I41" i="34"/>
  <c r="Q41" i="34"/>
  <c r="R41" i="34"/>
  <c r="S41" i="34"/>
  <c r="T41" i="34"/>
  <c r="U41" i="34"/>
  <c r="AC41" i="34"/>
  <c r="AD41" i="34"/>
  <c r="AE41" i="34"/>
  <c r="AF41" i="34"/>
  <c r="AG41" i="34"/>
  <c r="AO41" i="34"/>
  <c r="AP41" i="34"/>
  <c r="AQ41" i="34"/>
  <c r="AR41" i="34"/>
  <c r="AS41" i="34"/>
  <c r="BA41" i="34"/>
  <c r="BB41" i="34"/>
  <c r="BC41" i="34"/>
  <c r="BD41" i="34"/>
  <c r="BE41" i="34"/>
  <c r="BM41" i="34"/>
  <c r="BN41" i="34"/>
  <c r="BO41" i="34"/>
  <c r="BP41" i="34"/>
  <c r="BQ41" i="34"/>
  <c r="BS41" i="34"/>
  <c r="BT41" i="34"/>
  <c r="BU41" i="34"/>
  <c r="BV41" i="34"/>
  <c r="BW41" i="34"/>
  <c r="F55" i="34"/>
  <c r="G55" i="34"/>
  <c r="H55" i="34"/>
  <c r="I55" i="34"/>
  <c r="Q55" i="34"/>
  <c r="R55" i="34"/>
  <c r="S55" i="34"/>
  <c r="T55" i="34"/>
  <c r="U55" i="34"/>
  <c r="AC55" i="34"/>
  <c r="AD55" i="34"/>
  <c r="AE55" i="34"/>
  <c r="AF55" i="34"/>
  <c r="AG55" i="34"/>
  <c r="AO55" i="34"/>
  <c r="AP55" i="34"/>
  <c r="AQ55" i="34"/>
  <c r="AR55" i="34"/>
  <c r="AS55" i="34"/>
  <c r="BA55" i="34"/>
  <c r="BB55" i="34"/>
  <c r="BC55" i="34"/>
  <c r="BD55" i="34"/>
  <c r="BE55" i="34"/>
  <c r="BM55" i="34"/>
  <c r="BN55" i="34"/>
  <c r="BO55" i="34"/>
  <c r="BP55" i="34"/>
  <c r="BQ55" i="34"/>
  <c r="BS55" i="34"/>
  <c r="BT55" i="34"/>
  <c r="BU55" i="34"/>
  <c r="BV55" i="34"/>
  <c r="BW55" i="34"/>
  <c r="F59" i="34"/>
  <c r="G59" i="34"/>
  <c r="H59" i="34"/>
  <c r="I59" i="34"/>
  <c r="BS59" i="34"/>
  <c r="BT59" i="34"/>
  <c r="BU59" i="34"/>
  <c r="BV59" i="34"/>
  <c r="BW59" i="34"/>
  <c r="F71" i="34"/>
  <c r="G71" i="34"/>
  <c r="H71" i="34"/>
  <c r="I71" i="34"/>
  <c r="Q71" i="34"/>
  <c r="R71" i="34"/>
  <c r="S71" i="34"/>
  <c r="T71" i="34"/>
  <c r="U71" i="34"/>
  <c r="AC71" i="34"/>
  <c r="AD71" i="34"/>
  <c r="AE71" i="34"/>
  <c r="AF71" i="34"/>
  <c r="AG71" i="34"/>
  <c r="AO71" i="34"/>
  <c r="AP71" i="34"/>
  <c r="AQ71" i="34"/>
  <c r="AR71" i="34"/>
  <c r="AS71" i="34"/>
  <c r="BA71" i="34"/>
  <c r="BB71" i="34"/>
  <c r="BC71" i="34"/>
  <c r="BD71" i="34"/>
  <c r="BE71" i="34"/>
  <c r="BM71" i="34"/>
  <c r="BN71" i="34"/>
  <c r="BO71" i="34"/>
  <c r="BP71" i="34"/>
  <c r="BQ71" i="34"/>
  <c r="BS71" i="34"/>
  <c r="BT71" i="34"/>
  <c r="BU71" i="34"/>
  <c r="BV71" i="34"/>
  <c r="BW71" i="34"/>
  <c r="F78" i="34"/>
  <c r="F23" i="34" s="1"/>
  <c r="G78" i="34"/>
  <c r="G23" i="34" s="1"/>
  <c r="H78" i="34"/>
  <c r="H23" i="34" s="1"/>
  <c r="I78" i="34"/>
  <c r="I23" i="34" s="1"/>
  <c r="BS78" i="34"/>
  <c r="BS23" i="34" s="1"/>
  <c r="BT78" i="34"/>
  <c r="BT23" i="34" s="1"/>
  <c r="BU78" i="34"/>
  <c r="BU23" i="34" s="1"/>
  <c r="BV78" i="34"/>
  <c r="BV23" i="34" s="1"/>
  <c r="BW78" i="34"/>
  <c r="BW23" i="34" s="1"/>
  <c r="E78" i="34"/>
  <c r="BX87" i="34"/>
  <c r="BX85" i="34"/>
  <c r="BX61" i="34"/>
  <c r="BQ78" i="34"/>
  <c r="BQ23" i="34" s="1"/>
  <c r="BQ76" i="34"/>
  <c r="BQ61" i="34"/>
  <c r="BP59" i="34"/>
  <c r="BP24" i="34"/>
  <c r="BN24" i="34"/>
  <c r="BE61" i="34"/>
  <c r="BD61" i="34"/>
  <c r="BC61" i="34"/>
  <c r="BB61" i="34"/>
  <c r="BA61" i="34"/>
  <c r="AS61" i="34"/>
  <c r="AR61" i="34"/>
  <c r="AQ61" i="34"/>
  <c r="AP61" i="34"/>
  <c r="AO61" i="34"/>
  <c r="AG61" i="34"/>
  <c r="AM59" i="34" s="1"/>
  <c r="AF61" i="34"/>
  <c r="AE61" i="34"/>
  <c r="AD61" i="34"/>
  <c r="AC61" i="34"/>
  <c r="U61" i="34"/>
  <c r="T61" i="34"/>
  <c r="S61" i="34"/>
  <c r="R61" i="34"/>
  <c r="Q61" i="34"/>
  <c r="BT24" i="34"/>
  <c r="BV24" i="34"/>
  <c r="F45" i="34"/>
  <c r="G45" i="34"/>
  <c r="H45" i="34"/>
  <c r="I45" i="34"/>
  <c r="AT18" i="39" l="1"/>
  <c r="AD18" i="39"/>
  <c r="N18" i="39"/>
  <c r="F18" i="39"/>
  <c r="AT18" i="37"/>
  <c r="AK18" i="37"/>
  <c r="AX18" i="39"/>
  <c r="L18" i="39"/>
  <c r="D18" i="39"/>
  <c r="AL18" i="39"/>
  <c r="V18" i="39"/>
  <c r="Z18" i="39"/>
  <c r="AH18" i="39"/>
  <c r="H18" i="39"/>
  <c r="AL18" i="40"/>
  <c r="AZ43" i="40"/>
  <c r="AZ20" i="40" s="1"/>
  <c r="AZ18" i="40" s="1"/>
  <c r="AH18" i="40"/>
  <c r="BJ18" i="40"/>
  <c r="AF18" i="40"/>
  <c r="D61" i="10"/>
  <c r="DD61" i="10"/>
  <c r="D60" i="12"/>
  <c r="BH18" i="38"/>
  <c r="DD87" i="10"/>
  <c r="J85" i="10"/>
  <c r="J61" i="10"/>
  <c r="BH18" i="40"/>
  <c r="BB18" i="40"/>
  <c r="AX18" i="40"/>
  <c r="AY18" i="40"/>
  <c r="AD18" i="40"/>
  <c r="AP18" i="37"/>
  <c r="AX18" i="37"/>
  <c r="AH18" i="37"/>
  <c r="Z18" i="37"/>
  <c r="R18" i="37"/>
  <c r="J18" i="37"/>
  <c r="AY18" i="37"/>
  <c r="AU18" i="37"/>
  <c r="AQ18" i="37"/>
  <c r="AM18" i="37"/>
  <c r="BJ18" i="37"/>
  <c r="BB18" i="37"/>
  <c r="AL18" i="37"/>
  <c r="AD18" i="37"/>
  <c r="V18" i="37"/>
  <c r="N18" i="37"/>
  <c r="BI18" i="37"/>
  <c r="BE18" i="37"/>
  <c r="BA18" i="37"/>
  <c r="AW18" i="37"/>
  <c r="AS18" i="37"/>
  <c r="AO18" i="37"/>
  <c r="BF18" i="37"/>
  <c r="AZ47" i="10"/>
  <c r="BN47" i="10"/>
  <c r="CB47" i="10"/>
  <c r="CP47" i="10"/>
  <c r="AT47" i="10"/>
  <c r="BH47" i="10"/>
  <c r="BV47" i="10"/>
  <c r="CJ47" i="10"/>
  <c r="AF47" i="10"/>
  <c r="AL47" i="10"/>
  <c r="BC45" i="34"/>
  <c r="BQ59" i="34"/>
  <c r="T45" i="34"/>
  <c r="R45" i="34"/>
  <c r="R59" i="34"/>
  <c r="T59" i="34"/>
  <c r="Q78" i="34"/>
  <c r="Q23" i="34" s="1"/>
  <c r="S78" i="34"/>
  <c r="S23" i="34" s="1"/>
  <c r="U78" i="34"/>
  <c r="U23" i="34" s="1"/>
  <c r="AE45" i="34"/>
  <c r="AD59" i="34"/>
  <c r="AF59" i="34"/>
  <c r="AC78" i="34"/>
  <c r="AC23" i="34" s="1"/>
  <c r="AE78" i="34"/>
  <c r="AE23" i="34" s="1"/>
  <c r="AG78" i="34"/>
  <c r="AG23" i="34" s="1"/>
  <c r="AQ45" i="34"/>
  <c r="AP59" i="34"/>
  <c r="AR59" i="34"/>
  <c r="AO78" i="34"/>
  <c r="AO23" i="34" s="1"/>
  <c r="AQ78" i="34"/>
  <c r="AQ23" i="34" s="1"/>
  <c r="AS78" i="34"/>
  <c r="AS23" i="34" s="1"/>
  <c r="BB59" i="34"/>
  <c r="BD59" i="34"/>
  <c r="BA59" i="34"/>
  <c r="BC59" i="34"/>
  <c r="BE59" i="34"/>
  <c r="BA78" i="34"/>
  <c r="BA23" i="34" s="1"/>
  <c r="BC78" i="34"/>
  <c r="BC23" i="34" s="1"/>
  <c r="BE78" i="34"/>
  <c r="BE23" i="34" s="1"/>
  <c r="Q59" i="34"/>
  <c r="S59" i="34"/>
  <c r="U59" i="34"/>
  <c r="R78" i="34"/>
  <c r="R23" i="34" s="1"/>
  <c r="T78" i="34"/>
  <c r="T23" i="34" s="1"/>
  <c r="AC59" i="34"/>
  <c r="AE59" i="34"/>
  <c r="AG59" i="34"/>
  <c r="AD78" i="34"/>
  <c r="AD23" i="34" s="1"/>
  <c r="AF78" i="34"/>
  <c r="AF23" i="34" s="1"/>
  <c r="AO59" i="34"/>
  <c r="AQ59" i="34"/>
  <c r="AS59" i="34"/>
  <c r="AP78" i="34"/>
  <c r="AP23" i="34" s="1"/>
  <c r="AR78" i="34"/>
  <c r="AR23" i="34" s="1"/>
  <c r="BB78" i="34"/>
  <c r="BB23" i="34" s="1"/>
  <c r="BD78" i="34"/>
  <c r="BD23" i="34" s="1"/>
  <c r="BN78" i="34"/>
  <c r="BN23" i="34" s="1"/>
  <c r="BP78" i="34"/>
  <c r="BP23" i="34" s="1"/>
  <c r="Q45" i="34"/>
  <c r="S45" i="34"/>
  <c r="U45" i="34"/>
  <c r="AC45" i="34"/>
  <c r="AG45" i="34"/>
  <c r="AO45" i="34"/>
  <c r="AS45" i="34"/>
  <c r="BA45" i="34"/>
  <c r="BE45" i="34"/>
  <c r="BQ24" i="34"/>
  <c r="BM24" i="34"/>
  <c r="BW76" i="34"/>
  <c r="BW75" i="34" s="1"/>
  <c r="BW24" i="34"/>
  <c r="BU76" i="34"/>
  <c r="BU75" i="34" s="1"/>
  <c r="BU24" i="34"/>
  <c r="BS76" i="34"/>
  <c r="BS75" i="34" s="1"/>
  <c r="BS24" i="34"/>
  <c r="BO24" i="34"/>
  <c r="BV76" i="34"/>
  <c r="BV75" i="34" s="1"/>
  <c r="BT76" i="34"/>
  <c r="BT75" i="34" s="1"/>
  <c r="BD45" i="34"/>
  <c r="BB45" i="34"/>
  <c r="AR45" i="34"/>
  <c r="AP45" i="34"/>
  <c r="AF45" i="34"/>
  <c r="AD45" i="34"/>
  <c r="AS87" i="26"/>
  <c r="AE87" i="26" s="1"/>
  <c r="AL87" i="26" s="1"/>
  <c r="AR87" i="26"/>
  <c r="AQ87" i="26"/>
  <c r="AP87" i="26"/>
  <c r="AO87" i="26"/>
  <c r="AM87" i="26"/>
  <c r="AS85" i="26"/>
  <c r="AE85" i="26" s="1"/>
  <c r="AL85" i="26" s="1"/>
  <c r="AR85" i="26"/>
  <c r="AQ85" i="26"/>
  <c r="AP85" i="26"/>
  <c r="AO85" i="26"/>
  <c r="AM85" i="26"/>
  <c r="AS61" i="26"/>
  <c r="AR61" i="26"/>
  <c r="AQ61" i="26"/>
  <c r="AP61" i="26"/>
  <c r="AO61" i="26"/>
  <c r="AM61" i="26"/>
  <c r="AF28" i="26"/>
  <c r="AG28" i="26"/>
  <c r="AH28" i="26"/>
  <c r="AI28" i="26"/>
  <c r="AJ28" i="26"/>
  <c r="AK28" i="26"/>
  <c r="AL28" i="26"/>
  <c r="AF29" i="26"/>
  <c r="AG29" i="26"/>
  <c r="AH29" i="26"/>
  <c r="AI29" i="26"/>
  <c r="AJ29" i="26"/>
  <c r="AK29" i="26"/>
  <c r="AL29" i="26"/>
  <c r="AF30" i="26"/>
  <c r="AG30" i="26"/>
  <c r="AH30" i="26"/>
  <c r="AI30" i="26"/>
  <c r="AJ30" i="26"/>
  <c r="AK30" i="26"/>
  <c r="AL30" i="26"/>
  <c r="AF32" i="26"/>
  <c r="AG32" i="26"/>
  <c r="AH32" i="26"/>
  <c r="AI32" i="26"/>
  <c r="AJ32" i="26"/>
  <c r="AK32" i="26"/>
  <c r="AL32" i="26"/>
  <c r="AF33" i="26"/>
  <c r="AG33" i="26"/>
  <c r="AH33" i="26"/>
  <c r="AI33" i="26"/>
  <c r="AJ33" i="26"/>
  <c r="AK33" i="26"/>
  <c r="AL33" i="26"/>
  <c r="AF35" i="26"/>
  <c r="AG35" i="26"/>
  <c r="AH35" i="26"/>
  <c r="AI35" i="26"/>
  <c r="AJ35" i="26"/>
  <c r="AK35" i="26"/>
  <c r="AL35" i="26"/>
  <c r="AF36" i="26"/>
  <c r="AG36" i="26"/>
  <c r="AH36" i="26"/>
  <c r="AI36" i="26"/>
  <c r="AJ36" i="26"/>
  <c r="AK36" i="26"/>
  <c r="AL36" i="26"/>
  <c r="AF37" i="26"/>
  <c r="AG37" i="26"/>
  <c r="AH37" i="26"/>
  <c r="AI37" i="26"/>
  <c r="AJ37" i="26"/>
  <c r="AK37" i="26"/>
  <c r="AL37" i="26"/>
  <c r="AF38" i="26"/>
  <c r="AG38" i="26"/>
  <c r="AH38" i="26"/>
  <c r="AI38" i="26"/>
  <c r="AJ38" i="26"/>
  <c r="AK38" i="26"/>
  <c r="AL38" i="26"/>
  <c r="AF39" i="26"/>
  <c r="AG39" i="26"/>
  <c r="AH39" i="26"/>
  <c r="AI39" i="26"/>
  <c r="AJ39" i="26"/>
  <c r="AK39" i="26"/>
  <c r="AL39" i="26"/>
  <c r="AF40" i="26"/>
  <c r="AG40" i="26"/>
  <c r="AH40" i="26"/>
  <c r="AI40" i="26"/>
  <c r="AJ40" i="26"/>
  <c r="AK40" i="26"/>
  <c r="AL40" i="26"/>
  <c r="AF42" i="26"/>
  <c r="AG42" i="26"/>
  <c r="AH42" i="26"/>
  <c r="AI42" i="26"/>
  <c r="AJ42" i="26"/>
  <c r="AK42" i="26"/>
  <c r="AL42" i="26"/>
  <c r="AF43" i="26"/>
  <c r="AG43" i="26"/>
  <c r="AH43" i="26"/>
  <c r="AI43" i="26"/>
  <c r="AJ43" i="26"/>
  <c r="AK43" i="26"/>
  <c r="AL43" i="26"/>
  <c r="AF46" i="26"/>
  <c r="AG46" i="26"/>
  <c r="AH46" i="26"/>
  <c r="AI46" i="26"/>
  <c r="AJ46" i="26"/>
  <c r="AK46" i="26"/>
  <c r="AL46" i="26"/>
  <c r="AF56" i="26"/>
  <c r="AG56" i="26"/>
  <c r="AH56" i="26"/>
  <c r="AI56" i="26"/>
  <c r="AJ56" i="26"/>
  <c r="AK56" i="26"/>
  <c r="AL56" i="26"/>
  <c r="AF57" i="26"/>
  <c r="AG57" i="26"/>
  <c r="AH57" i="26"/>
  <c r="AI57" i="26"/>
  <c r="AJ57" i="26"/>
  <c r="AK57" i="26"/>
  <c r="AL57" i="26"/>
  <c r="AF61" i="26"/>
  <c r="AH61" i="26"/>
  <c r="AI61" i="26"/>
  <c r="AJ61" i="26"/>
  <c r="AK61" i="26"/>
  <c r="AL61" i="26"/>
  <c r="AF62" i="26"/>
  <c r="AG62" i="26"/>
  <c r="AH62" i="26"/>
  <c r="AI62" i="26"/>
  <c r="AJ62" i="26"/>
  <c r="AK62" i="26"/>
  <c r="AL62" i="26"/>
  <c r="AF63" i="26"/>
  <c r="AG63" i="26"/>
  <c r="AH63" i="26"/>
  <c r="AI63" i="26"/>
  <c r="AJ63" i="26"/>
  <c r="AK63" i="26"/>
  <c r="AL63" i="26"/>
  <c r="AF64" i="26"/>
  <c r="AG64" i="26"/>
  <c r="AH64" i="26"/>
  <c r="AI64" i="26"/>
  <c r="AJ64" i="26"/>
  <c r="AK64" i="26"/>
  <c r="AL64" i="26"/>
  <c r="AF68" i="26"/>
  <c r="AG68" i="26"/>
  <c r="AH68" i="26"/>
  <c r="AI68" i="26"/>
  <c r="AJ68" i="26"/>
  <c r="AK68" i="26"/>
  <c r="AL68" i="26"/>
  <c r="AF69" i="26"/>
  <c r="AG69" i="26"/>
  <c r="AH69" i="26"/>
  <c r="AI69" i="26"/>
  <c r="AJ69" i="26"/>
  <c r="AK69" i="26"/>
  <c r="AL69" i="26"/>
  <c r="AF70" i="26"/>
  <c r="AG70" i="26"/>
  <c r="AH70" i="26"/>
  <c r="AI70" i="26"/>
  <c r="AJ70" i="26"/>
  <c r="AK70" i="26"/>
  <c r="AL70" i="26"/>
  <c r="AF72" i="26"/>
  <c r="AG72" i="26"/>
  <c r="AH72" i="26"/>
  <c r="AI72" i="26"/>
  <c r="AJ72" i="26"/>
  <c r="AK72" i="26"/>
  <c r="AL72" i="26"/>
  <c r="AF73" i="26"/>
  <c r="AG73" i="26"/>
  <c r="AH73" i="26"/>
  <c r="AI73" i="26"/>
  <c r="AJ73" i="26"/>
  <c r="AK73" i="26"/>
  <c r="AL73" i="26"/>
  <c r="AF75" i="26"/>
  <c r="AG75" i="26"/>
  <c r="AH75" i="26"/>
  <c r="AI75" i="26"/>
  <c r="AJ75" i="26"/>
  <c r="AK75" i="26"/>
  <c r="AL75" i="26"/>
  <c r="AF83" i="26"/>
  <c r="AG83" i="26"/>
  <c r="AH83" i="26"/>
  <c r="AI83" i="26"/>
  <c r="AJ83" i="26"/>
  <c r="AK83" i="26"/>
  <c r="AL83" i="26"/>
  <c r="AF85" i="26"/>
  <c r="AH85" i="26"/>
  <c r="AI85" i="26"/>
  <c r="AJ85" i="26"/>
  <c r="AK85" i="26"/>
  <c r="AF87" i="26"/>
  <c r="AH87" i="26"/>
  <c r="AI87" i="26"/>
  <c r="AJ87" i="26"/>
  <c r="AK87" i="26"/>
  <c r="CL28" i="35"/>
  <c r="CM28" i="35"/>
  <c r="CN28" i="35"/>
  <c r="CO28" i="35"/>
  <c r="CP28" i="35"/>
  <c r="CQ28" i="35"/>
  <c r="CR28" i="35"/>
  <c r="CS28" i="35"/>
  <c r="CT28" i="35"/>
  <c r="CU28" i="35"/>
  <c r="CV28" i="35"/>
  <c r="CW28" i="35"/>
  <c r="CX28" i="35"/>
  <c r="CY28" i="35"/>
  <c r="CL29" i="35"/>
  <c r="CM29" i="35"/>
  <c r="CN29" i="35"/>
  <c r="CO29" i="35"/>
  <c r="CP29" i="35"/>
  <c r="CQ29" i="35"/>
  <c r="CR29" i="35"/>
  <c r="CS29" i="35"/>
  <c r="CT29" i="35"/>
  <c r="CU29" i="35"/>
  <c r="CV29" i="35"/>
  <c r="CW29" i="35"/>
  <c r="CX29" i="35"/>
  <c r="CY29" i="35"/>
  <c r="CL30" i="35"/>
  <c r="CM30" i="35"/>
  <c r="CN30" i="35"/>
  <c r="CO30" i="35"/>
  <c r="CP30" i="35"/>
  <c r="CQ30" i="35"/>
  <c r="CR30" i="35"/>
  <c r="CS30" i="35"/>
  <c r="CT30" i="35"/>
  <c r="CU30" i="35"/>
  <c r="CV30" i="35"/>
  <c r="CW30" i="35"/>
  <c r="CX30" i="35"/>
  <c r="CY30" i="35"/>
  <c r="CL32" i="35"/>
  <c r="CM32" i="35"/>
  <c r="CN32" i="35"/>
  <c r="CO32" i="35"/>
  <c r="CP32" i="35"/>
  <c r="CQ32" i="35"/>
  <c r="CR32" i="35"/>
  <c r="CS32" i="35"/>
  <c r="CT32" i="35"/>
  <c r="CU32" i="35"/>
  <c r="CV32" i="35"/>
  <c r="CW32" i="35"/>
  <c r="CX32" i="35"/>
  <c r="CY32" i="35"/>
  <c r="CL33" i="35"/>
  <c r="CM33" i="35"/>
  <c r="CN33" i="35"/>
  <c r="CO33" i="35"/>
  <c r="CP33" i="35"/>
  <c r="CQ33" i="35"/>
  <c r="CR33" i="35"/>
  <c r="CS33" i="35"/>
  <c r="CT33" i="35"/>
  <c r="CU33" i="35"/>
  <c r="CV33" i="35"/>
  <c r="CW33" i="35"/>
  <c r="CX33" i="35"/>
  <c r="CY33" i="35"/>
  <c r="CL35" i="35"/>
  <c r="CM35" i="35"/>
  <c r="CN35" i="35"/>
  <c r="CO35" i="35"/>
  <c r="CP35" i="35"/>
  <c r="CQ35" i="35"/>
  <c r="CR35" i="35"/>
  <c r="CS35" i="35"/>
  <c r="CT35" i="35"/>
  <c r="CU35" i="35"/>
  <c r="CV35" i="35"/>
  <c r="CW35" i="35"/>
  <c r="CX35" i="35"/>
  <c r="CY35" i="35"/>
  <c r="CL36" i="35"/>
  <c r="CM36" i="35"/>
  <c r="CN36" i="35"/>
  <c r="CO36" i="35"/>
  <c r="CP36" i="35"/>
  <c r="CQ36" i="35"/>
  <c r="CR36" i="35"/>
  <c r="CS36" i="35"/>
  <c r="CT36" i="35"/>
  <c r="CU36" i="35"/>
  <c r="CV36" i="35"/>
  <c r="CW36" i="35"/>
  <c r="CX36" i="35"/>
  <c r="CY36" i="35"/>
  <c r="CL37" i="35"/>
  <c r="CM37" i="35"/>
  <c r="CN37" i="35"/>
  <c r="CO37" i="35"/>
  <c r="CP37" i="35"/>
  <c r="CQ37" i="35"/>
  <c r="CR37" i="35"/>
  <c r="CS37" i="35"/>
  <c r="CT37" i="35"/>
  <c r="CU37" i="35"/>
  <c r="CV37" i="35"/>
  <c r="CW37" i="35"/>
  <c r="CX37" i="35"/>
  <c r="CY37" i="35"/>
  <c r="CL38" i="35"/>
  <c r="CM38" i="35"/>
  <c r="CN38" i="35"/>
  <c r="CO38" i="35"/>
  <c r="CP38" i="35"/>
  <c r="CQ38" i="35"/>
  <c r="CR38" i="35"/>
  <c r="CS38" i="35"/>
  <c r="CT38" i="35"/>
  <c r="CU38" i="35"/>
  <c r="CV38" i="35"/>
  <c r="CW38" i="35"/>
  <c r="CX38" i="35"/>
  <c r="CY38" i="35"/>
  <c r="CL39" i="35"/>
  <c r="CM39" i="35"/>
  <c r="CN39" i="35"/>
  <c r="CO39" i="35"/>
  <c r="CP39" i="35"/>
  <c r="CQ39" i="35"/>
  <c r="CR39" i="35"/>
  <c r="CS39" i="35"/>
  <c r="CT39" i="35"/>
  <c r="CU39" i="35"/>
  <c r="CV39" i="35"/>
  <c r="CW39" i="35"/>
  <c r="CX39" i="35"/>
  <c r="CY39" i="35"/>
  <c r="CL40" i="35"/>
  <c r="CM40" i="35"/>
  <c r="CN40" i="35"/>
  <c r="CO40" i="35"/>
  <c r="CP40" i="35"/>
  <c r="CQ40" i="35"/>
  <c r="CR40" i="35"/>
  <c r="CS40" i="35"/>
  <c r="CT40" i="35"/>
  <c r="CU40" i="35"/>
  <c r="CV40" i="35"/>
  <c r="CW40" i="35"/>
  <c r="CX40" i="35"/>
  <c r="CY40" i="35"/>
  <c r="CL42" i="35"/>
  <c r="CM42" i="35"/>
  <c r="CN42" i="35"/>
  <c r="CO42" i="35"/>
  <c r="CP42" i="35"/>
  <c r="CQ42" i="35"/>
  <c r="CR42" i="35"/>
  <c r="CS42" i="35"/>
  <c r="CT42" i="35"/>
  <c r="CU42" i="35"/>
  <c r="CV42" i="35"/>
  <c r="CW42" i="35"/>
  <c r="CX42" i="35"/>
  <c r="CY42" i="35"/>
  <c r="CL43" i="35"/>
  <c r="CM43" i="35"/>
  <c r="CN43" i="35"/>
  <c r="CO43" i="35"/>
  <c r="CP43" i="35"/>
  <c r="CQ43" i="35"/>
  <c r="CR43" i="35"/>
  <c r="CS43" i="35"/>
  <c r="CT43" i="35"/>
  <c r="CU43" i="35"/>
  <c r="CV43" i="35"/>
  <c r="CW43" i="35"/>
  <c r="CX43" i="35"/>
  <c r="CY43" i="35"/>
  <c r="CL46" i="35"/>
  <c r="CM46" i="35"/>
  <c r="CN46" i="35"/>
  <c r="CO46" i="35"/>
  <c r="CP46" i="35"/>
  <c r="CQ46" i="35"/>
  <c r="CR46" i="35"/>
  <c r="CS46" i="35"/>
  <c r="CT46" i="35"/>
  <c r="CU46" i="35"/>
  <c r="CV46" i="35"/>
  <c r="CW46" i="35"/>
  <c r="CX46" i="35"/>
  <c r="CY46" i="35"/>
  <c r="CL56" i="35"/>
  <c r="CM56" i="35"/>
  <c r="CN56" i="35"/>
  <c r="CO56" i="35"/>
  <c r="CP56" i="35"/>
  <c r="CQ56" i="35"/>
  <c r="CR56" i="35"/>
  <c r="CS56" i="35"/>
  <c r="CT56" i="35"/>
  <c r="CU56" i="35"/>
  <c r="CV56" i="35"/>
  <c r="CW56" i="35"/>
  <c r="CX56" i="35"/>
  <c r="CY56" i="35"/>
  <c r="CL57" i="35"/>
  <c r="CM57" i="35"/>
  <c r="CN57" i="35"/>
  <c r="CO57" i="35"/>
  <c r="CP57" i="35"/>
  <c r="CQ57" i="35"/>
  <c r="CR57" i="35"/>
  <c r="CS57" i="35"/>
  <c r="CT57" i="35"/>
  <c r="CU57" i="35"/>
  <c r="CV57" i="35"/>
  <c r="CW57" i="35"/>
  <c r="CX57" i="35"/>
  <c r="CY57" i="35"/>
  <c r="CL61" i="35"/>
  <c r="CN61" i="35"/>
  <c r="CO61" i="35"/>
  <c r="CP61" i="35"/>
  <c r="CQ61" i="35"/>
  <c r="CR61" i="35"/>
  <c r="CS61" i="35"/>
  <c r="CU61" i="35"/>
  <c r="CV61" i="35"/>
  <c r="CW61" i="35"/>
  <c r="CX61" i="35"/>
  <c r="CY61" i="35"/>
  <c r="CL62" i="35"/>
  <c r="CM62" i="35"/>
  <c r="CN62" i="35"/>
  <c r="CO62" i="35"/>
  <c r="CP62" i="35"/>
  <c r="CQ62" i="35"/>
  <c r="CR62" i="35"/>
  <c r="CS62" i="35"/>
  <c r="CT62" i="35"/>
  <c r="CU62" i="35"/>
  <c r="CV62" i="35"/>
  <c r="CW62" i="35"/>
  <c r="CX62" i="35"/>
  <c r="CY62" i="35"/>
  <c r="CL63" i="35"/>
  <c r="CM63" i="35"/>
  <c r="CN63" i="35"/>
  <c r="CO63" i="35"/>
  <c r="CP63" i="35"/>
  <c r="CQ63" i="35"/>
  <c r="CR63" i="35"/>
  <c r="CS63" i="35"/>
  <c r="CT63" i="35"/>
  <c r="CU63" i="35"/>
  <c r="CV63" i="35"/>
  <c r="CW63" i="35"/>
  <c r="CX63" i="35"/>
  <c r="CY63" i="35"/>
  <c r="CL64" i="35"/>
  <c r="CM64" i="35"/>
  <c r="CN64" i="35"/>
  <c r="CO64" i="35"/>
  <c r="CP64" i="35"/>
  <c r="CQ64" i="35"/>
  <c r="CR64" i="35"/>
  <c r="CS64" i="35"/>
  <c r="CT64" i="35"/>
  <c r="CU64" i="35"/>
  <c r="CV64" i="35"/>
  <c r="CW64" i="35"/>
  <c r="CX64" i="35"/>
  <c r="CY64" i="35"/>
  <c r="CL68" i="35"/>
  <c r="CM68" i="35"/>
  <c r="CN68" i="35"/>
  <c r="CO68" i="35"/>
  <c r="CP68" i="35"/>
  <c r="CQ68" i="35"/>
  <c r="CR68" i="35"/>
  <c r="CS68" i="35"/>
  <c r="CT68" i="35"/>
  <c r="CU68" i="35"/>
  <c r="CV68" i="35"/>
  <c r="CW68" i="35"/>
  <c r="CX68" i="35"/>
  <c r="CY68" i="35"/>
  <c r="CL69" i="35"/>
  <c r="CM69" i="35"/>
  <c r="CN69" i="35"/>
  <c r="CO69" i="35"/>
  <c r="CP69" i="35"/>
  <c r="CQ69" i="35"/>
  <c r="CR69" i="35"/>
  <c r="CS69" i="35"/>
  <c r="CT69" i="35"/>
  <c r="CU69" i="35"/>
  <c r="CV69" i="35"/>
  <c r="CW69" i="35"/>
  <c r="CX69" i="35"/>
  <c r="CY69" i="35"/>
  <c r="CL70" i="35"/>
  <c r="CM70" i="35"/>
  <c r="CN70" i="35"/>
  <c r="CO70" i="35"/>
  <c r="CP70" i="35"/>
  <c r="CQ70" i="35"/>
  <c r="CR70" i="35"/>
  <c r="CS70" i="35"/>
  <c r="CT70" i="35"/>
  <c r="CU70" i="35"/>
  <c r="CV70" i="35"/>
  <c r="CW70" i="35"/>
  <c r="CX70" i="35"/>
  <c r="CY70" i="35"/>
  <c r="CL72" i="35"/>
  <c r="CM72" i="35"/>
  <c r="CN72" i="35"/>
  <c r="CO72" i="35"/>
  <c r="CP72" i="35"/>
  <c r="CQ72" i="35"/>
  <c r="CR72" i="35"/>
  <c r="CS72" i="35"/>
  <c r="CT72" i="35"/>
  <c r="CU72" i="35"/>
  <c r="CV72" i="35"/>
  <c r="CW72" i="35"/>
  <c r="CX72" i="35"/>
  <c r="CY72" i="35"/>
  <c r="CL73" i="35"/>
  <c r="CM73" i="35"/>
  <c r="CN73" i="35"/>
  <c r="CO73" i="35"/>
  <c r="CP73" i="35"/>
  <c r="CQ73" i="35"/>
  <c r="CR73" i="35"/>
  <c r="CS73" i="35"/>
  <c r="CT73" i="35"/>
  <c r="CU73" i="35"/>
  <c r="CV73" i="35"/>
  <c r="CW73" i="35"/>
  <c r="CX73" i="35"/>
  <c r="CY73" i="35"/>
  <c r="CL75" i="35"/>
  <c r="CM75" i="35"/>
  <c r="CN75" i="35"/>
  <c r="CO75" i="35"/>
  <c r="CP75" i="35"/>
  <c r="CQ75" i="35"/>
  <c r="CR75" i="35"/>
  <c r="CS75" i="35"/>
  <c r="CT75" i="35"/>
  <c r="CU75" i="35"/>
  <c r="CV75" i="35"/>
  <c r="CW75" i="35"/>
  <c r="CX75" i="35"/>
  <c r="CY75" i="35"/>
  <c r="CL83" i="35"/>
  <c r="CM83" i="35"/>
  <c r="CN83" i="35"/>
  <c r="CO83" i="35"/>
  <c r="CP83" i="35"/>
  <c r="CQ83" i="35"/>
  <c r="CR83" i="35"/>
  <c r="CS83" i="35"/>
  <c r="CT83" i="35"/>
  <c r="CU83" i="35"/>
  <c r="CV83" i="35"/>
  <c r="CW83" i="35"/>
  <c r="CX83" i="35"/>
  <c r="CY83" i="35"/>
  <c r="CL85" i="35"/>
  <c r="CN85" i="35"/>
  <c r="Q104" i="17" s="1"/>
  <c r="CO85" i="35"/>
  <c r="CP85" i="35"/>
  <c r="S104" i="17" s="1"/>
  <c r="CQ85" i="35"/>
  <c r="CR85" i="35"/>
  <c r="U104" i="17" s="1"/>
  <c r="CS85" i="35"/>
  <c r="CU85" i="35"/>
  <c r="CV85" i="35"/>
  <c r="CW85" i="35"/>
  <c r="CX85" i="35"/>
  <c r="CY85" i="35"/>
  <c r="CL87" i="35"/>
  <c r="CN87" i="35"/>
  <c r="Q106" i="17" s="1"/>
  <c r="CO87" i="35"/>
  <c r="CP87" i="35"/>
  <c r="S106" i="17" s="1"/>
  <c r="CQ87" i="35"/>
  <c r="CR87" i="35"/>
  <c r="U106" i="17" s="1"/>
  <c r="CS87" i="35"/>
  <c r="CT87" i="35"/>
  <c r="CU87" i="35"/>
  <c r="CV87" i="35"/>
  <c r="CW87" i="35"/>
  <c r="CX87" i="35"/>
  <c r="CY87" i="35"/>
  <c r="BY87" i="35"/>
  <c r="BY85" i="35"/>
  <c r="BY61" i="35"/>
  <c r="CF61" i="35" s="1"/>
  <c r="BK87" i="35"/>
  <c r="BK85" i="35"/>
  <c r="BK61" i="35"/>
  <c r="BR61" i="35" s="1"/>
  <c r="AW87" i="35"/>
  <c r="AW85" i="35"/>
  <c r="AW61" i="35"/>
  <c r="AI87" i="35"/>
  <c r="AI85" i="35"/>
  <c r="AI61" i="35"/>
  <c r="U87" i="35"/>
  <c r="U85" i="35"/>
  <c r="V61" i="6"/>
  <c r="CT61" i="35" l="1"/>
  <c r="E60" i="12"/>
  <c r="F60" i="12" s="1"/>
  <c r="G60" i="12" s="1"/>
  <c r="H60" i="12" s="1"/>
  <c r="I60" i="12"/>
  <c r="CM61" i="35"/>
  <c r="CM85" i="35"/>
  <c r="CM87" i="35"/>
  <c r="U103" i="17"/>
  <c r="S103" i="17"/>
  <c r="Q103" i="17"/>
  <c r="U97" i="17"/>
  <c r="S97" i="17"/>
  <c r="Q97" i="17"/>
  <c r="AN61" i="26"/>
  <c r="AN85" i="26"/>
  <c r="AN87" i="26"/>
  <c r="Z87" i="26" s="1"/>
  <c r="AG87" i="26" s="1"/>
  <c r="BP65" i="34"/>
  <c r="BP74" i="34"/>
  <c r="BP22" i="34" s="1"/>
  <c r="BV65" i="34"/>
  <c r="BV74" i="34"/>
  <c r="BV22" i="34" s="1"/>
  <c r="BO65" i="34"/>
  <c r="BO74" i="34"/>
  <c r="BO22" i="34" s="1"/>
  <c r="BS65" i="34"/>
  <c r="BS74" i="34"/>
  <c r="BS22" i="34" s="1"/>
  <c r="BU65" i="34"/>
  <c r="BU74" i="34"/>
  <c r="BU22" i="34" s="1"/>
  <c r="BW65" i="34"/>
  <c r="BW74" i="34"/>
  <c r="BW22" i="34" s="1"/>
  <c r="BM65" i="34"/>
  <c r="BM74" i="34"/>
  <c r="BM22" i="34" s="1"/>
  <c r="BQ65" i="34"/>
  <c r="BQ74" i="34"/>
  <c r="BQ22" i="34" s="1"/>
  <c r="BT65" i="34"/>
  <c r="BT74" i="34"/>
  <c r="BT22" i="34" s="1"/>
  <c r="BN65" i="34"/>
  <c r="BN74" i="34"/>
  <c r="BN22" i="34" s="1"/>
  <c r="E71" i="35"/>
  <c r="F71" i="35"/>
  <c r="G71" i="35"/>
  <c r="H71" i="35"/>
  <c r="I71" i="35"/>
  <c r="J71" i="35"/>
  <c r="K71" i="35"/>
  <c r="L71" i="35"/>
  <c r="M71" i="35"/>
  <c r="N71" i="35"/>
  <c r="O71" i="35"/>
  <c r="P71" i="35"/>
  <c r="Q71" i="35"/>
  <c r="R71" i="35"/>
  <c r="S71" i="35"/>
  <c r="T71" i="35"/>
  <c r="U71" i="35"/>
  <c r="V71" i="35"/>
  <c r="W71" i="35"/>
  <c r="X71" i="35"/>
  <c r="Y71" i="35"/>
  <c r="Z71" i="35"/>
  <c r="AA71" i="35"/>
  <c r="AB71" i="35"/>
  <c r="AC71" i="35"/>
  <c r="AD71" i="35"/>
  <c r="AE71" i="35"/>
  <c r="AF71" i="35"/>
  <c r="AG71" i="35"/>
  <c r="AH71" i="35"/>
  <c r="AI71" i="35"/>
  <c r="AJ71" i="35"/>
  <c r="AK71" i="35"/>
  <c r="AL71" i="35"/>
  <c r="AM71" i="35"/>
  <c r="AN71" i="35"/>
  <c r="AO71" i="35"/>
  <c r="AP71" i="35"/>
  <c r="AQ71" i="35"/>
  <c r="AR71" i="35"/>
  <c r="AS71" i="35"/>
  <c r="AT71" i="35"/>
  <c r="AU71" i="35"/>
  <c r="AV71" i="35"/>
  <c r="AW71" i="35"/>
  <c r="AX71" i="35"/>
  <c r="AY71" i="35"/>
  <c r="AZ71" i="35"/>
  <c r="BA71" i="35"/>
  <c r="BB71" i="35"/>
  <c r="BC71" i="35"/>
  <c r="BD71" i="35"/>
  <c r="BE71" i="35"/>
  <c r="BF71" i="35"/>
  <c r="BG71" i="35"/>
  <c r="BH71" i="35"/>
  <c r="BI71" i="35"/>
  <c r="BJ71" i="35"/>
  <c r="BK71" i="35"/>
  <c r="BL71" i="35"/>
  <c r="BM71" i="35"/>
  <c r="BN71" i="35"/>
  <c r="BO71" i="35"/>
  <c r="BP71" i="35"/>
  <c r="BQ71" i="35"/>
  <c r="BR71" i="35"/>
  <c r="BS71" i="35"/>
  <c r="BT71" i="35"/>
  <c r="BU71" i="35"/>
  <c r="BV71" i="35"/>
  <c r="BW71" i="35"/>
  <c r="BX71" i="35"/>
  <c r="BY71" i="35"/>
  <c r="BZ71" i="35"/>
  <c r="CA71" i="35"/>
  <c r="CB71" i="35"/>
  <c r="CC71" i="35"/>
  <c r="CD71" i="35"/>
  <c r="CE71" i="35"/>
  <c r="CF71" i="35"/>
  <c r="CG71" i="35"/>
  <c r="CH71" i="35"/>
  <c r="CI71" i="35"/>
  <c r="CJ71" i="35"/>
  <c r="CK71" i="35"/>
  <c r="F47" i="35"/>
  <c r="G47" i="35"/>
  <c r="H47" i="35"/>
  <c r="I47" i="35"/>
  <c r="J47" i="35"/>
  <c r="K47" i="35"/>
  <c r="L47" i="35"/>
  <c r="M47" i="35"/>
  <c r="O47" i="35"/>
  <c r="P47" i="35"/>
  <c r="Q47" i="35"/>
  <c r="R47" i="35"/>
  <c r="S47" i="35"/>
  <c r="T47" i="35"/>
  <c r="V47" i="35"/>
  <c r="W47" i="35"/>
  <c r="X47" i="35"/>
  <c r="Y47" i="35"/>
  <c r="Z47" i="35"/>
  <c r="AA47" i="35"/>
  <c r="AB47" i="35"/>
  <c r="AC47" i="35"/>
  <c r="AD47" i="35"/>
  <c r="AE47" i="35"/>
  <c r="AF47" i="35"/>
  <c r="AG47" i="35"/>
  <c r="AH47" i="35"/>
  <c r="AJ47" i="35"/>
  <c r="AK47" i="35"/>
  <c r="AL47" i="35"/>
  <c r="AM47" i="35"/>
  <c r="AN47" i="35"/>
  <c r="AO47" i="35"/>
  <c r="AP47" i="35"/>
  <c r="AQ47" i="35"/>
  <c r="AR47" i="35"/>
  <c r="AS47" i="35"/>
  <c r="AT47" i="35"/>
  <c r="AU47" i="35"/>
  <c r="AV47" i="35"/>
  <c r="AX47" i="35"/>
  <c r="AY47" i="35"/>
  <c r="AZ47" i="35"/>
  <c r="BA47" i="35"/>
  <c r="BB47" i="35"/>
  <c r="BC47" i="35"/>
  <c r="BE47" i="35"/>
  <c r="BF47" i="35"/>
  <c r="BG47" i="35"/>
  <c r="BH47" i="35"/>
  <c r="BI47" i="35"/>
  <c r="BI45" i="35" s="1"/>
  <c r="BJ47" i="35"/>
  <c r="BJ45" i="35" s="1"/>
  <c r="BL47" i="35"/>
  <c r="BL45" i="35" s="1"/>
  <c r="BM47" i="35"/>
  <c r="BM45" i="35" s="1"/>
  <c r="BN47" i="35"/>
  <c r="BN45" i="35" s="1"/>
  <c r="BO47" i="35"/>
  <c r="BO45" i="35" s="1"/>
  <c r="BP47" i="35"/>
  <c r="BP45" i="35" s="1"/>
  <c r="BQ47" i="35"/>
  <c r="BQ45" i="35" s="1"/>
  <c r="BS47" i="35"/>
  <c r="BS45" i="35" s="1"/>
  <c r="BT47" i="35"/>
  <c r="BT45" i="35" s="1"/>
  <c r="BU47" i="35"/>
  <c r="BU45" i="35" s="1"/>
  <c r="BV47" i="35"/>
  <c r="BV45" i="35" s="1"/>
  <c r="BW47" i="35"/>
  <c r="BW45" i="35" s="1"/>
  <c r="BX47" i="35"/>
  <c r="BX45" i="35" s="1"/>
  <c r="BZ47" i="35"/>
  <c r="BZ45" i="35" s="1"/>
  <c r="CA47" i="35"/>
  <c r="CA45" i="35" s="1"/>
  <c r="CB47" i="35"/>
  <c r="CB45" i="35" s="1"/>
  <c r="CC47" i="35"/>
  <c r="CC45" i="35" s="1"/>
  <c r="CD47" i="35"/>
  <c r="CD45" i="35" s="1"/>
  <c r="CE47" i="35"/>
  <c r="CE45" i="35" s="1"/>
  <c r="CF47" i="35"/>
  <c r="CF45" i="35" s="1"/>
  <c r="CG47" i="35"/>
  <c r="CG45" i="35" s="1"/>
  <c r="CH47" i="35"/>
  <c r="CH45" i="35" s="1"/>
  <c r="CI47" i="35"/>
  <c r="CI45" i="35" s="1"/>
  <c r="CJ47" i="35"/>
  <c r="CJ45" i="35" s="1"/>
  <c r="CK47" i="35"/>
  <c r="CK45" i="35" s="1"/>
  <c r="M47" i="5"/>
  <c r="O47" i="5"/>
  <c r="Q47" i="5"/>
  <c r="R47" i="5"/>
  <c r="S47" i="5"/>
  <c r="T47" i="5"/>
  <c r="U47" i="5"/>
  <c r="V47" i="5"/>
  <c r="X47" i="5"/>
  <c r="AA47" i="5"/>
  <c r="AC47" i="5"/>
  <c r="AD47" i="5"/>
  <c r="AE47" i="5"/>
  <c r="AF47" i="5"/>
  <c r="AG47" i="5"/>
  <c r="AH47" i="5"/>
  <c r="AI47" i="5"/>
  <c r="AJ47" i="5"/>
  <c r="AK47" i="5"/>
  <c r="AM47" i="5"/>
  <c r="AN47" i="5"/>
  <c r="AO47" i="5"/>
  <c r="AP47" i="5"/>
  <c r="AQ47" i="5"/>
  <c r="AR47" i="5"/>
  <c r="AS47" i="5"/>
  <c r="AT47" i="5"/>
  <c r="AU47" i="5"/>
  <c r="AW47" i="5"/>
  <c r="AX47" i="5"/>
  <c r="AY47" i="5"/>
  <c r="AZ47" i="5"/>
  <c r="BA47" i="5"/>
  <c r="BB47" i="5"/>
  <c r="BC47" i="5"/>
  <c r="BD47" i="5"/>
  <c r="BE47" i="5"/>
  <c r="BG47" i="5"/>
  <c r="BH47" i="5"/>
  <c r="BI47" i="5"/>
  <c r="BJ47" i="5"/>
  <c r="BK47" i="5"/>
  <c r="BL47" i="5"/>
  <c r="BM47" i="5"/>
  <c r="BN47" i="5"/>
  <c r="BO47" i="5"/>
  <c r="BQ47" i="5"/>
  <c r="BR47" i="5"/>
  <c r="BS47" i="5"/>
  <c r="BT47" i="5"/>
  <c r="BV47" i="5"/>
  <c r="BW47" i="5"/>
  <c r="CA47" i="5"/>
  <c r="CB47" i="5"/>
  <c r="CC47" i="5"/>
  <c r="CD47" i="5"/>
  <c r="CE47" i="5"/>
  <c r="CF47" i="5"/>
  <c r="CG47" i="5"/>
  <c r="CH47" i="5"/>
  <c r="K47" i="5"/>
  <c r="J47" i="6"/>
  <c r="L47" i="6"/>
  <c r="M47" i="6"/>
  <c r="N47" i="6"/>
  <c r="O47" i="6"/>
  <c r="Q47" i="6"/>
  <c r="AC47" i="6"/>
  <c r="AD47" i="6"/>
  <c r="AE47" i="6"/>
  <c r="AF47" i="6"/>
  <c r="AG47" i="6"/>
  <c r="AI47" i="6"/>
  <c r="AK47" i="6"/>
  <c r="AL47" i="6"/>
  <c r="H47" i="6"/>
  <c r="I59" i="6"/>
  <c r="J59" i="6"/>
  <c r="L59" i="6"/>
  <c r="M59" i="6"/>
  <c r="N59" i="6"/>
  <c r="O59" i="6"/>
  <c r="P59" i="6"/>
  <c r="Q59" i="6"/>
  <c r="R59" i="6"/>
  <c r="S59" i="6"/>
  <c r="T59" i="6"/>
  <c r="Y59" i="6"/>
  <c r="Z59" i="6"/>
  <c r="CR61" i="5" s="1"/>
  <c r="CO61" i="5" s="1"/>
  <c r="AB59" i="6"/>
  <c r="AC59" i="6"/>
  <c r="AD59" i="6"/>
  <c r="AE59" i="6"/>
  <c r="AF59" i="6"/>
  <c r="AG59" i="6"/>
  <c r="AH59" i="6"/>
  <c r="AI59" i="6"/>
  <c r="AJ59" i="6"/>
  <c r="AK59" i="6"/>
  <c r="AL59" i="6"/>
  <c r="I65" i="6"/>
  <c r="J65" i="6"/>
  <c r="L65" i="6"/>
  <c r="M65" i="6"/>
  <c r="N65" i="6"/>
  <c r="O65" i="6"/>
  <c r="P65" i="6"/>
  <c r="Q65" i="6"/>
  <c r="R65" i="6"/>
  <c r="S65" i="6"/>
  <c r="T65" i="6"/>
  <c r="Y65" i="6"/>
  <c r="Z65" i="6"/>
  <c r="AB65" i="6"/>
  <c r="AC65" i="6"/>
  <c r="AD65" i="6"/>
  <c r="AE65" i="6"/>
  <c r="AF65" i="6"/>
  <c r="AG65" i="6"/>
  <c r="AH65" i="6"/>
  <c r="AI65" i="6"/>
  <c r="AJ65" i="6"/>
  <c r="AK65" i="6"/>
  <c r="AL65" i="6"/>
  <c r="I76" i="6"/>
  <c r="J76" i="6"/>
  <c r="L76" i="6"/>
  <c r="M76" i="6"/>
  <c r="N76" i="6"/>
  <c r="O76" i="6"/>
  <c r="P76" i="6"/>
  <c r="Q76" i="6"/>
  <c r="R76" i="6"/>
  <c r="S76" i="6"/>
  <c r="T76" i="6"/>
  <c r="Y76" i="6"/>
  <c r="Z76" i="6"/>
  <c r="AB76" i="6"/>
  <c r="AC76" i="6"/>
  <c r="AD76" i="6"/>
  <c r="AE76" i="6"/>
  <c r="AF76" i="6"/>
  <c r="AG76" i="6"/>
  <c r="AH76" i="6"/>
  <c r="AI76" i="6"/>
  <c r="AJ76" i="6"/>
  <c r="AK76" i="6"/>
  <c r="AL76" i="6"/>
  <c r="I78" i="6"/>
  <c r="J78" i="6"/>
  <c r="L78" i="6"/>
  <c r="M78" i="6"/>
  <c r="N78" i="6"/>
  <c r="O78" i="6"/>
  <c r="P78" i="6"/>
  <c r="Q78" i="6"/>
  <c r="R78" i="6"/>
  <c r="S78" i="6"/>
  <c r="T78" i="6"/>
  <c r="Y78" i="6"/>
  <c r="Z78" i="6"/>
  <c r="AB78" i="6"/>
  <c r="AC78" i="6"/>
  <c r="AD78" i="6"/>
  <c r="AE78" i="6"/>
  <c r="AF78" i="6"/>
  <c r="AG78" i="6"/>
  <c r="AH78" i="6"/>
  <c r="AI78" i="6"/>
  <c r="AJ78" i="6"/>
  <c r="AK78" i="6"/>
  <c r="AL78" i="6"/>
  <c r="I84" i="6"/>
  <c r="J84" i="6"/>
  <c r="L84" i="6"/>
  <c r="M84" i="6"/>
  <c r="N84" i="6"/>
  <c r="O84" i="6"/>
  <c r="P84" i="6"/>
  <c r="Q84" i="6"/>
  <c r="R84" i="6"/>
  <c r="S84" i="6"/>
  <c r="T84" i="6"/>
  <c r="AB84" i="6"/>
  <c r="AC84" i="6"/>
  <c r="AD84" i="6"/>
  <c r="AE84" i="6"/>
  <c r="AF84" i="6"/>
  <c r="AG84" i="6"/>
  <c r="AH84" i="6"/>
  <c r="AI84" i="6"/>
  <c r="AJ84" i="6"/>
  <c r="AK84" i="6"/>
  <c r="AL84" i="6"/>
  <c r="AN85" i="6"/>
  <c r="AN78" i="6"/>
  <c r="AN76" i="6"/>
  <c r="X76" i="6"/>
  <c r="AN65" i="6"/>
  <c r="AM61" i="6"/>
  <c r="W85" i="6"/>
  <c r="W76" i="6"/>
  <c r="CN87" i="5"/>
  <c r="J106" i="17" s="1"/>
  <c r="CM87" i="5"/>
  <c r="CL87" i="5"/>
  <c r="H106" i="17" s="1"/>
  <c r="CK87" i="5"/>
  <c r="G106" i="17" s="1"/>
  <c r="CS85" i="5"/>
  <c r="CQ85" i="5"/>
  <c r="CP85" i="5"/>
  <c r="CN85" i="5"/>
  <c r="J104" i="17" s="1"/>
  <c r="CL85" i="5"/>
  <c r="H104" i="17" s="1"/>
  <c r="CK85" i="5"/>
  <c r="G104" i="17" s="1"/>
  <c r="I97" i="17"/>
  <c r="G97" i="17"/>
  <c r="CS61" i="5"/>
  <c r="CQ61" i="5"/>
  <c r="CP61" i="5"/>
  <c r="CN61" i="5"/>
  <c r="CM61" i="5"/>
  <c r="CL61" i="5"/>
  <c r="CK61" i="5"/>
  <c r="CM102" i="5"/>
  <c r="BZ87" i="5"/>
  <c r="BP87" i="5"/>
  <c r="BF87" i="5"/>
  <c r="AL87" i="5"/>
  <c r="BZ85" i="5"/>
  <c r="BP85" i="5"/>
  <c r="BF85" i="5"/>
  <c r="AL85" i="5"/>
  <c r="BZ61" i="5"/>
  <c r="BP61" i="5"/>
  <c r="BF61" i="5"/>
  <c r="AV61" i="5"/>
  <c r="AL61" i="5"/>
  <c r="AB87" i="5"/>
  <c r="AB85" i="5"/>
  <c r="AB61" i="5"/>
  <c r="J87" i="5"/>
  <c r="H87" i="6" s="1"/>
  <c r="U87" i="6" s="1"/>
  <c r="W87" i="6" s="1"/>
  <c r="Y87" i="6" s="1"/>
  <c r="Y84" i="6" s="1"/>
  <c r="J85" i="5"/>
  <c r="J61" i="5"/>
  <c r="H61" i="6" s="1"/>
  <c r="U61" i="6" s="1"/>
  <c r="W61" i="6" s="1"/>
  <c r="BI84" i="4" l="1"/>
  <c r="E85" i="35"/>
  <c r="K104" i="17"/>
  <c r="X61" i="6"/>
  <c r="X59" i="6" s="1"/>
  <c r="AN59" i="6"/>
  <c r="AN58" i="6" s="1"/>
  <c r="G103" i="17"/>
  <c r="H97" i="17"/>
  <c r="J97" i="17"/>
  <c r="H103" i="17"/>
  <c r="J103" i="17"/>
  <c r="BQ58" i="34"/>
  <c r="BM58" i="34"/>
  <c r="BW58" i="34"/>
  <c r="BU58" i="34"/>
  <c r="BS58" i="34"/>
  <c r="BO58" i="34"/>
  <c r="BV58" i="34"/>
  <c r="BP58" i="34"/>
  <c r="BN58" i="34"/>
  <c r="BT58" i="34"/>
  <c r="CY47" i="35"/>
  <c r="CW47" i="35"/>
  <c r="CU47" i="35"/>
  <c r="CS47" i="35"/>
  <c r="CQ47" i="35"/>
  <c r="CO47" i="35"/>
  <c r="CL47" i="35"/>
  <c r="CX71" i="35"/>
  <c r="CV71" i="35"/>
  <c r="CT71" i="35"/>
  <c r="CR71" i="35"/>
  <c r="CP71" i="35"/>
  <c r="CN71" i="35"/>
  <c r="CL71" i="35"/>
  <c r="CX47" i="35"/>
  <c r="CV47" i="35"/>
  <c r="CR47" i="35"/>
  <c r="CP47" i="35"/>
  <c r="CN47" i="35"/>
  <c r="CY71" i="35"/>
  <c r="CW71" i="35"/>
  <c r="CU71" i="35"/>
  <c r="CS71" i="35"/>
  <c r="CQ71" i="35"/>
  <c r="CO71" i="35"/>
  <c r="CM71" i="35"/>
  <c r="AN84" i="6"/>
  <c r="W59" i="6"/>
  <c r="W65" i="6"/>
  <c r="X65" i="6"/>
  <c r="J47" i="5"/>
  <c r="W78" i="6"/>
  <c r="W84" i="6"/>
  <c r="AM84" i="6"/>
  <c r="U84" i="6"/>
  <c r="AM78" i="6"/>
  <c r="AA78" i="6"/>
  <c r="U78" i="6"/>
  <c r="AM76" i="6"/>
  <c r="AA76" i="6"/>
  <c r="U76" i="6"/>
  <c r="AM65" i="6"/>
  <c r="AA65" i="6"/>
  <c r="U65" i="6"/>
  <c r="AM59" i="6"/>
  <c r="AA59" i="6"/>
  <c r="U59" i="6"/>
  <c r="V78" i="6"/>
  <c r="V76" i="6"/>
  <c r="V65" i="6"/>
  <c r="V59" i="6"/>
  <c r="CJ61" i="5"/>
  <c r="CJ87" i="5"/>
  <c r="Y87" i="5"/>
  <c r="W87" i="5" s="1"/>
  <c r="D106" i="17" s="1"/>
  <c r="Y61" i="5"/>
  <c r="W61" i="5" s="1"/>
  <c r="D63" i="17" s="1"/>
  <c r="D60" i="17" s="1"/>
  <c r="H72" i="6"/>
  <c r="I72" i="6"/>
  <c r="J72" i="6"/>
  <c r="K72" i="6"/>
  <c r="L72" i="6"/>
  <c r="M72" i="6"/>
  <c r="N72" i="6"/>
  <c r="O72" i="6"/>
  <c r="P72" i="6"/>
  <c r="Q72" i="6"/>
  <c r="R72" i="6"/>
  <c r="S72" i="6"/>
  <c r="T72" i="6"/>
  <c r="U72" i="6"/>
  <c r="V72" i="6"/>
  <c r="W72" i="6"/>
  <c r="X72" i="6"/>
  <c r="Y72" i="6"/>
  <c r="Z72" i="6"/>
  <c r="AA72" i="6"/>
  <c r="AB72" i="6"/>
  <c r="AC72" i="6"/>
  <c r="AD72" i="6"/>
  <c r="AE72" i="6"/>
  <c r="AF72" i="6"/>
  <c r="AG72" i="6"/>
  <c r="AH72" i="6"/>
  <c r="AI72" i="6"/>
  <c r="AJ72" i="6"/>
  <c r="AK72" i="6"/>
  <c r="AL72" i="6"/>
  <c r="AM72" i="6"/>
  <c r="AN72" i="6"/>
  <c r="H73" i="6"/>
  <c r="I73" i="6"/>
  <c r="J73" i="6"/>
  <c r="K73" i="6"/>
  <c r="L73" i="6"/>
  <c r="M73" i="6"/>
  <c r="N73" i="6"/>
  <c r="O73" i="6"/>
  <c r="P73" i="6"/>
  <c r="Q73" i="6"/>
  <c r="R73" i="6"/>
  <c r="S73" i="6"/>
  <c r="T73" i="6"/>
  <c r="U73" i="6"/>
  <c r="V73" i="6"/>
  <c r="W73" i="6"/>
  <c r="X73" i="6"/>
  <c r="Y73" i="6"/>
  <c r="Z73" i="6"/>
  <c r="AA73" i="6"/>
  <c r="AB73" i="6"/>
  <c r="AC73" i="6"/>
  <c r="AD73" i="6"/>
  <c r="AE73" i="6"/>
  <c r="AF73" i="6"/>
  <c r="AG73" i="6"/>
  <c r="AH73" i="6"/>
  <c r="AI73" i="6"/>
  <c r="AJ73" i="6"/>
  <c r="AK73" i="6"/>
  <c r="AL73" i="6"/>
  <c r="AM73" i="6"/>
  <c r="AN73" i="6"/>
  <c r="E46" i="6"/>
  <c r="F46" i="6"/>
  <c r="G46" i="6"/>
  <c r="H46" i="6"/>
  <c r="I46" i="6"/>
  <c r="J46" i="6"/>
  <c r="K46" i="6"/>
  <c r="L46" i="6"/>
  <c r="M46" i="6"/>
  <c r="N46" i="6"/>
  <c r="O46" i="6"/>
  <c r="P46" i="6"/>
  <c r="Q46" i="6"/>
  <c r="R46" i="6"/>
  <c r="S46" i="6"/>
  <c r="T46" i="6"/>
  <c r="U46" i="6"/>
  <c r="V46" i="6"/>
  <c r="W46" i="6"/>
  <c r="X46" i="6"/>
  <c r="Y46" i="6"/>
  <c r="Z46" i="6"/>
  <c r="AA46" i="6"/>
  <c r="AB46" i="6"/>
  <c r="AC46" i="6"/>
  <c r="AD46" i="6"/>
  <c r="AE46" i="6"/>
  <c r="AF46" i="6"/>
  <c r="AG46" i="6"/>
  <c r="AH46" i="6"/>
  <c r="AI46" i="6"/>
  <c r="AJ46" i="6"/>
  <c r="AK46" i="6"/>
  <c r="AL46" i="6"/>
  <c r="AM46" i="6"/>
  <c r="AN46" i="6"/>
  <c r="AO46" i="6"/>
  <c r="M104" i="17" l="1"/>
  <c r="I104" i="17"/>
  <c r="F104" i="17" s="1"/>
  <c r="N85" i="35"/>
  <c r="AB85" i="35"/>
  <c r="AA61" i="5"/>
  <c r="Z87" i="5"/>
  <c r="AA87" i="5" s="1"/>
  <c r="K103" i="17"/>
  <c r="K20" i="17" s="1"/>
  <c r="K97" i="17"/>
  <c r="X78" i="6"/>
  <c r="F97" i="17"/>
  <c r="BT34" i="34"/>
  <c r="BT26" i="34" s="1"/>
  <c r="BT20" i="34" s="1"/>
  <c r="BT45" i="34"/>
  <c r="BT44" i="34" s="1"/>
  <c r="BT21" i="34" s="1"/>
  <c r="BN34" i="34"/>
  <c r="BN26" i="34" s="1"/>
  <c r="BN20" i="34" s="1"/>
  <c r="BN45" i="34"/>
  <c r="BN44" i="34" s="1"/>
  <c r="BN21" i="34" s="1"/>
  <c r="BP34" i="34"/>
  <c r="BP26" i="34" s="1"/>
  <c r="BP20" i="34" s="1"/>
  <c r="BP45" i="34"/>
  <c r="BP44" i="34" s="1"/>
  <c r="BP21" i="34" s="1"/>
  <c r="BV34" i="34"/>
  <c r="BV26" i="34" s="1"/>
  <c r="BV20" i="34" s="1"/>
  <c r="BV45" i="34"/>
  <c r="BV44" i="34" s="1"/>
  <c r="BV21" i="34" s="1"/>
  <c r="BO34" i="34"/>
  <c r="BO26" i="34" s="1"/>
  <c r="BO20" i="34" s="1"/>
  <c r="BO45" i="34"/>
  <c r="BO44" i="34" s="1"/>
  <c r="BO21" i="34" s="1"/>
  <c r="BS34" i="34"/>
  <c r="BS26" i="34" s="1"/>
  <c r="BS20" i="34" s="1"/>
  <c r="BS45" i="34"/>
  <c r="BS44" i="34" s="1"/>
  <c r="BS21" i="34" s="1"/>
  <c r="BU34" i="34"/>
  <c r="BU26" i="34" s="1"/>
  <c r="BU20" i="34" s="1"/>
  <c r="BU45" i="34"/>
  <c r="BU44" i="34" s="1"/>
  <c r="BU21" i="34" s="1"/>
  <c r="BW34" i="34"/>
  <c r="BW26" i="34" s="1"/>
  <c r="BW20" i="34" s="1"/>
  <c r="BW45" i="34"/>
  <c r="BW44" i="34" s="1"/>
  <c r="BW21" i="34" s="1"/>
  <c r="BM34" i="34"/>
  <c r="BM26" i="34" s="1"/>
  <c r="BM20" i="34" s="1"/>
  <c r="BM45" i="34"/>
  <c r="BM44" i="34" s="1"/>
  <c r="BM21" i="34" s="1"/>
  <c r="BQ34" i="34"/>
  <c r="BQ26" i="34" s="1"/>
  <c r="BQ20" i="34" s="1"/>
  <c r="BQ45" i="34"/>
  <c r="BQ44" i="34" s="1"/>
  <c r="BQ21" i="34" s="1"/>
  <c r="BH84" i="10"/>
  <c r="BH25" i="10" s="1"/>
  <c r="BI84" i="10"/>
  <c r="BI25" i="10" s="1"/>
  <c r="BJ84" i="10"/>
  <c r="BJ25" i="10" s="1"/>
  <c r="BK84" i="10"/>
  <c r="BK25" i="10" s="1"/>
  <c r="BL84" i="10"/>
  <c r="BL25" i="10" s="1"/>
  <c r="BM84" i="10"/>
  <c r="BM25" i="10" s="1"/>
  <c r="BN84" i="10"/>
  <c r="BN25" i="10" s="1"/>
  <c r="BH65" i="10"/>
  <c r="BI65" i="10"/>
  <c r="BJ65" i="10"/>
  <c r="BK65" i="10"/>
  <c r="BL65" i="10"/>
  <c r="BM65" i="10"/>
  <c r="BN65" i="10"/>
  <c r="BH59" i="10"/>
  <c r="BI59" i="10"/>
  <c r="BJ59" i="10"/>
  <c r="BK59" i="10"/>
  <c r="BL59" i="10"/>
  <c r="BM59" i="10"/>
  <c r="BN59" i="10"/>
  <c r="BK45" i="10"/>
  <c r="BH76" i="10"/>
  <c r="BH74" i="10" s="1"/>
  <c r="BH22" i="10" s="1"/>
  <c r="BI76" i="10"/>
  <c r="BJ76" i="10"/>
  <c r="BJ74" i="10" s="1"/>
  <c r="BJ22" i="10" s="1"/>
  <c r="BK76" i="10"/>
  <c r="BK74" i="10" s="1"/>
  <c r="BK22" i="10" s="1"/>
  <c r="BL76" i="10"/>
  <c r="BL74" i="10" s="1"/>
  <c r="BL22" i="10" s="1"/>
  <c r="BM76" i="10"/>
  <c r="BM74" i="10" s="1"/>
  <c r="BM22" i="10" s="1"/>
  <c r="BN76" i="10"/>
  <c r="BN74" i="10" s="1"/>
  <c r="BN22" i="10" s="1"/>
  <c r="BI74" i="10"/>
  <c r="BI22" i="10" s="1"/>
  <c r="BG78" i="10"/>
  <c r="BG23" i="10" s="1"/>
  <c r="BH78" i="10"/>
  <c r="BH23" i="10" s="1"/>
  <c r="BI78" i="10"/>
  <c r="BI23" i="10" s="1"/>
  <c r="BJ78" i="10"/>
  <c r="BJ23" i="10" s="1"/>
  <c r="BK78" i="10"/>
  <c r="BK23" i="10" s="1"/>
  <c r="BL78" i="10"/>
  <c r="BL23" i="10" s="1"/>
  <c r="BM78" i="10"/>
  <c r="BM23" i="10" s="1"/>
  <c r="BN78" i="10"/>
  <c r="BN23" i="10" s="1"/>
  <c r="Z85" i="26" l="1"/>
  <c r="AG85" i="26" s="1"/>
  <c r="CT85" i="35"/>
  <c r="BW19" i="34"/>
  <c r="BV19" i="34"/>
  <c r="BU19" i="34"/>
  <c r="BT19" i="34"/>
  <c r="D97" i="17"/>
  <c r="BQ19" i="34"/>
  <c r="BO19" i="34"/>
  <c r="BN19" i="34"/>
  <c r="BM19" i="34"/>
  <c r="BP19" i="34"/>
  <c r="BL58" i="10"/>
  <c r="BM45" i="10"/>
  <c r="BI45" i="10"/>
  <c r="BN45" i="10"/>
  <c r="BL45" i="10"/>
  <c r="BL44" i="10" s="1"/>
  <c r="BL21" i="10" s="1"/>
  <c r="BL19" i="10" s="1"/>
  <c r="BJ45" i="10"/>
  <c r="BH45" i="10"/>
  <c r="BH58" i="10"/>
  <c r="BM58" i="10"/>
  <c r="BK58" i="10"/>
  <c r="BK44" i="10" s="1"/>
  <c r="BK21" i="10" s="1"/>
  <c r="BK19" i="10" s="1"/>
  <c r="BI58" i="10"/>
  <c r="BN58" i="10"/>
  <c r="BJ58" i="10"/>
  <c r="BI44" i="10" l="1"/>
  <c r="BI21" i="10" s="1"/>
  <c r="BI19" i="10" s="1"/>
  <c r="BN44" i="10"/>
  <c r="BN21" i="10" s="1"/>
  <c r="BN19" i="10" s="1"/>
  <c r="AI47" i="35"/>
  <c r="BK47" i="35"/>
  <c r="BK45" i="35" s="1"/>
  <c r="U47" i="35"/>
  <c r="AW47" i="35"/>
  <c r="BY47" i="35"/>
  <c r="BY45" i="35" s="1"/>
  <c r="D87" i="35"/>
  <c r="BH44" i="10"/>
  <c r="BH21" i="10" s="1"/>
  <c r="BH19" i="10" s="1"/>
  <c r="BJ44" i="10"/>
  <c r="BJ21" i="10" s="1"/>
  <c r="BJ19" i="10" s="1"/>
  <c r="BM44" i="10"/>
  <c r="BM21" i="10" s="1"/>
  <c r="BM19" i="10" s="1"/>
  <c r="D61" i="35"/>
  <c r="E61" i="35" s="1"/>
  <c r="AR102" i="6"/>
  <c r="AR18" i="6"/>
  <c r="E87" i="35" l="1"/>
  <c r="M97" i="17"/>
  <c r="CM47" i="35"/>
  <c r="D47" i="35"/>
  <c r="AO20" i="6" l="1"/>
  <c r="AO21" i="6"/>
  <c r="AO22" i="6"/>
  <c r="AO23" i="6"/>
  <c r="AO24" i="6"/>
  <c r="AO25" i="6"/>
  <c r="AO26" i="6"/>
  <c r="AO27" i="6"/>
  <c r="AO28" i="6"/>
  <c r="AO29" i="6"/>
  <c r="AO30" i="6"/>
  <c r="AO31" i="6"/>
  <c r="AO32" i="6"/>
  <c r="AO33" i="6"/>
  <c r="AO34" i="6"/>
  <c r="AO35" i="6"/>
  <c r="AO36" i="6"/>
  <c r="AO37" i="6"/>
  <c r="AO38" i="6"/>
  <c r="AO39" i="6"/>
  <c r="AO40" i="6"/>
  <c r="AO41" i="6"/>
  <c r="AO42" i="6"/>
  <c r="AO43" i="6"/>
  <c r="AO44" i="6"/>
  <c r="AO45" i="6"/>
  <c r="AO47" i="6"/>
  <c r="AO55" i="6"/>
  <c r="AO56" i="6"/>
  <c r="AO57" i="6"/>
  <c r="AO58" i="6"/>
  <c r="AO59" i="6"/>
  <c r="AO62" i="6"/>
  <c r="AO63" i="6"/>
  <c r="AO64" i="6"/>
  <c r="AO65" i="6"/>
  <c r="AO68" i="6"/>
  <c r="AO69" i="6"/>
  <c r="AO70" i="6"/>
  <c r="AO71" i="6"/>
  <c r="AO72" i="6"/>
  <c r="AO73" i="6"/>
  <c r="AO74" i="6"/>
  <c r="AO75" i="6"/>
  <c r="AO76" i="6"/>
  <c r="AO78" i="6"/>
  <c r="AO83" i="6"/>
  <c r="AO84" i="6"/>
  <c r="AO85" i="6"/>
  <c r="AO87" i="6"/>
  <c r="E24" i="34" l="1"/>
  <c r="E27" i="34"/>
  <c r="E31" i="34"/>
  <c r="E34" i="34"/>
  <c r="F34" i="34"/>
  <c r="F26" i="34" s="1"/>
  <c r="F20" i="34" s="1"/>
  <c r="G34" i="34"/>
  <c r="G26" i="34" s="1"/>
  <c r="G20" i="34" s="1"/>
  <c r="H34" i="34"/>
  <c r="H26" i="34" s="1"/>
  <c r="H20" i="34" s="1"/>
  <c r="I34" i="34"/>
  <c r="I26" i="34" s="1"/>
  <c r="I20" i="34" s="1"/>
  <c r="E41" i="34"/>
  <c r="E55" i="34"/>
  <c r="E59" i="34"/>
  <c r="E65" i="34"/>
  <c r="F65" i="34"/>
  <c r="F58" i="34" s="1"/>
  <c r="F44" i="34" s="1"/>
  <c r="F21" i="34" s="1"/>
  <c r="G65" i="34"/>
  <c r="G58" i="34" s="1"/>
  <c r="G44" i="34" s="1"/>
  <c r="G21" i="34" s="1"/>
  <c r="H65" i="34"/>
  <c r="H58" i="34" s="1"/>
  <c r="H44" i="34" s="1"/>
  <c r="H21" i="34" s="1"/>
  <c r="I65" i="34"/>
  <c r="I58" i="34" s="1"/>
  <c r="I44" i="34" s="1"/>
  <c r="I21" i="34" s="1"/>
  <c r="E71" i="34"/>
  <c r="E76" i="34"/>
  <c r="E74" i="34" s="1"/>
  <c r="E22" i="34" s="1"/>
  <c r="F76" i="34"/>
  <c r="F74" i="34" s="1"/>
  <c r="F22" i="34" s="1"/>
  <c r="G76" i="34"/>
  <c r="G74" i="34" s="1"/>
  <c r="G22" i="34" s="1"/>
  <c r="H76" i="34"/>
  <c r="H74" i="34" s="1"/>
  <c r="H22" i="34" s="1"/>
  <c r="I76" i="34"/>
  <c r="I74" i="34" s="1"/>
  <c r="I22" i="34" s="1"/>
  <c r="E23" i="34"/>
  <c r="E25" i="34"/>
  <c r="CZ20" i="35"/>
  <c r="CZ21" i="35"/>
  <c r="CZ22" i="35"/>
  <c r="CZ23" i="35"/>
  <c r="CZ24" i="35"/>
  <c r="CZ25" i="35"/>
  <c r="CZ26" i="35"/>
  <c r="CZ27" i="35"/>
  <c r="CZ28" i="35"/>
  <c r="CZ29" i="35"/>
  <c r="CZ30" i="35"/>
  <c r="CZ31" i="35"/>
  <c r="CZ32" i="35"/>
  <c r="CZ33" i="35"/>
  <c r="CZ34" i="35"/>
  <c r="CZ35" i="35"/>
  <c r="CZ36" i="35"/>
  <c r="CZ37" i="35"/>
  <c r="CZ38" i="35"/>
  <c r="CZ39" i="35"/>
  <c r="CZ40" i="35"/>
  <c r="CZ41" i="35"/>
  <c r="CZ42" i="35"/>
  <c r="CZ43" i="35"/>
  <c r="CZ44" i="35"/>
  <c r="CZ45" i="35"/>
  <c r="CZ46" i="35"/>
  <c r="CZ47" i="35"/>
  <c r="CZ55" i="35"/>
  <c r="CZ56" i="35"/>
  <c r="CZ57" i="35"/>
  <c r="CZ58" i="35"/>
  <c r="CZ59" i="35"/>
  <c r="CZ61" i="35"/>
  <c r="CZ62" i="35"/>
  <c r="CZ63" i="35"/>
  <c r="CZ64" i="35"/>
  <c r="CZ65" i="35"/>
  <c r="CZ68" i="35"/>
  <c r="CZ69" i="35"/>
  <c r="CZ70" i="35"/>
  <c r="CZ71" i="35"/>
  <c r="CZ72" i="35"/>
  <c r="CZ73" i="35"/>
  <c r="CZ74" i="35"/>
  <c r="CZ75" i="35"/>
  <c r="CZ76" i="35"/>
  <c r="CZ78" i="35"/>
  <c r="CZ83" i="35"/>
  <c r="CZ84" i="35"/>
  <c r="CZ85" i="35"/>
  <c r="CZ87" i="35"/>
  <c r="BX20" i="34"/>
  <c r="BX21" i="34"/>
  <c r="BX22" i="34"/>
  <c r="BX23" i="34"/>
  <c r="BX24" i="34"/>
  <c r="BX25" i="34"/>
  <c r="BX26" i="34"/>
  <c r="BX27" i="34"/>
  <c r="BX28" i="34"/>
  <c r="BX29" i="34"/>
  <c r="BX30" i="34"/>
  <c r="BX31" i="34"/>
  <c r="BX32" i="34"/>
  <c r="BX33" i="34"/>
  <c r="BX34" i="34"/>
  <c r="BX35" i="34"/>
  <c r="BX36" i="34"/>
  <c r="BX37" i="34"/>
  <c r="BX38" i="34"/>
  <c r="BX39" i="34"/>
  <c r="BX40" i="34"/>
  <c r="BX41" i="34"/>
  <c r="BX42" i="34"/>
  <c r="BX43" i="34"/>
  <c r="BX44" i="34"/>
  <c r="BX45" i="34"/>
  <c r="BX55" i="34"/>
  <c r="BX56" i="34"/>
  <c r="BX57" i="34"/>
  <c r="BX58" i="34"/>
  <c r="BX59" i="34"/>
  <c r="BX62" i="34"/>
  <c r="BX63" i="34"/>
  <c r="BX64" i="34"/>
  <c r="BX65" i="34"/>
  <c r="BX68" i="34"/>
  <c r="BX69" i="34"/>
  <c r="BX70" i="34"/>
  <c r="BX71" i="34"/>
  <c r="BX72" i="34"/>
  <c r="BX73" i="34"/>
  <c r="BX74" i="34"/>
  <c r="BX75" i="34"/>
  <c r="BX76" i="34"/>
  <c r="BX78" i="34"/>
  <c r="BX83" i="34"/>
  <c r="I19" i="34" l="1"/>
  <c r="G19" i="34"/>
  <c r="H19" i="34"/>
  <c r="F19" i="34"/>
  <c r="E58" i="34"/>
  <c r="E45" i="34"/>
  <c r="E26" i="34"/>
  <c r="E20" i="34" s="1"/>
  <c r="E44" i="34" l="1"/>
  <c r="E21" i="34" s="1"/>
  <c r="AQ28" i="6"/>
  <c r="AQ29" i="6"/>
  <c r="AQ30" i="6"/>
  <c r="AQ32" i="6"/>
  <c r="AQ33" i="6"/>
  <c r="AQ35" i="6"/>
  <c r="AQ36" i="6"/>
  <c r="AQ37" i="6"/>
  <c r="AQ38" i="6"/>
  <c r="AQ39" i="6"/>
  <c r="AQ40" i="6"/>
  <c r="AQ42" i="6"/>
  <c r="AQ43" i="6"/>
  <c r="AQ56" i="6"/>
  <c r="AQ57" i="6"/>
  <c r="AQ62" i="6"/>
  <c r="AQ63" i="6"/>
  <c r="AQ64" i="6"/>
  <c r="AQ68" i="6"/>
  <c r="AQ69" i="6"/>
  <c r="AQ70" i="6"/>
  <c r="AQ75" i="6"/>
  <c r="AQ83" i="6"/>
  <c r="AQ102" i="6"/>
  <c r="AP28" i="6"/>
  <c r="AP29" i="6"/>
  <c r="AP30" i="6"/>
  <c r="AP32" i="6"/>
  <c r="AP33" i="6"/>
  <c r="AP35" i="6"/>
  <c r="AP36" i="6"/>
  <c r="AP37" i="6"/>
  <c r="AP38" i="6"/>
  <c r="AP39" i="6"/>
  <c r="AP40" i="6"/>
  <c r="AP42" i="6"/>
  <c r="AP43" i="6"/>
  <c r="AP56" i="6"/>
  <c r="AP57" i="6"/>
  <c r="AP62" i="6"/>
  <c r="AP63" i="6"/>
  <c r="AP64" i="6"/>
  <c r="AP68" i="6"/>
  <c r="AP69" i="6"/>
  <c r="AP70" i="6"/>
  <c r="AP75" i="6"/>
  <c r="AP83" i="6"/>
  <c r="AQ73" i="6" l="1"/>
  <c r="AP73" i="6"/>
  <c r="CV73" i="5" l="1"/>
  <c r="M102" i="17" l="1"/>
  <c r="BU28" i="10"/>
  <c r="DK28" i="10" s="1"/>
  <c r="BU29" i="10"/>
  <c r="DK29" i="10" s="1"/>
  <c r="BU30" i="10"/>
  <c r="DK30" i="10" s="1"/>
  <c r="BU32" i="10"/>
  <c r="DK32" i="10" s="1"/>
  <c r="BU33" i="10"/>
  <c r="DK33" i="10" s="1"/>
  <c r="BU35" i="10"/>
  <c r="DK35" i="10" s="1"/>
  <c r="BU36" i="10"/>
  <c r="DK36" i="10" s="1"/>
  <c r="BU37" i="10"/>
  <c r="DK37" i="10" s="1"/>
  <c r="BU38" i="10"/>
  <c r="DK38" i="10" s="1"/>
  <c r="BU39" i="10"/>
  <c r="DK39" i="10" s="1"/>
  <c r="BU40" i="10"/>
  <c r="DK40" i="10" s="1"/>
  <c r="BU42" i="10"/>
  <c r="DK42" i="10" s="1"/>
  <c r="BU43" i="10"/>
  <c r="DK43" i="10" s="1"/>
  <c r="BU56" i="10"/>
  <c r="DK56" i="10" s="1"/>
  <c r="BU57" i="10"/>
  <c r="DK57" i="10" s="1"/>
  <c r="BU62" i="10"/>
  <c r="DK62" i="10" s="1"/>
  <c r="BU63" i="10"/>
  <c r="DK63" i="10" s="1"/>
  <c r="BU64" i="10"/>
  <c r="DK64" i="10" s="1"/>
  <c r="BU68" i="10"/>
  <c r="DK68" i="10" s="1"/>
  <c r="BU69" i="10"/>
  <c r="DK69" i="10" s="1"/>
  <c r="BU70" i="10"/>
  <c r="DK70" i="10" s="1"/>
  <c r="BU73" i="10"/>
  <c r="DK73" i="10" s="1"/>
  <c r="BU75" i="10"/>
  <c r="DK75" i="10" s="1"/>
  <c r="BU83" i="10"/>
  <c r="DK83" i="10" s="1"/>
  <c r="AH78" i="10" l="1"/>
  <c r="AI78" i="10"/>
  <c r="AO78" i="10"/>
  <c r="AP78" i="10"/>
  <c r="AV78" i="10"/>
  <c r="AW78" i="10"/>
  <c r="AX78" i="10"/>
  <c r="BD78" i="10"/>
  <c r="BQ78" i="10"/>
  <c r="BR78" i="10"/>
  <c r="BS78" i="10"/>
  <c r="BX78" i="10"/>
  <c r="BY78" i="10"/>
  <c r="CL78" i="10"/>
  <c r="CM78" i="10"/>
  <c r="CN78" i="10"/>
  <c r="DA78" i="10" l="1"/>
  <c r="CZ78" i="10"/>
  <c r="F78" i="35"/>
  <c r="G78" i="35"/>
  <c r="H78" i="35"/>
  <c r="I78" i="35"/>
  <c r="J78" i="35"/>
  <c r="K78" i="35"/>
  <c r="L78" i="35"/>
  <c r="M78" i="35"/>
  <c r="N78" i="35"/>
  <c r="O78" i="35"/>
  <c r="P78" i="35"/>
  <c r="Q78" i="35"/>
  <c r="R78" i="35"/>
  <c r="S78" i="35"/>
  <c r="T78" i="35"/>
  <c r="V78" i="35"/>
  <c r="W78" i="35"/>
  <c r="X78" i="35"/>
  <c r="Y78" i="35"/>
  <c r="Z78" i="35"/>
  <c r="AA78" i="35"/>
  <c r="AC78" i="35"/>
  <c r="AD78" i="35"/>
  <c r="AE78" i="35"/>
  <c r="AF78" i="35"/>
  <c r="AH78" i="35"/>
  <c r="AJ78" i="35"/>
  <c r="AK78" i="35"/>
  <c r="AM78" i="35"/>
  <c r="AN78" i="35"/>
  <c r="AO78" i="35"/>
  <c r="AQ78" i="35"/>
  <c r="AR78" i="35"/>
  <c r="AT78" i="35"/>
  <c r="AU78" i="35"/>
  <c r="AV78" i="35"/>
  <c r="AX78" i="35"/>
  <c r="AY78" i="35"/>
  <c r="BA78" i="35"/>
  <c r="BB78" i="35"/>
  <c r="BC78" i="35"/>
  <c r="BE78" i="35"/>
  <c r="BF78" i="35"/>
  <c r="BH78" i="35"/>
  <c r="BI78" i="35"/>
  <c r="BU78" i="10" s="1"/>
  <c r="BJ78" i="35"/>
  <c r="BL78" i="35"/>
  <c r="BM78" i="35"/>
  <c r="BO78" i="35"/>
  <c r="BP78" i="35"/>
  <c r="BQ78" i="35"/>
  <c r="BX78" i="35"/>
  <c r="BZ78" i="35"/>
  <c r="CA78" i="35"/>
  <c r="CC78" i="35"/>
  <c r="CD78" i="35"/>
  <c r="CE78" i="35"/>
  <c r="CS78" i="35" l="1"/>
  <c r="CQ78" i="35"/>
  <c r="CO78" i="35"/>
  <c r="CR78" i="35"/>
  <c r="CN78" i="35"/>
  <c r="CL78" i="35"/>
  <c r="S78" i="5"/>
  <c r="T78" i="5"/>
  <c r="W78" i="5"/>
  <c r="AC78" i="5"/>
  <c r="AD78" i="5"/>
  <c r="AE78" i="5"/>
  <c r="AF78" i="5"/>
  <c r="AH78" i="5"/>
  <c r="AI78" i="5"/>
  <c r="AJ78" i="5"/>
  <c r="AK78" i="5"/>
  <c r="AM78" i="5"/>
  <c r="AN78" i="5"/>
  <c r="AP78" i="5"/>
  <c r="AR78" i="5"/>
  <c r="AS78" i="5"/>
  <c r="AT78" i="5"/>
  <c r="AU78" i="5"/>
  <c r="AW78" i="5"/>
  <c r="AX78" i="5"/>
  <c r="AZ78" i="5"/>
  <c r="BB78" i="5"/>
  <c r="BC78" i="5"/>
  <c r="BE78" i="5"/>
  <c r="BG78" i="5"/>
  <c r="BH78" i="5"/>
  <c r="BJ78" i="5"/>
  <c r="BL78" i="5"/>
  <c r="BM78" i="5"/>
  <c r="BO78" i="5"/>
  <c r="BQ78" i="5"/>
  <c r="BR78" i="5"/>
  <c r="BT78" i="5"/>
  <c r="BV78" i="5"/>
  <c r="BW78" i="5"/>
  <c r="BY78" i="5"/>
  <c r="CA78" i="5"/>
  <c r="CB78" i="5"/>
  <c r="CD78" i="5"/>
  <c r="CF78" i="5"/>
  <c r="CG78" i="5"/>
  <c r="CI78" i="5"/>
  <c r="R78" i="5"/>
  <c r="Q78" i="5"/>
  <c r="C87" i="35" l="1"/>
  <c r="B87" i="35"/>
  <c r="A87" i="35"/>
  <c r="C85" i="35"/>
  <c r="B85" i="35"/>
  <c r="A85" i="35"/>
  <c r="CE84" i="35"/>
  <c r="CE25" i="35" s="1"/>
  <c r="CD84" i="35"/>
  <c r="CC84" i="35"/>
  <c r="CC25" i="35" s="1"/>
  <c r="CB84" i="35"/>
  <c r="CB25" i="35" s="1"/>
  <c r="CA84" i="35"/>
  <c r="CA25" i="35" s="1"/>
  <c r="BZ84" i="35"/>
  <c r="BZ25" i="35" s="1"/>
  <c r="BX84" i="35"/>
  <c r="BX25" i="35" s="1"/>
  <c r="BQ84" i="35"/>
  <c r="BQ25" i="35" s="1"/>
  <c r="BP84" i="35"/>
  <c r="BP25" i="35" s="1"/>
  <c r="BO84" i="35"/>
  <c r="BO25" i="35" s="1"/>
  <c r="BN84" i="35"/>
  <c r="BN25" i="35" s="1"/>
  <c r="BM84" i="35"/>
  <c r="BM25" i="35" s="1"/>
  <c r="BL84" i="35"/>
  <c r="BL25" i="35" s="1"/>
  <c r="BJ84" i="35"/>
  <c r="BJ25" i="35" s="1"/>
  <c r="BI84" i="35"/>
  <c r="BU84" i="10" s="1"/>
  <c r="BH84" i="35"/>
  <c r="BH25" i="35" s="1"/>
  <c r="BG84" i="35"/>
  <c r="BG25" i="35" s="1"/>
  <c r="BF84" i="35"/>
  <c r="BE84" i="35"/>
  <c r="BE25" i="35" s="1"/>
  <c r="BB84" i="35"/>
  <c r="BB25" i="35" s="1"/>
  <c r="BA84" i="35"/>
  <c r="BA25" i="35" s="1"/>
  <c r="AZ84" i="35"/>
  <c r="AZ25" i="35" s="1"/>
  <c r="AY84" i="35"/>
  <c r="AY25" i="35" s="1"/>
  <c r="AX84" i="35"/>
  <c r="AX25" i="35" s="1"/>
  <c r="AU84" i="35"/>
  <c r="AU25" i="35" s="1"/>
  <c r="AT84" i="35"/>
  <c r="AT25" i="35" s="1"/>
  <c r="AS84" i="35"/>
  <c r="AS25" i="35" s="1"/>
  <c r="AR84" i="35"/>
  <c r="AR25" i="35" s="1"/>
  <c r="AQ84" i="35"/>
  <c r="AQ25" i="35" s="1"/>
  <c r="AN84" i="35"/>
  <c r="AN25" i="35" s="1"/>
  <c r="AM84" i="35"/>
  <c r="AM25" i="35" s="1"/>
  <c r="AL84" i="35"/>
  <c r="AL25" i="35" s="1"/>
  <c r="AK84" i="35"/>
  <c r="AK25" i="35" s="1"/>
  <c r="AJ84" i="35"/>
  <c r="AJ25" i="35" s="1"/>
  <c r="AG84" i="35"/>
  <c r="AF84" i="35"/>
  <c r="AF25" i="35" s="1"/>
  <c r="AE84" i="35"/>
  <c r="AD84" i="35"/>
  <c r="AC84" i="35"/>
  <c r="AA84" i="35"/>
  <c r="AA25" i="35" s="1"/>
  <c r="Z84" i="35"/>
  <c r="Y84" i="35"/>
  <c r="Y25" i="35" s="1"/>
  <c r="X84" i="35"/>
  <c r="W84" i="35"/>
  <c r="W25" i="35" s="1"/>
  <c r="V84" i="35"/>
  <c r="T84" i="35"/>
  <c r="T25" i="35" s="1"/>
  <c r="S84" i="35"/>
  <c r="S25" i="35" s="1"/>
  <c r="R84" i="35"/>
  <c r="Q84" i="35"/>
  <c r="Q25" i="35" s="1"/>
  <c r="P84" i="35"/>
  <c r="O84" i="35"/>
  <c r="O25" i="35" s="1"/>
  <c r="N84" i="35"/>
  <c r="N25" i="35" s="1"/>
  <c r="M84" i="35"/>
  <c r="M25" i="35" s="1"/>
  <c r="L84" i="35"/>
  <c r="L25" i="35" s="1"/>
  <c r="K84" i="35"/>
  <c r="K25" i="35" s="1"/>
  <c r="J84" i="35"/>
  <c r="J25" i="35" s="1"/>
  <c r="I84" i="35"/>
  <c r="I25" i="35" s="1"/>
  <c r="H84" i="35"/>
  <c r="H25" i="35" s="1"/>
  <c r="F84" i="35"/>
  <c r="F25" i="35" s="1"/>
  <c r="C84" i="35"/>
  <c r="B84" i="35"/>
  <c r="A84" i="35"/>
  <c r="U102" i="17"/>
  <c r="U20" i="17" s="1"/>
  <c r="S102" i="17"/>
  <c r="S20" i="17" s="1"/>
  <c r="Q102" i="17"/>
  <c r="Q20" i="17" s="1"/>
  <c r="C83" i="35"/>
  <c r="B83" i="35"/>
  <c r="A83" i="35"/>
  <c r="AZ78" i="35"/>
  <c r="AZ23" i="35" s="1"/>
  <c r="AS78" i="35"/>
  <c r="AS23" i="35" s="1"/>
  <c r="AL78" i="35"/>
  <c r="AL23" i="35" s="1"/>
  <c r="C78" i="35"/>
  <c r="B78" i="35"/>
  <c r="A78" i="35"/>
  <c r="AS76" i="35"/>
  <c r="AS74" i="35" s="1"/>
  <c r="AS22" i="35" s="1"/>
  <c r="CE76" i="35"/>
  <c r="CC76" i="35"/>
  <c r="CC74" i="35" s="1"/>
  <c r="CA76" i="35"/>
  <c r="CA74" i="35" s="1"/>
  <c r="CA22" i="35" s="1"/>
  <c r="BZ76" i="35"/>
  <c r="BX76" i="35"/>
  <c r="BX74" i="35" s="1"/>
  <c r="BX22" i="35" s="1"/>
  <c r="BQ76" i="35"/>
  <c r="BQ74" i="35" s="1"/>
  <c r="BQ22" i="35" s="1"/>
  <c r="BO76" i="35"/>
  <c r="BO74" i="35" s="1"/>
  <c r="BO22" i="35" s="1"/>
  <c r="BM76" i="35"/>
  <c r="BM74" i="35" s="1"/>
  <c r="BL76" i="35"/>
  <c r="BL74" i="35" s="1"/>
  <c r="BL22" i="35" s="1"/>
  <c r="BJ76" i="35"/>
  <c r="BJ74" i="35" s="1"/>
  <c r="BI76" i="35"/>
  <c r="BU76" i="10" s="1"/>
  <c r="BH76" i="35"/>
  <c r="BF76" i="35"/>
  <c r="BE76" i="35"/>
  <c r="BC76" i="35"/>
  <c r="BC74" i="35" s="1"/>
  <c r="BC22" i="35" s="1"/>
  <c r="BB76" i="35"/>
  <c r="BA76" i="35"/>
  <c r="BA74" i="35" s="1"/>
  <c r="BA22" i="35" s="1"/>
  <c r="AY76" i="35"/>
  <c r="AY74" i="35" s="1"/>
  <c r="AX76" i="35"/>
  <c r="AV76" i="35"/>
  <c r="AV74" i="35" s="1"/>
  <c r="AV22" i="35" s="1"/>
  <c r="AU76" i="35"/>
  <c r="AU74" i="35" s="1"/>
  <c r="AU22" i="35" s="1"/>
  <c r="AT76" i="35"/>
  <c r="AT74" i="35" s="1"/>
  <c r="AR76" i="35"/>
  <c r="AR74" i="35" s="1"/>
  <c r="AR22" i="35" s="1"/>
  <c r="AQ76" i="35"/>
  <c r="AQ74" i="35" s="1"/>
  <c r="AO76" i="35"/>
  <c r="AO74" i="35" s="1"/>
  <c r="AO22" i="35" s="1"/>
  <c r="AN76" i="35"/>
  <c r="AN74" i="35" s="1"/>
  <c r="AM76" i="35"/>
  <c r="AM74" i="35" s="1"/>
  <c r="AM22" i="35" s="1"/>
  <c r="AK76" i="35"/>
  <c r="AK74" i="35" s="1"/>
  <c r="AJ76" i="35"/>
  <c r="AJ74" i="35" s="1"/>
  <c r="AJ22" i="35" s="1"/>
  <c r="AH76" i="35"/>
  <c r="AG76" i="35"/>
  <c r="AF76" i="35"/>
  <c r="AE76" i="35"/>
  <c r="AD76" i="35"/>
  <c r="AC76" i="35"/>
  <c r="AA76" i="35"/>
  <c r="Z76" i="35"/>
  <c r="Y76" i="35"/>
  <c r="X76" i="35"/>
  <c r="W76" i="35"/>
  <c r="V76" i="35"/>
  <c r="T76" i="35"/>
  <c r="CL76" i="35" s="1"/>
  <c r="S76" i="35"/>
  <c r="S74" i="35" s="1"/>
  <c r="S22" i="35" s="1"/>
  <c r="R76" i="35"/>
  <c r="R74" i="35" s="1"/>
  <c r="Q76" i="35"/>
  <c r="Q74" i="35" s="1"/>
  <c r="Q22" i="35" s="1"/>
  <c r="P76" i="35"/>
  <c r="P74" i="35" s="1"/>
  <c r="O76" i="35"/>
  <c r="O74" i="35" s="1"/>
  <c r="O22" i="35" s="1"/>
  <c r="N76" i="35"/>
  <c r="N74" i="35" s="1"/>
  <c r="M76" i="35"/>
  <c r="M74" i="35" s="1"/>
  <c r="M22" i="35" s="1"/>
  <c r="L76" i="35"/>
  <c r="L74" i="35" s="1"/>
  <c r="K76" i="35"/>
  <c r="K74" i="35" s="1"/>
  <c r="K22" i="35" s="1"/>
  <c r="J76" i="35"/>
  <c r="J74" i="35" s="1"/>
  <c r="I76" i="35"/>
  <c r="I74" i="35" s="1"/>
  <c r="I22" i="35" s="1"/>
  <c r="H76" i="35"/>
  <c r="H74" i="35" s="1"/>
  <c r="G76" i="35"/>
  <c r="G74" i="35" s="1"/>
  <c r="G22" i="35" s="1"/>
  <c r="F76" i="35"/>
  <c r="F74" i="35" s="1"/>
  <c r="C76" i="35"/>
  <c r="B76" i="35"/>
  <c r="A76" i="35"/>
  <c r="C75" i="35"/>
  <c r="B75" i="35"/>
  <c r="A75" i="35"/>
  <c r="CE74" i="35"/>
  <c r="CE22" i="35" s="1"/>
  <c r="BZ74" i="35"/>
  <c r="BB74" i="35"/>
  <c r="AX74" i="35"/>
  <c r="AX22" i="35" s="1"/>
  <c r="AH74" i="35"/>
  <c r="C74" i="35"/>
  <c r="B74" i="35"/>
  <c r="A74" i="35"/>
  <c r="C73" i="35"/>
  <c r="B73" i="35"/>
  <c r="A73" i="35"/>
  <c r="C72" i="35"/>
  <c r="B72" i="35"/>
  <c r="A72" i="35"/>
  <c r="C71" i="35"/>
  <c r="B71" i="35"/>
  <c r="A71" i="35"/>
  <c r="C70" i="35"/>
  <c r="B70" i="35"/>
  <c r="A70" i="35"/>
  <c r="C69" i="35"/>
  <c r="B69" i="35"/>
  <c r="A69" i="35"/>
  <c r="C68" i="35"/>
  <c r="B68" i="35"/>
  <c r="A68" i="35"/>
  <c r="AU65" i="35"/>
  <c r="CE65" i="35"/>
  <c r="CC65" i="35"/>
  <c r="CB65" i="35"/>
  <c r="CA65" i="35"/>
  <c r="BZ65" i="35"/>
  <c r="BX65" i="35"/>
  <c r="BQ65" i="35"/>
  <c r="BO65" i="35"/>
  <c r="BN65" i="35"/>
  <c r="BM65" i="35"/>
  <c r="BL65" i="35"/>
  <c r="BJ65" i="35"/>
  <c r="BH65" i="35"/>
  <c r="BG65" i="35"/>
  <c r="BF65" i="35"/>
  <c r="BE65" i="35"/>
  <c r="BC65" i="35"/>
  <c r="BA65" i="35"/>
  <c r="AZ65" i="35"/>
  <c r="AY65" i="35"/>
  <c r="AX65" i="35"/>
  <c r="AV65" i="35"/>
  <c r="AT65" i="35"/>
  <c r="AS65" i="35"/>
  <c r="AR65" i="35"/>
  <c r="AQ65" i="35"/>
  <c r="AO65" i="35"/>
  <c r="AM65" i="35"/>
  <c r="AL65" i="35"/>
  <c r="AK65" i="35"/>
  <c r="AJ65" i="35"/>
  <c r="AH65" i="35"/>
  <c r="AG65" i="35"/>
  <c r="AF65" i="35"/>
  <c r="AE65" i="35"/>
  <c r="AD65" i="35"/>
  <c r="AC65" i="35"/>
  <c r="AA65" i="35"/>
  <c r="Z65" i="35"/>
  <c r="Y65" i="35"/>
  <c r="X65" i="35"/>
  <c r="CP65" i="35" s="1"/>
  <c r="W65" i="35"/>
  <c r="CO65" i="35" s="1"/>
  <c r="V65" i="35"/>
  <c r="CN65" i="35" s="1"/>
  <c r="T65" i="35"/>
  <c r="S65" i="35"/>
  <c r="R65" i="35"/>
  <c r="Q65" i="35"/>
  <c r="P65" i="35"/>
  <c r="O65" i="35"/>
  <c r="N65" i="35"/>
  <c r="M65" i="35"/>
  <c r="L65" i="35"/>
  <c r="K65" i="35"/>
  <c r="J65" i="35"/>
  <c r="I65" i="35"/>
  <c r="H65" i="35"/>
  <c r="G65" i="35"/>
  <c r="F65" i="35"/>
  <c r="C65" i="35"/>
  <c r="B65" i="35"/>
  <c r="A65" i="35"/>
  <c r="C64" i="35"/>
  <c r="B64" i="35"/>
  <c r="A64" i="35"/>
  <c r="C63" i="35"/>
  <c r="B63" i="35"/>
  <c r="A63" i="35"/>
  <c r="C62" i="35"/>
  <c r="B62" i="35"/>
  <c r="A62" i="35"/>
  <c r="AU59" i="35"/>
  <c r="C61" i="35"/>
  <c r="B61" i="35"/>
  <c r="A61" i="35"/>
  <c r="CE59" i="35"/>
  <c r="CC59" i="35"/>
  <c r="CB59" i="35"/>
  <c r="CA59" i="35"/>
  <c r="BZ59" i="35"/>
  <c r="BX59" i="35"/>
  <c r="BQ59" i="35"/>
  <c r="BO59" i="35"/>
  <c r="BN59" i="35"/>
  <c r="BM59" i="35"/>
  <c r="BL59" i="35"/>
  <c r="BJ59" i="35"/>
  <c r="BH59" i="35"/>
  <c r="BG59" i="35"/>
  <c r="BF59" i="35"/>
  <c r="BE59" i="35"/>
  <c r="BC59" i="35"/>
  <c r="BA59" i="35"/>
  <c r="AZ59" i="35"/>
  <c r="AY59" i="35"/>
  <c r="AX59" i="35"/>
  <c r="AV59" i="35"/>
  <c r="AT59" i="35"/>
  <c r="AS59" i="35"/>
  <c r="AR59" i="35"/>
  <c r="AQ59" i="35"/>
  <c r="AO59" i="35"/>
  <c r="AM59" i="35"/>
  <c r="AL59" i="35"/>
  <c r="AK59" i="35"/>
  <c r="AJ59" i="35"/>
  <c r="AH59" i="35"/>
  <c r="AG59" i="35"/>
  <c r="AF59" i="35"/>
  <c r="AE59" i="35"/>
  <c r="AD59" i="35"/>
  <c r="AC59" i="35"/>
  <c r="AA59" i="35"/>
  <c r="Z59" i="35"/>
  <c r="Y59" i="35"/>
  <c r="X59" i="35"/>
  <c r="W59" i="35"/>
  <c r="CO59" i="35" s="1"/>
  <c r="V59" i="35"/>
  <c r="CN59" i="35" s="1"/>
  <c r="T59" i="35"/>
  <c r="S59" i="35"/>
  <c r="R59" i="35"/>
  <c r="Q59" i="35"/>
  <c r="P59" i="35"/>
  <c r="O59" i="35"/>
  <c r="N59" i="35"/>
  <c r="M59" i="35"/>
  <c r="L59" i="35"/>
  <c r="K59" i="35"/>
  <c r="J59" i="35"/>
  <c r="I59" i="35"/>
  <c r="H59" i="35"/>
  <c r="G59" i="35"/>
  <c r="F59" i="35"/>
  <c r="C59" i="35"/>
  <c r="B59" i="35"/>
  <c r="A59" i="35"/>
  <c r="C58" i="35"/>
  <c r="B58" i="35"/>
  <c r="A58" i="35"/>
  <c r="C57" i="35"/>
  <c r="B57" i="35"/>
  <c r="A57" i="35"/>
  <c r="C56" i="35"/>
  <c r="B56" i="35"/>
  <c r="A56" i="35"/>
  <c r="CK55" i="35"/>
  <c r="CJ55" i="35"/>
  <c r="CI55" i="35"/>
  <c r="CH55" i="35"/>
  <c r="CG55" i="35"/>
  <c r="CF55" i="35"/>
  <c r="CE55" i="35"/>
  <c r="CD55" i="35"/>
  <c r="CC55" i="35"/>
  <c r="CB55" i="35"/>
  <c r="CA55" i="35"/>
  <c r="BZ55" i="35"/>
  <c r="BY55" i="35"/>
  <c r="BX55" i="35"/>
  <c r="BW55" i="35"/>
  <c r="BV55" i="35"/>
  <c r="BU55" i="35"/>
  <c r="BT55" i="35"/>
  <c r="BS55" i="35"/>
  <c r="BR55" i="35"/>
  <c r="BQ55" i="35"/>
  <c r="BP55" i="35"/>
  <c r="BO55" i="35"/>
  <c r="BN55" i="35"/>
  <c r="BM55" i="35"/>
  <c r="BL55" i="35"/>
  <c r="BK55" i="35"/>
  <c r="BJ55" i="35"/>
  <c r="BI55" i="35"/>
  <c r="BU55" i="10" s="1"/>
  <c r="BH55" i="35"/>
  <c r="BG55" i="35"/>
  <c r="BF55" i="35"/>
  <c r="BE55" i="35"/>
  <c r="BD55" i="35"/>
  <c r="BC55" i="35"/>
  <c r="BB55" i="35"/>
  <c r="BA55" i="35"/>
  <c r="AZ55" i="35"/>
  <c r="AY55" i="35"/>
  <c r="AX55" i="35"/>
  <c r="AW55" i="35"/>
  <c r="AV55" i="35"/>
  <c r="AU55" i="35"/>
  <c r="AT55" i="35"/>
  <c r="AS55" i="35"/>
  <c r="AR55" i="35"/>
  <c r="AQ55" i="35"/>
  <c r="AP55" i="35"/>
  <c r="AO55" i="35"/>
  <c r="AN55" i="35"/>
  <c r="AM55" i="35"/>
  <c r="AL55" i="35"/>
  <c r="AK55" i="35"/>
  <c r="AJ55" i="35"/>
  <c r="AI55" i="35"/>
  <c r="AH55" i="35"/>
  <c r="AG55" i="35"/>
  <c r="CY55" i="35" s="1"/>
  <c r="AF55" i="35"/>
  <c r="CX55" i="35" s="1"/>
  <c r="AE55" i="35"/>
  <c r="CW55" i="35" s="1"/>
  <c r="AD55" i="35"/>
  <c r="CV55" i="35" s="1"/>
  <c r="AC55" i="35"/>
  <c r="CU55" i="35" s="1"/>
  <c r="AB55" i="35"/>
  <c r="CT55" i="35" s="1"/>
  <c r="AA55" i="35"/>
  <c r="CS55" i="35" s="1"/>
  <c r="Z55" i="35"/>
  <c r="CR55" i="35" s="1"/>
  <c r="Y55" i="35"/>
  <c r="CQ55" i="35" s="1"/>
  <c r="X55" i="35"/>
  <c r="CP55" i="35" s="1"/>
  <c r="W55" i="35"/>
  <c r="CO55" i="35" s="1"/>
  <c r="V55" i="35"/>
  <c r="CN55" i="35" s="1"/>
  <c r="U55" i="35"/>
  <c r="CM55" i="35" s="1"/>
  <c r="T55" i="35"/>
  <c r="CL55" i="35" s="1"/>
  <c r="S55" i="35"/>
  <c r="R55" i="35"/>
  <c r="Q55" i="35"/>
  <c r="P55" i="35"/>
  <c r="O55" i="35"/>
  <c r="N55" i="35"/>
  <c r="M55" i="35"/>
  <c r="L55" i="35"/>
  <c r="K55" i="35"/>
  <c r="J55" i="35"/>
  <c r="I55" i="35"/>
  <c r="H55" i="35"/>
  <c r="G55" i="35"/>
  <c r="F55" i="35"/>
  <c r="E55" i="35"/>
  <c r="D55" i="35"/>
  <c r="C55" i="35"/>
  <c r="B55" i="35"/>
  <c r="A55" i="35"/>
  <c r="C47" i="35"/>
  <c r="B47" i="35"/>
  <c r="A47" i="35"/>
  <c r="C46" i="35"/>
  <c r="B46" i="35"/>
  <c r="A46" i="35"/>
  <c r="C45" i="35"/>
  <c r="B45" i="35"/>
  <c r="A45" i="35"/>
  <c r="C44" i="35"/>
  <c r="B44" i="35"/>
  <c r="A44" i="35"/>
  <c r="C43" i="35"/>
  <c r="B43" i="35"/>
  <c r="A43" i="35"/>
  <c r="C42" i="35"/>
  <c r="B42" i="35"/>
  <c r="A42" i="35"/>
  <c r="CK41" i="35"/>
  <c r="CJ41" i="35"/>
  <c r="CI41" i="35"/>
  <c r="CH41" i="35"/>
  <c r="CG41" i="35"/>
  <c r="CF41" i="35"/>
  <c r="CE41" i="35"/>
  <c r="CD41" i="35"/>
  <c r="CC41" i="35"/>
  <c r="CB41" i="35"/>
  <c r="CA41" i="35"/>
  <c r="BZ41" i="35"/>
  <c r="BY41" i="35"/>
  <c r="BX41" i="35"/>
  <c r="BW41" i="35"/>
  <c r="BV41" i="35"/>
  <c r="BU41" i="35"/>
  <c r="BT41" i="35"/>
  <c r="BS41" i="35"/>
  <c r="BR41" i="35"/>
  <c r="BQ41" i="35"/>
  <c r="BP41" i="35"/>
  <c r="BO41" i="35"/>
  <c r="BN41" i="35"/>
  <c r="BM41" i="35"/>
  <c r="BL41" i="35"/>
  <c r="BK41" i="35"/>
  <c r="BJ41" i="35"/>
  <c r="BI41" i="35"/>
  <c r="BU41" i="10" s="1"/>
  <c r="BH41" i="35"/>
  <c r="BG41" i="35"/>
  <c r="BF41" i="35"/>
  <c r="BE41" i="35"/>
  <c r="BD41" i="35"/>
  <c r="BC41" i="35"/>
  <c r="BB41" i="35"/>
  <c r="BA41" i="35"/>
  <c r="AZ41" i="35"/>
  <c r="AY41" i="35"/>
  <c r="AX41" i="35"/>
  <c r="AW41" i="35"/>
  <c r="AV41" i="35"/>
  <c r="AU41" i="35"/>
  <c r="AT41" i="35"/>
  <c r="AS41" i="35"/>
  <c r="AR41" i="35"/>
  <c r="AQ41" i="35"/>
  <c r="AP41" i="35"/>
  <c r="AO41" i="35"/>
  <c r="AN41" i="35"/>
  <c r="AM41" i="35"/>
  <c r="AL41" i="35"/>
  <c r="AK41" i="35"/>
  <c r="AJ41" i="35"/>
  <c r="AI41" i="35"/>
  <c r="AH41" i="35"/>
  <c r="AG41" i="35"/>
  <c r="CY41" i="35" s="1"/>
  <c r="AF41" i="35"/>
  <c r="CX41" i="35" s="1"/>
  <c r="AE41" i="35"/>
  <c r="CW41" i="35" s="1"/>
  <c r="AD41" i="35"/>
  <c r="CV41" i="35" s="1"/>
  <c r="AC41" i="35"/>
  <c r="CU41" i="35" s="1"/>
  <c r="AB41" i="35"/>
  <c r="CT41" i="35" s="1"/>
  <c r="AA41" i="35"/>
  <c r="CS41" i="35" s="1"/>
  <c r="Z41" i="35"/>
  <c r="CR41" i="35" s="1"/>
  <c r="Y41" i="35"/>
  <c r="CQ41" i="35" s="1"/>
  <c r="X41" i="35"/>
  <c r="CP41" i="35" s="1"/>
  <c r="W41" i="35"/>
  <c r="CO41" i="35" s="1"/>
  <c r="V41" i="35"/>
  <c r="CN41" i="35" s="1"/>
  <c r="U41" i="35"/>
  <c r="CM41" i="35" s="1"/>
  <c r="T41" i="35"/>
  <c r="CL41" i="35" s="1"/>
  <c r="S41" i="35"/>
  <c r="R41" i="35"/>
  <c r="Q41" i="35"/>
  <c r="P41" i="35"/>
  <c r="O41" i="35"/>
  <c r="N41" i="35"/>
  <c r="M41" i="35"/>
  <c r="L41" i="35"/>
  <c r="K41" i="35"/>
  <c r="J41" i="35"/>
  <c r="I41" i="35"/>
  <c r="H41" i="35"/>
  <c r="G41" i="35"/>
  <c r="F41" i="35"/>
  <c r="E41" i="35"/>
  <c r="D41" i="35"/>
  <c r="C41" i="35"/>
  <c r="B41" i="35"/>
  <c r="A41" i="35"/>
  <c r="C40" i="35"/>
  <c r="B40" i="35"/>
  <c r="A40" i="35"/>
  <c r="C39" i="35"/>
  <c r="B39" i="35"/>
  <c r="A39" i="35"/>
  <c r="C38" i="35"/>
  <c r="B38" i="35"/>
  <c r="A38" i="35"/>
  <c r="C37" i="35"/>
  <c r="B37" i="35"/>
  <c r="A37" i="35"/>
  <c r="C36" i="35"/>
  <c r="B36" i="35"/>
  <c r="A36" i="35"/>
  <c r="C35" i="35"/>
  <c r="B35" i="35"/>
  <c r="A35" i="35"/>
  <c r="CK34" i="35"/>
  <c r="CJ34" i="35"/>
  <c r="CI34" i="35"/>
  <c r="CH34" i="35"/>
  <c r="CG34" i="35"/>
  <c r="CF34" i="35"/>
  <c r="CE34" i="35"/>
  <c r="CD34" i="35"/>
  <c r="CC34" i="35"/>
  <c r="CB34" i="35"/>
  <c r="CA34" i="35"/>
  <c r="BZ34" i="35"/>
  <c r="BY34" i="35"/>
  <c r="BX34" i="35"/>
  <c r="BW34" i="35"/>
  <c r="BV34" i="35"/>
  <c r="BU34" i="35"/>
  <c r="BT34" i="35"/>
  <c r="BS34" i="35"/>
  <c r="BR34" i="35"/>
  <c r="BQ34" i="35"/>
  <c r="BP34" i="35"/>
  <c r="BO34" i="35"/>
  <c r="BN34" i="35"/>
  <c r="BM34" i="35"/>
  <c r="BL34" i="35"/>
  <c r="BK34" i="35"/>
  <c r="BJ34" i="35"/>
  <c r="BI34" i="35"/>
  <c r="BU34" i="10" s="1"/>
  <c r="BH34" i="35"/>
  <c r="BG34" i="35"/>
  <c r="BF34" i="35"/>
  <c r="BE34" i="35"/>
  <c r="BD34" i="35"/>
  <c r="BC34" i="35"/>
  <c r="BB34" i="35"/>
  <c r="BA34" i="35"/>
  <c r="AZ34" i="35"/>
  <c r="AY34" i="35"/>
  <c r="AX34" i="35"/>
  <c r="AW34" i="35"/>
  <c r="AV34" i="35"/>
  <c r="AU34" i="35"/>
  <c r="AT34" i="35"/>
  <c r="AS34" i="35"/>
  <c r="AR34" i="35"/>
  <c r="AQ34" i="35"/>
  <c r="AP34" i="35"/>
  <c r="AO34" i="35"/>
  <c r="AN34" i="35"/>
  <c r="AM34" i="35"/>
  <c r="AL34" i="35"/>
  <c r="AK34" i="35"/>
  <c r="AJ34" i="35"/>
  <c r="AI34" i="35"/>
  <c r="AH34" i="35"/>
  <c r="AG34" i="35"/>
  <c r="CY34" i="35" s="1"/>
  <c r="AF34" i="35"/>
  <c r="CX34" i="35" s="1"/>
  <c r="AE34" i="35"/>
  <c r="CW34" i="35" s="1"/>
  <c r="AD34" i="35"/>
  <c r="CV34" i="35" s="1"/>
  <c r="AC34" i="35"/>
  <c r="CU34" i="35" s="1"/>
  <c r="AB34" i="35"/>
  <c r="CT34" i="35" s="1"/>
  <c r="AA34" i="35"/>
  <c r="CS34" i="35" s="1"/>
  <c r="Z34" i="35"/>
  <c r="CR34" i="35" s="1"/>
  <c r="Y34" i="35"/>
  <c r="CQ34" i="35" s="1"/>
  <c r="X34" i="35"/>
  <c r="CP34" i="35" s="1"/>
  <c r="W34" i="35"/>
  <c r="CO34" i="35" s="1"/>
  <c r="V34" i="35"/>
  <c r="CN34" i="35" s="1"/>
  <c r="U34" i="35"/>
  <c r="CM34" i="35" s="1"/>
  <c r="T34" i="35"/>
  <c r="CL34" i="35" s="1"/>
  <c r="S34" i="35"/>
  <c r="R34" i="35"/>
  <c r="Q34" i="35"/>
  <c r="P34" i="35"/>
  <c r="O34" i="35"/>
  <c r="N34" i="35"/>
  <c r="M34" i="35"/>
  <c r="L34" i="35"/>
  <c r="K34" i="35"/>
  <c r="J34" i="35"/>
  <c r="I34" i="35"/>
  <c r="H34" i="35"/>
  <c r="G34" i="35"/>
  <c r="F34" i="35"/>
  <c r="E34" i="35"/>
  <c r="D34" i="35"/>
  <c r="C34" i="35"/>
  <c r="B34" i="35"/>
  <c r="A34" i="35"/>
  <c r="C33" i="35"/>
  <c r="B33" i="35"/>
  <c r="A33" i="35"/>
  <c r="C32" i="35"/>
  <c r="B32" i="35"/>
  <c r="A32" i="35"/>
  <c r="CK31" i="35"/>
  <c r="CJ31" i="35"/>
  <c r="CI31" i="35"/>
  <c r="CH31" i="35"/>
  <c r="CG31" i="35"/>
  <c r="CF31" i="35"/>
  <c r="CE31" i="35"/>
  <c r="CD31" i="35"/>
  <c r="CC31" i="35"/>
  <c r="CB31" i="35"/>
  <c r="CA31" i="35"/>
  <c r="BZ31" i="35"/>
  <c r="BY31" i="35"/>
  <c r="BX31" i="35"/>
  <c r="BW31" i="35"/>
  <c r="BV31" i="35"/>
  <c r="BU31" i="35"/>
  <c r="BT31" i="35"/>
  <c r="BS31" i="35"/>
  <c r="BR31" i="35"/>
  <c r="BQ31" i="35"/>
  <c r="BP31" i="35"/>
  <c r="BO31" i="35"/>
  <c r="BN31" i="35"/>
  <c r="BM31" i="35"/>
  <c r="BL31" i="35"/>
  <c r="BK31" i="35"/>
  <c r="BJ31" i="35"/>
  <c r="BI31" i="35"/>
  <c r="BU31" i="10" s="1"/>
  <c r="BH31" i="35"/>
  <c r="BG31" i="35"/>
  <c r="BF31" i="35"/>
  <c r="BE31" i="35"/>
  <c r="BD31" i="35"/>
  <c r="BC31" i="35"/>
  <c r="BB31" i="35"/>
  <c r="BA31" i="35"/>
  <c r="AZ31" i="35"/>
  <c r="AY31" i="35"/>
  <c r="AX31" i="35"/>
  <c r="AW31" i="35"/>
  <c r="AV31" i="35"/>
  <c r="AU31" i="35"/>
  <c r="AT31" i="35"/>
  <c r="AS31" i="35"/>
  <c r="AR31" i="35"/>
  <c r="AQ31" i="35"/>
  <c r="AP31" i="35"/>
  <c r="AO31" i="35"/>
  <c r="AN31" i="35"/>
  <c r="AM31" i="35"/>
  <c r="AL31" i="35"/>
  <c r="AK31" i="35"/>
  <c r="AJ31" i="35"/>
  <c r="AI31" i="35"/>
  <c r="AH31" i="35"/>
  <c r="AG31" i="35"/>
  <c r="CY31" i="35" s="1"/>
  <c r="AF31" i="35"/>
  <c r="CX31" i="35" s="1"/>
  <c r="AE31" i="35"/>
  <c r="CW31" i="35" s="1"/>
  <c r="AD31" i="35"/>
  <c r="CV31" i="35" s="1"/>
  <c r="AC31" i="35"/>
  <c r="CU31" i="35" s="1"/>
  <c r="AB31" i="35"/>
  <c r="CT31" i="35" s="1"/>
  <c r="AA31" i="35"/>
  <c r="CS31" i="35" s="1"/>
  <c r="Z31" i="35"/>
  <c r="CR31" i="35" s="1"/>
  <c r="Y31" i="35"/>
  <c r="CQ31" i="35" s="1"/>
  <c r="X31" i="35"/>
  <c r="CP31" i="35" s="1"/>
  <c r="W31" i="35"/>
  <c r="CO31" i="35" s="1"/>
  <c r="V31" i="35"/>
  <c r="CN31" i="35" s="1"/>
  <c r="U31" i="35"/>
  <c r="CM31" i="35" s="1"/>
  <c r="T31" i="35"/>
  <c r="CL31" i="35" s="1"/>
  <c r="S31" i="35"/>
  <c r="R31" i="35"/>
  <c r="Q31" i="35"/>
  <c r="P31" i="35"/>
  <c r="O31" i="35"/>
  <c r="N31" i="35"/>
  <c r="M31" i="35"/>
  <c r="L31" i="35"/>
  <c r="K31" i="35"/>
  <c r="J31" i="35"/>
  <c r="I31" i="35"/>
  <c r="H31" i="35"/>
  <c r="G31" i="35"/>
  <c r="F31" i="35"/>
  <c r="E31" i="35"/>
  <c r="D31" i="35"/>
  <c r="C31" i="35"/>
  <c r="B31" i="35"/>
  <c r="A31" i="35"/>
  <c r="C30" i="35"/>
  <c r="B30" i="35"/>
  <c r="A30" i="35"/>
  <c r="C29" i="35"/>
  <c r="B29" i="35"/>
  <c r="A29" i="35"/>
  <c r="C28" i="35"/>
  <c r="B28" i="35"/>
  <c r="A28" i="35"/>
  <c r="CK27" i="35"/>
  <c r="CJ27" i="35"/>
  <c r="CI27" i="35"/>
  <c r="CH27" i="35"/>
  <c r="CG27" i="35"/>
  <c r="CF27" i="35"/>
  <c r="CE27" i="35"/>
  <c r="CD27" i="35"/>
  <c r="CC27" i="35"/>
  <c r="CB27" i="35"/>
  <c r="CA27" i="35"/>
  <c r="BZ27" i="35"/>
  <c r="BY27" i="35"/>
  <c r="BX27" i="35"/>
  <c r="BW27" i="35"/>
  <c r="BV27" i="35"/>
  <c r="BU27" i="35"/>
  <c r="BT27" i="35"/>
  <c r="BS27" i="35"/>
  <c r="BR27" i="35"/>
  <c r="BQ27" i="35"/>
  <c r="BP27" i="35"/>
  <c r="BO27" i="35"/>
  <c r="BN27" i="35"/>
  <c r="BM27" i="35"/>
  <c r="BL27" i="35"/>
  <c r="BK27" i="35"/>
  <c r="BJ27" i="35"/>
  <c r="BI27" i="35"/>
  <c r="BU27" i="10" s="1"/>
  <c r="BH27" i="35"/>
  <c r="BG27" i="35"/>
  <c r="BF27" i="35"/>
  <c r="BE27" i="35"/>
  <c r="BD27" i="35"/>
  <c r="BC27" i="35"/>
  <c r="BB27" i="35"/>
  <c r="BA27" i="35"/>
  <c r="AZ27" i="35"/>
  <c r="AY27" i="35"/>
  <c r="AX27" i="35"/>
  <c r="AW27" i="35"/>
  <c r="AV27" i="35"/>
  <c r="AU27" i="35"/>
  <c r="AT27" i="35"/>
  <c r="AS27" i="35"/>
  <c r="AR27" i="35"/>
  <c r="AQ27" i="35"/>
  <c r="AP27" i="35"/>
  <c r="AO27" i="35"/>
  <c r="AN27" i="35"/>
  <c r="AM27" i="35"/>
  <c r="AL27" i="35"/>
  <c r="AK27" i="35"/>
  <c r="AJ27" i="35"/>
  <c r="AI27" i="35"/>
  <c r="AH27" i="35"/>
  <c r="AG27" i="35"/>
  <c r="CY27" i="35" s="1"/>
  <c r="AF27" i="35"/>
  <c r="CX27" i="35" s="1"/>
  <c r="AE27" i="35"/>
  <c r="CW27" i="35" s="1"/>
  <c r="AD27" i="35"/>
  <c r="CV27" i="35" s="1"/>
  <c r="AC27" i="35"/>
  <c r="CU27" i="35" s="1"/>
  <c r="AB27" i="35"/>
  <c r="CT27" i="35" s="1"/>
  <c r="AA27" i="35"/>
  <c r="CS27" i="35" s="1"/>
  <c r="Z27" i="35"/>
  <c r="CR27" i="35" s="1"/>
  <c r="Y27" i="35"/>
  <c r="CQ27" i="35" s="1"/>
  <c r="X27" i="35"/>
  <c r="CP27" i="35" s="1"/>
  <c r="W27" i="35"/>
  <c r="CO27" i="35" s="1"/>
  <c r="V27" i="35"/>
  <c r="CN27" i="35" s="1"/>
  <c r="U27" i="35"/>
  <c r="CM27" i="35" s="1"/>
  <c r="T27" i="35"/>
  <c r="CL27" i="35" s="1"/>
  <c r="S27" i="35"/>
  <c r="R27" i="35"/>
  <c r="Q27" i="35"/>
  <c r="P27" i="35"/>
  <c r="O27" i="35"/>
  <c r="N27" i="35"/>
  <c r="M27" i="35"/>
  <c r="L27" i="35"/>
  <c r="K27" i="35"/>
  <c r="J27" i="35"/>
  <c r="I27" i="35"/>
  <c r="H27" i="35"/>
  <c r="G27" i="35"/>
  <c r="F27" i="35"/>
  <c r="E27" i="35"/>
  <c r="D27" i="35"/>
  <c r="C27" i="35"/>
  <c r="B27" i="35"/>
  <c r="A27" i="35"/>
  <c r="C26" i="35"/>
  <c r="B26" i="35"/>
  <c r="A26" i="35"/>
  <c r="CD25" i="35"/>
  <c r="BF25" i="35"/>
  <c r="AD25" i="35"/>
  <c r="R25" i="35"/>
  <c r="P25" i="35"/>
  <c r="C25" i="35"/>
  <c r="B25" i="35"/>
  <c r="A25" i="35"/>
  <c r="CK24" i="35"/>
  <c r="CJ24" i="35"/>
  <c r="CI24" i="35"/>
  <c r="CH24" i="35"/>
  <c r="CG24" i="35"/>
  <c r="CF24" i="35"/>
  <c r="CE24" i="35"/>
  <c r="CD24" i="35"/>
  <c r="CC24" i="35"/>
  <c r="CB24" i="35"/>
  <c r="CA24" i="35"/>
  <c r="BZ24" i="35"/>
  <c r="BY24" i="35"/>
  <c r="BX24" i="35"/>
  <c r="BW24" i="35"/>
  <c r="BV24" i="35"/>
  <c r="BU24" i="35"/>
  <c r="BT24" i="35"/>
  <c r="BS24" i="35"/>
  <c r="BR24" i="35"/>
  <c r="BQ24" i="35"/>
  <c r="BP24" i="35"/>
  <c r="BO24" i="35"/>
  <c r="BN24" i="35"/>
  <c r="BM24" i="35"/>
  <c r="BL24" i="35"/>
  <c r="BK24" i="35"/>
  <c r="BJ24" i="35"/>
  <c r="BI24" i="35"/>
  <c r="BU24" i="10" s="1"/>
  <c r="BH24" i="35"/>
  <c r="BG24" i="35"/>
  <c r="BF24" i="35"/>
  <c r="BE24" i="35"/>
  <c r="BD24" i="35"/>
  <c r="BC24" i="35"/>
  <c r="BB24" i="35"/>
  <c r="BA24" i="35"/>
  <c r="AZ24" i="35"/>
  <c r="AY24" i="35"/>
  <c r="AX24" i="35"/>
  <c r="AW24" i="35"/>
  <c r="AV24" i="35"/>
  <c r="AU24" i="35"/>
  <c r="AT24" i="35"/>
  <c r="AS24" i="35"/>
  <c r="AR24" i="35"/>
  <c r="AQ24" i="35"/>
  <c r="AP24" i="35"/>
  <c r="AO24" i="35"/>
  <c r="AN24" i="35"/>
  <c r="AM24" i="35"/>
  <c r="AL24" i="35"/>
  <c r="AK24" i="35"/>
  <c r="AJ24" i="35"/>
  <c r="AI24" i="35"/>
  <c r="AH24" i="35"/>
  <c r="AG24" i="35"/>
  <c r="CY24" i="35" s="1"/>
  <c r="AF24" i="35"/>
  <c r="CX24" i="35" s="1"/>
  <c r="AE24" i="35"/>
  <c r="CW24" i="35" s="1"/>
  <c r="AD24" i="35"/>
  <c r="AC24" i="35"/>
  <c r="CU24" i="35" s="1"/>
  <c r="AB24" i="35"/>
  <c r="CT24" i="35" s="1"/>
  <c r="AA24" i="35"/>
  <c r="CS24" i="35" s="1"/>
  <c r="Z24" i="35"/>
  <c r="Y24" i="35"/>
  <c r="CQ24" i="35" s="1"/>
  <c r="X24" i="35"/>
  <c r="CP24" i="35" s="1"/>
  <c r="W24" i="35"/>
  <c r="CO24" i="35" s="1"/>
  <c r="V24" i="35"/>
  <c r="U24" i="35"/>
  <c r="CM24" i="35" s="1"/>
  <c r="T24" i="35"/>
  <c r="CL24" i="35" s="1"/>
  <c r="S24" i="35"/>
  <c r="R24" i="35"/>
  <c r="Q24" i="35"/>
  <c r="P24" i="35"/>
  <c r="O24" i="35"/>
  <c r="N24" i="35"/>
  <c r="M24" i="35"/>
  <c r="L24" i="35"/>
  <c r="K24" i="35"/>
  <c r="J24" i="35"/>
  <c r="I24" i="35"/>
  <c r="H24" i="35"/>
  <c r="G24" i="35"/>
  <c r="F24" i="35"/>
  <c r="E24" i="35"/>
  <c r="D24" i="35"/>
  <c r="C24" i="35"/>
  <c r="B24" i="35"/>
  <c r="A24" i="35"/>
  <c r="CE23" i="35"/>
  <c r="CD23" i="35"/>
  <c r="CC23" i="35"/>
  <c r="CA23" i="35"/>
  <c r="BZ23" i="35"/>
  <c r="BX23" i="35"/>
  <c r="BQ23" i="35"/>
  <c r="BP23" i="35"/>
  <c r="BO23" i="35"/>
  <c r="BM23" i="35"/>
  <c r="BL23" i="35"/>
  <c r="BJ23" i="35"/>
  <c r="BI23" i="35"/>
  <c r="BU23" i="10" s="1"/>
  <c r="BH23" i="35"/>
  <c r="BF23" i="35"/>
  <c r="BE23" i="35"/>
  <c r="BC23" i="35"/>
  <c r="BB23" i="35"/>
  <c r="BA23" i="35"/>
  <c r="AY23" i="35"/>
  <c r="AX23" i="35"/>
  <c r="AV23" i="35"/>
  <c r="AU23" i="35"/>
  <c r="AT23" i="35"/>
  <c r="AR23" i="35"/>
  <c r="AQ23" i="35"/>
  <c r="AO23" i="35"/>
  <c r="AN23" i="35"/>
  <c r="AM23" i="35"/>
  <c r="AK23" i="35"/>
  <c r="AJ23" i="35"/>
  <c r="AH23" i="35"/>
  <c r="AG23" i="35"/>
  <c r="AF23" i="35"/>
  <c r="AE23" i="35"/>
  <c r="AD23" i="35"/>
  <c r="AC23" i="35"/>
  <c r="AA23" i="35"/>
  <c r="Z23" i="35"/>
  <c r="Y23" i="35"/>
  <c r="X23" i="35"/>
  <c r="W23" i="35"/>
  <c r="CO23" i="35" s="1"/>
  <c r="V23" i="35"/>
  <c r="T23" i="35"/>
  <c r="S23" i="35"/>
  <c r="R23" i="35"/>
  <c r="Q23" i="35"/>
  <c r="P23" i="35"/>
  <c r="O23" i="35"/>
  <c r="N23" i="35"/>
  <c r="M23" i="35"/>
  <c r="L23" i="35"/>
  <c r="K23" i="35"/>
  <c r="J23" i="35"/>
  <c r="I23" i="35"/>
  <c r="H23" i="35"/>
  <c r="G23" i="35"/>
  <c r="F23" i="35"/>
  <c r="C23" i="35"/>
  <c r="B23" i="35"/>
  <c r="A23" i="35"/>
  <c r="CC22" i="35"/>
  <c r="BZ22" i="35"/>
  <c r="BM22" i="35"/>
  <c r="BJ22" i="35"/>
  <c r="BB22" i="35"/>
  <c r="AY22" i="35"/>
  <c r="AT22" i="35"/>
  <c r="AQ22" i="35"/>
  <c r="AN22" i="35"/>
  <c r="AK22" i="35"/>
  <c r="AH22" i="35"/>
  <c r="R22" i="35"/>
  <c r="P22" i="35"/>
  <c r="N22" i="35"/>
  <c r="L22" i="35"/>
  <c r="J22" i="35"/>
  <c r="H22" i="35"/>
  <c r="F22" i="35"/>
  <c r="C22" i="35"/>
  <c r="B22" i="35"/>
  <c r="A22" i="35"/>
  <c r="C21" i="35"/>
  <c r="B21" i="35"/>
  <c r="A21" i="35"/>
  <c r="C20" i="35"/>
  <c r="B20" i="35"/>
  <c r="A20" i="35"/>
  <c r="CZ19" i="35"/>
  <c r="C19" i="35"/>
  <c r="B19" i="35"/>
  <c r="A19" i="35"/>
  <c r="CL23" i="35" l="1"/>
  <c r="CR23" i="35"/>
  <c r="CN24" i="35"/>
  <c r="CR24" i="35"/>
  <c r="CV24" i="35"/>
  <c r="CN23" i="35"/>
  <c r="CS59" i="35"/>
  <c r="CQ25" i="35"/>
  <c r="BI74" i="35"/>
  <c r="BU74" i="10" s="1"/>
  <c r="CL65" i="35"/>
  <c r="CQ65" i="35"/>
  <c r="CP59" i="35"/>
  <c r="CL59" i="35"/>
  <c r="CQ59" i="35"/>
  <c r="CO76" i="35"/>
  <c r="CQ23" i="35"/>
  <c r="CO84" i="35"/>
  <c r="CQ84" i="35"/>
  <c r="CS23" i="35"/>
  <c r="CO25" i="35"/>
  <c r="CS65" i="35"/>
  <c r="CQ76" i="35"/>
  <c r="CS76" i="35"/>
  <c r="AD74" i="35"/>
  <c r="AF74" i="35"/>
  <c r="V25" i="35"/>
  <c r="CN25" i="35" s="1"/>
  <c r="CN84" i="35"/>
  <c r="X25" i="35"/>
  <c r="CP25" i="35" s="1"/>
  <c r="CP84" i="35"/>
  <c r="Z25" i="35"/>
  <c r="CR25" i="35" s="1"/>
  <c r="CR84" i="35"/>
  <c r="AC25" i="35"/>
  <c r="AE25" i="35"/>
  <c r="AG25" i="35"/>
  <c r="V74" i="35"/>
  <c r="CN76" i="35"/>
  <c r="X74" i="35"/>
  <c r="Z74" i="35"/>
  <c r="AC74" i="35"/>
  <c r="AE74" i="35"/>
  <c r="AG74" i="35"/>
  <c r="BY26" i="35"/>
  <c r="BY20" i="35" s="1"/>
  <c r="CC26" i="35"/>
  <c r="CC20" i="35" s="1"/>
  <c r="CE26" i="35"/>
  <c r="CE20" i="35" s="1"/>
  <c r="CG26" i="35"/>
  <c r="CG20" i="35" s="1"/>
  <c r="CI26" i="35"/>
  <c r="CI20" i="35" s="1"/>
  <c r="CK26" i="35"/>
  <c r="CK20" i="35" s="1"/>
  <c r="F26" i="35"/>
  <c r="F20" i="35" s="1"/>
  <c r="H26" i="35"/>
  <c r="H20" i="35" s="1"/>
  <c r="J26" i="35"/>
  <c r="J20" i="35" s="1"/>
  <c r="L26" i="35"/>
  <c r="L20" i="35" s="1"/>
  <c r="N26" i="35"/>
  <c r="N20" i="35" s="1"/>
  <c r="P26" i="35"/>
  <c r="P20" i="35" s="1"/>
  <c r="R26" i="35"/>
  <c r="R20" i="35" s="1"/>
  <c r="AB26" i="35"/>
  <c r="AH26" i="35"/>
  <c r="AH20" i="35" s="1"/>
  <c r="AJ26" i="35"/>
  <c r="AJ20" i="35" s="1"/>
  <c r="AL26" i="35"/>
  <c r="AL20" i="35" s="1"/>
  <c r="AN26" i="35"/>
  <c r="AN20" i="35" s="1"/>
  <c r="AP26" i="35"/>
  <c r="AP20" i="35" s="1"/>
  <c r="AR26" i="35"/>
  <c r="AR20" i="35" s="1"/>
  <c r="AT26" i="35"/>
  <c r="AT20" i="35" s="1"/>
  <c r="AV26" i="35"/>
  <c r="AV20" i="35" s="1"/>
  <c r="AX26" i="35"/>
  <c r="AX20" i="35" s="1"/>
  <c r="AZ26" i="35"/>
  <c r="AZ20" i="35" s="1"/>
  <c r="BB26" i="35"/>
  <c r="BB20" i="35" s="1"/>
  <c r="BD26" i="35"/>
  <c r="BD20" i="35" s="1"/>
  <c r="BF26" i="35"/>
  <c r="BF20" i="35" s="1"/>
  <c r="BH26" i="35"/>
  <c r="BH20" i="35" s="1"/>
  <c r="BJ26" i="35"/>
  <c r="BJ20" i="35" s="1"/>
  <c r="BN26" i="35"/>
  <c r="BN20" i="35" s="1"/>
  <c r="BP26" i="35"/>
  <c r="BP20" i="35" s="1"/>
  <c r="BR26" i="35"/>
  <c r="BR20" i="35" s="1"/>
  <c r="BT26" i="35"/>
  <c r="BT20" i="35" s="1"/>
  <c r="BV26" i="35"/>
  <c r="BV20" i="35" s="1"/>
  <c r="BX26" i="35"/>
  <c r="BX20" i="35" s="1"/>
  <c r="BZ26" i="35"/>
  <c r="BZ20" i="35" s="1"/>
  <c r="CB26" i="35"/>
  <c r="CB20" i="35" s="1"/>
  <c r="CD26" i="35"/>
  <c r="CD20" i="35" s="1"/>
  <c r="CF26" i="35"/>
  <c r="CF20" i="35" s="1"/>
  <c r="CH26" i="35"/>
  <c r="CH20" i="35" s="1"/>
  <c r="CJ26" i="35"/>
  <c r="CJ20" i="35" s="1"/>
  <c r="E26" i="35"/>
  <c r="E20" i="35" s="1"/>
  <c r="G26" i="35"/>
  <c r="G20" i="35" s="1"/>
  <c r="I26" i="35"/>
  <c r="I20" i="35" s="1"/>
  <c r="K26" i="35"/>
  <c r="K20" i="35" s="1"/>
  <c r="M26" i="35"/>
  <c r="M20" i="35" s="1"/>
  <c r="O26" i="35"/>
  <c r="O20" i="35" s="1"/>
  <c r="Q26" i="35"/>
  <c r="Q20" i="35" s="1"/>
  <c r="S26" i="35"/>
  <c r="S20" i="35" s="1"/>
  <c r="W26" i="35"/>
  <c r="AI26" i="35"/>
  <c r="AI20" i="35" s="1"/>
  <c r="AK26" i="35"/>
  <c r="AK20" i="35" s="1"/>
  <c r="AM26" i="35"/>
  <c r="AM20" i="35" s="1"/>
  <c r="AO26" i="35"/>
  <c r="AO20" i="35" s="1"/>
  <c r="AQ26" i="35"/>
  <c r="AQ20" i="35" s="1"/>
  <c r="AS26" i="35"/>
  <c r="AS20" i="35" s="1"/>
  <c r="AU26" i="35"/>
  <c r="AU20" i="35" s="1"/>
  <c r="AW26" i="35"/>
  <c r="AW20" i="35" s="1"/>
  <c r="AY26" i="35"/>
  <c r="AY20" i="35" s="1"/>
  <c r="BA26" i="35"/>
  <c r="BA20" i="35" s="1"/>
  <c r="BC26" i="35"/>
  <c r="BC20" i="35" s="1"/>
  <c r="BE26" i="35"/>
  <c r="BE20" i="35" s="1"/>
  <c r="BG26" i="35"/>
  <c r="BG20" i="35" s="1"/>
  <c r="BK26" i="35"/>
  <c r="BK20" i="35" s="1"/>
  <c r="BM26" i="35"/>
  <c r="BM20" i="35" s="1"/>
  <c r="BO26" i="35"/>
  <c r="BO20" i="35" s="1"/>
  <c r="BQ26" i="35"/>
  <c r="BQ20" i="35" s="1"/>
  <c r="BS26" i="35"/>
  <c r="BS20" i="35" s="1"/>
  <c r="BU26" i="35"/>
  <c r="BU20" i="35" s="1"/>
  <c r="BW26" i="35"/>
  <c r="BW20" i="35" s="1"/>
  <c r="CA26" i="35"/>
  <c r="CA20" i="35" s="1"/>
  <c r="BL26" i="35"/>
  <c r="BL20" i="35" s="1"/>
  <c r="AE26" i="35"/>
  <c r="AA26" i="35"/>
  <c r="U26" i="35"/>
  <c r="Y26" i="35"/>
  <c r="AC26" i="35"/>
  <c r="AG26" i="35"/>
  <c r="BI26" i="35"/>
  <c r="BU26" i="10" s="1"/>
  <c r="D26" i="35"/>
  <c r="D20" i="35" s="1"/>
  <c r="BI22" i="35"/>
  <c r="BU22" i="10" s="1"/>
  <c r="T26" i="35"/>
  <c r="V26" i="35"/>
  <c r="X26" i="35"/>
  <c r="Z26" i="35"/>
  <c r="AD26" i="35"/>
  <c r="AF26" i="35"/>
  <c r="BI25" i="35"/>
  <c r="BU25" i="10" s="1"/>
  <c r="AN59" i="35"/>
  <c r="BG45" i="35"/>
  <c r="AN65" i="35"/>
  <c r="BS84" i="35"/>
  <c r="BS25" i="35" s="1"/>
  <c r="BU84" i="35"/>
  <c r="BU25" i="35" s="1"/>
  <c r="BW84" i="35"/>
  <c r="BW25" i="35" s="1"/>
  <c r="CH84" i="35"/>
  <c r="CH25" i="35" s="1"/>
  <c r="CJ84" i="35"/>
  <c r="CJ25" i="35" s="1"/>
  <c r="BF74" i="35"/>
  <c r="BE74" i="35"/>
  <c r="BH74" i="35"/>
  <c r="BS78" i="35"/>
  <c r="BW78" i="35"/>
  <c r="CH78" i="35"/>
  <c r="CH23" i="35" s="1"/>
  <c r="CJ78" i="35"/>
  <c r="CJ23" i="35" s="1"/>
  <c r="BC58" i="35"/>
  <c r="G45" i="35"/>
  <c r="Q58" i="35"/>
  <c r="CA58" i="35"/>
  <c r="BT78" i="35"/>
  <c r="BV78" i="35"/>
  <c r="CG78" i="35"/>
  <c r="CG23" i="35" s="1"/>
  <c r="CK78" i="35"/>
  <c r="CK23" i="35" s="1"/>
  <c r="BG78" i="35"/>
  <c r="CI78" i="35"/>
  <c r="CI23" i="35" s="1"/>
  <c r="CB78" i="35"/>
  <c r="CB23" i="35" s="1"/>
  <c r="BU78" i="35"/>
  <c r="BU23" i="35" s="1"/>
  <c r="BN78" i="35"/>
  <c r="BN23" i="35" s="1"/>
  <c r="AL76" i="35"/>
  <c r="AL74" i="35" s="1"/>
  <c r="AL22" i="35" s="1"/>
  <c r="CB76" i="35"/>
  <c r="CB74" i="35" s="1"/>
  <c r="CB22" i="35" s="1"/>
  <c r="BG76" i="35"/>
  <c r="BB65" i="35"/>
  <c r="BI65" i="35"/>
  <c r="BU65" i="10" s="1"/>
  <c r="AZ76" i="35"/>
  <c r="AZ74" i="35" s="1"/>
  <c r="AZ22" i="35" s="1"/>
  <c r="BN76" i="35"/>
  <c r="BN74" i="35" s="1"/>
  <c r="BN22" i="35" s="1"/>
  <c r="BB59" i="35"/>
  <c r="BP65" i="35"/>
  <c r="BI59" i="35"/>
  <c r="BU59" i="10" s="1"/>
  <c r="CD76" i="35"/>
  <c r="CD74" i="35" s="1"/>
  <c r="CD22" i="35" s="1"/>
  <c r="BP59" i="35"/>
  <c r="CD59" i="35"/>
  <c r="CD65" i="35"/>
  <c r="BP76" i="35"/>
  <c r="BP74" i="35" s="1"/>
  <c r="BP22" i="35" s="1"/>
  <c r="V20" i="35"/>
  <c r="AV45" i="35"/>
  <c r="AD45" i="35"/>
  <c r="AM45" i="35"/>
  <c r="AJ58" i="35"/>
  <c r="AC45" i="35"/>
  <c r="AE45" i="35"/>
  <c r="AG45" i="35"/>
  <c r="AJ45" i="35"/>
  <c r="AJ44" i="35" s="1"/>
  <c r="AJ21" i="35" s="1"/>
  <c r="AL45" i="35"/>
  <c r="AN45" i="35"/>
  <c r="AQ45" i="35"/>
  <c r="AS45" i="35"/>
  <c r="AU45" i="35"/>
  <c r="AX45" i="35"/>
  <c r="AZ45" i="35"/>
  <c r="BB45" i="35"/>
  <c r="BE45" i="35"/>
  <c r="AF45" i="35"/>
  <c r="AH45" i="35"/>
  <c r="AK45" i="35"/>
  <c r="AO45" i="35"/>
  <c r="AR45" i="35"/>
  <c r="AT45" i="35"/>
  <c r="BA45" i="35"/>
  <c r="BF45" i="35"/>
  <c r="I58" i="35"/>
  <c r="Z58" i="35"/>
  <c r="AS58" i="35"/>
  <c r="BM58" i="35"/>
  <c r="Y45" i="35"/>
  <c r="BX58" i="35"/>
  <c r="CC58" i="35"/>
  <c r="CE58" i="35"/>
  <c r="M58" i="35"/>
  <c r="V58" i="35"/>
  <c r="AE58" i="35"/>
  <c r="AY58" i="35"/>
  <c r="BH58" i="35"/>
  <c r="BQ58" i="35"/>
  <c r="W45" i="35"/>
  <c r="AA45" i="35"/>
  <c r="AY45" i="35"/>
  <c r="BC45" i="35"/>
  <c r="BH45" i="35"/>
  <c r="F45" i="35"/>
  <c r="H45" i="35"/>
  <c r="J45" i="35"/>
  <c r="L45" i="35"/>
  <c r="P45" i="35"/>
  <c r="R45" i="35"/>
  <c r="I45" i="35"/>
  <c r="K45" i="35"/>
  <c r="M45" i="35"/>
  <c r="O45" i="35"/>
  <c r="Q45" i="35"/>
  <c r="S45" i="35"/>
  <c r="G58" i="35"/>
  <c r="K58" i="35"/>
  <c r="O58" i="35"/>
  <c r="S58" i="35"/>
  <c r="X58" i="35"/>
  <c r="AC58" i="35"/>
  <c r="AG58" i="35"/>
  <c r="AL58" i="35"/>
  <c r="AQ58" i="35"/>
  <c r="AV58" i="35"/>
  <c r="BA58" i="35"/>
  <c r="BF58" i="35"/>
  <c r="BJ58" i="35"/>
  <c r="BJ44" i="35" s="1"/>
  <c r="BJ21" i="35" s="1"/>
  <c r="BJ19" i="35" s="1"/>
  <c r="BO58" i="35"/>
  <c r="BZ58" i="35"/>
  <c r="CB58" i="35"/>
  <c r="BU59" i="35"/>
  <c r="CH59" i="35"/>
  <c r="F58" i="35"/>
  <c r="H58" i="35"/>
  <c r="J58" i="35"/>
  <c r="L58" i="35"/>
  <c r="N58" i="35"/>
  <c r="P58" i="35"/>
  <c r="R58" i="35"/>
  <c r="T58" i="35"/>
  <c r="W58" i="35"/>
  <c r="Y58" i="35"/>
  <c r="AA58" i="35"/>
  <c r="AD58" i="35"/>
  <c r="AF58" i="35"/>
  <c r="AH58" i="35"/>
  <c r="AK58" i="35"/>
  <c r="AM58" i="35"/>
  <c r="AO58" i="35"/>
  <c r="AR58" i="35"/>
  <c r="AT58" i="35"/>
  <c r="AX58" i="35"/>
  <c r="AZ58" i="35"/>
  <c r="BE58" i="35"/>
  <c r="BG58" i="35"/>
  <c r="BL58" i="35"/>
  <c r="BN58" i="35"/>
  <c r="BS65" i="35"/>
  <c r="BU65" i="35"/>
  <c r="CH65" i="35"/>
  <c r="CJ65" i="35"/>
  <c r="AU58" i="35"/>
  <c r="BS59" i="35"/>
  <c r="CJ59" i="35"/>
  <c r="CH76" i="35"/>
  <c r="CH74" i="35" s="1"/>
  <c r="CH22" i="35" s="1"/>
  <c r="CJ76" i="35"/>
  <c r="CJ74" i="35" s="1"/>
  <c r="CJ22" i="35" s="1"/>
  <c r="V45" i="35"/>
  <c r="X45" i="35"/>
  <c r="Z45" i="35"/>
  <c r="CR45" i="35" s="1"/>
  <c r="CK59" i="35"/>
  <c r="CG59" i="35"/>
  <c r="CI59" i="35"/>
  <c r="CK65" i="35"/>
  <c r="CG65" i="35"/>
  <c r="CI65" i="35"/>
  <c r="BV76" i="35"/>
  <c r="BV74" i="35" s="1"/>
  <c r="BV22" i="35" s="1"/>
  <c r="T45" i="35"/>
  <c r="BT59" i="35"/>
  <c r="BV59" i="35"/>
  <c r="BW59" i="35"/>
  <c r="BT65" i="35"/>
  <c r="BV65" i="35"/>
  <c r="BW65" i="35"/>
  <c r="T74" i="35"/>
  <c r="CL74" i="35" s="1"/>
  <c r="W74" i="35"/>
  <c r="CO74" i="35" s="1"/>
  <c r="Y74" i="35"/>
  <c r="CQ74" i="35" s="1"/>
  <c r="AA74" i="35"/>
  <c r="CS74" i="35" s="1"/>
  <c r="BT76" i="35"/>
  <c r="BT74" i="35" s="1"/>
  <c r="BT22" i="35" s="1"/>
  <c r="BS76" i="35"/>
  <c r="BS74" i="35" s="1"/>
  <c r="BS22" i="35" s="1"/>
  <c r="CG84" i="35"/>
  <c r="CG25" i="35" s="1"/>
  <c r="CI84" i="35"/>
  <c r="CI25" i="35" s="1"/>
  <c r="CK84" i="35"/>
  <c r="CK25" i="35" s="1"/>
  <c r="CG76" i="35"/>
  <c r="CG74" i="35" s="1"/>
  <c r="CG22" i="35" s="1"/>
  <c r="BT84" i="35"/>
  <c r="BT25" i="35" s="1"/>
  <c r="BV84" i="35"/>
  <c r="BV25" i="35" s="1"/>
  <c r="CP23" i="35" l="1"/>
  <c r="CV65" i="35"/>
  <c r="CL45" i="35"/>
  <c r="CP45" i="35"/>
  <c r="CN45" i="35"/>
  <c r="CX65" i="35"/>
  <c r="CX59" i="35"/>
  <c r="CX25" i="35"/>
  <c r="CV59" i="35"/>
  <c r="CQ45" i="35"/>
  <c r="CN20" i="35"/>
  <c r="CW78" i="35"/>
  <c r="CV25" i="35"/>
  <c r="CV26" i="35"/>
  <c r="CP26" i="35"/>
  <c r="CL26" i="35"/>
  <c r="CQ26" i="35"/>
  <c r="CW59" i="35"/>
  <c r="CU59" i="35"/>
  <c r="CW65" i="35"/>
  <c r="CU65" i="35"/>
  <c r="CR59" i="35"/>
  <c r="CX26" i="35"/>
  <c r="CR26" i="35"/>
  <c r="CN26" i="35"/>
  <c r="CU26" i="35"/>
  <c r="CM26" i="35"/>
  <c r="CW26" i="35"/>
  <c r="CR65" i="35"/>
  <c r="CQ58" i="35"/>
  <c r="CL58" i="35"/>
  <c r="CS45" i="35"/>
  <c r="CN58" i="35"/>
  <c r="CY45" i="35"/>
  <c r="CU45" i="35"/>
  <c r="BV23" i="35"/>
  <c r="CX23" i="35" s="1"/>
  <c r="CX78" i="35"/>
  <c r="BW23" i="35"/>
  <c r="CY23" i="35" s="1"/>
  <c r="CY78" i="35"/>
  <c r="CV84" i="35"/>
  <c r="CP78" i="35"/>
  <c r="AG22" i="35"/>
  <c r="AE22" i="35"/>
  <c r="AC22" i="35"/>
  <c r="CU74" i="35"/>
  <c r="Z22" i="35"/>
  <c r="CR22" i="35" s="1"/>
  <c r="CR74" i="35"/>
  <c r="X22" i="35"/>
  <c r="CP22" i="35" s="1"/>
  <c r="CP74" i="35"/>
  <c r="V22" i="35"/>
  <c r="CN22" i="35" s="1"/>
  <c r="CN74" i="35"/>
  <c r="CY84" i="35"/>
  <c r="CW84" i="35"/>
  <c r="CU84" i="35"/>
  <c r="CX74" i="35"/>
  <c r="AF22" i="35"/>
  <c r="AD22" i="35"/>
  <c r="CV74" i="35"/>
  <c r="CY59" i="35"/>
  <c r="CS58" i="35"/>
  <c r="CO58" i="35"/>
  <c r="CP58" i="35"/>
  <c r="CO45" i="35"/>
  <c r="CX45" i="35"/>
  <c r="CW45" i="35"/>
  <c r="CV45" i="35"/>
  <c r="BT23" i="35"/>
  <c r="CV23" i="35" s="1"/>
  <c r="CV78" i="35"/>
  <c r="BS23" i="35"/>
  <c r="CU23" i="35" s="1"/>
  <c r="CU78" i="35"/>
  <c r="AG20" i="35"/>
  <c r="CY26" i="35"/>
  <c r="AA20" i="35"/>
  <c r="CS20" i="35" s="1"/>
  <c r="CS26" i="35"/>
  <c r="W20" i="35"/>
  <c r="CO20" i="35" s="1"/>
  <c r="CO26" i="35"/>
  <c r="AB20" i="35"/>
  <c r="CT20" i="35" s="1"/>
  <c r="CT26" i="35"/>
  <c r="CX84" i="35"/>
  <c r="CU76" i="35"/>
  <c r="CR76" i="35"/>
  <c r="CP76" i="35"/>
  <c r="CY65" i="35"/>
  <c r="CY25" i="35"/>
  <c r="CW25" i="35"/>
  <c r="CU25" i="35"/>
  <c r="CX76" i="35"/>
  <c r="CV76" i="35"/>
  <c r="AJ19" i="35"/>
  <c r="BA44" i="35"/>
  <c r="BA21" i="35" s="1"/>
  <c r="BA19" i="35" s="1"/>
  <c r="BX44" i="35"/>
  <c r="BX21" i="35" s="1"/>
  <c r="BX19" i="35" s="1"/>
  <c r="U20" i="35"/>
  <c r="CM20" i="35" s="1"/>
  <c r="AE20" i="35"/>
  <c r="CW20" i="35" s="1"/>
  <c r="AD20" i="35"/>
  <c r="CV20" i="35" s="1"/>
  <c r="Q44" i="35"/>
  <c r="Q21" i="35" s="1"/>
  <c r="Q19" i="35" s="1"/>
  <c r="AC20" i="35"/>
  <c r="CU20" i="35" s="1"/>
  <c r="BI20" i="35"/>
  <c r="BU20" i="10" s="1"/>
  <c r="Y20" i="35"/>
  <c r="CQ20" i="35" s="1"/>
  <c r="AH44" i="35"/>
  <c r="AH21" i="35" s="1"/>
  <c r="Y44" i="35"/>
  <c r="X44" i="35"/>
  <c r="AF20" i="35"/>
  <c r="CX20" i="35" s="1"/>
  <c r="R44" i="35"/>
  <c r="R21" i="35" s="1"/>
  <c r="R19" i="35" s="1"/>
  <c r="V44" i="35"/>
  <c r="AZ44" i="35"/>
  <c r="AZ21" i="35" s="1"/>
  <c r="AZ19" i="35" s="1"/>
  <c r="AT44" i="35"/>
  <c r="AT21" i="35" s="1"/>
  <c r="AT19" i="35" s="1"/>
  <c r="AO44" i="35"/>
  <c r="AO21" i="35" s="1"/>
  <c r="AQ44" i="35"/>
  <c r="AQ21" i="35" s="1"/>
  <c r="AQ19" i="35" s="1"/>
  <c r="AG44" i="35"/>
  <c r="G44" i="35"/>
  <c r="G21" i="35" s="1"/>
  <c r="Z20" i="35"/>
  <c r="CR20" i="35" s="1"/>
  <c r="BC44" i="35"/>
  <c r="BC21" i="35" s="1"/>
  <c r="X20" i="35"/>
  <c r="CP20" i="35" s="1"/>
  <c r="T20" i="35"/>
  <c r="CL20" i="35" s="1"/>
  <c r="AN58" i="35"/>
  <c r="AN44" i="35" s="1"/>
  <c r="AN21" i="35" s="1"/>
  <c r="AN19" i="35" s="1"/>
  <c r="AX44" i="35"/>
  <c r="AX21" i="35" s="1"/>
  <c r="AX19" i="35" s="1"/>
  <c r="AM44" i="35"/>
  <c r="AM21" i="35" s="1"/>
  <c r="AV44" i="35"/>
  <c r="AV21" i="35" s="1"/>
  <c r="AS44" i="35"/>
  <c r="AS21" i="35" s="1"/>
  <c r="AS19" i="35" s="1"/>
  <c r="BU71" i="10"/>
  <c r="CB44" i="35"/>
  <c r="CB21" i="35" s="1"/>
  <c r="CB19" i="35" s="1"/>
  <c r="P44" i="35"/>
  <c r="P21" i="35" s="1"/>
  <c r="P19" i="35" s="1"/>
  <c r="L44" i="35"/>
  <c r="L21" i="35" s="1"/>
  <c r="L19" i="35" s="1"/>
  <c r="H44" i="35"/>
  <c r="H21" i="35" s="1"/>
  <c r="H19" i="35" s="1"/>
  <c r="J44" i="35"/>
  <c r="J21" i="35" s="1"/>
  <c r="J19" i="35" s="1"/>
  <c r="AY44" i="35"/>
  <c r="AY21" i="35" s="1"/>
  <c r="AY19" i="35" s="1"/>
  <c r="BU45" i="10"/>
  <c r="AK44" i="35"/>
  <c r="AK21" i="35" s="1"/>
  <c r="AF44" i="35"/>
  <c r="AA44" i="35"/>
  <c r="BF44" i="35"/>
  <c r="BH44" i="35"/>
  <c r="BI58" i="35"/>
  <c r="BU58" i="10" s="1"/>
  <c r="BG74" i="35"/>
  <c r="BG23" i="35"/>
  <c r="CW23" i="35" s="1"/>
  <c r="BH22" i="35"/>
  <c r="BE22" i="35"/>
  <c r="BF22" i="35"/>
  <c r="BU58" i="35"/>
  <c r="F44" i="35"/>
  <c r="F21" i="35" s="1"/>
  <c r="F19" i="35" s="1"/>
  <c r="Z44" i="35"/>
  <c r="BL44" i="35"/>
  <c r="BL21" i="35" s="1"/>
  <c r="BL19" i="35" s="1"/>
  <c r="BE44" i="35"/>
  <c r="AR44" i="35"/>
  <c r="AR21" i="35" s="1"/>
  <c r="AR19" i="35" s="1"/>
  <c r="AD44" i="35"/>
  <c r="AL44" i="35"/>
  <c r="AL21" i="35" s="1"/>
  <c r="AL19" i="35" s="1"/>
  <c r="AC44" i="35"/>
  <c r="CA44" i="35"/>
  <c r="CA21" i="35" s="1"/>
  <c r="CA19" i="35" s="1"/>
  <c r="BN44" i="35"/>
  <c r="BN21" i="35" s="1"/>
  <c r="BN19" i="35" s="1"/>
  <c r="W44" i="35"/>
  <c r="I44" i="35"/>
  <c r="I21" i="35" s="1"/>
  <c r="I19" i="35" s="1"/>
  <c r="CE44" i="35"/>
  <c r="CE21" i="35" s="1"/>
  <c r="CE19" i="35" s="1"/>
  <c r="AE44" i="35"/>
  <c r="AU44" i="35"/>
  <c r="AU21" i="35" s="1"/>
  <c r="AU19" i="35" s="1"/>
  <c r="BP58" i="35"/>
  <c r="BP44" i="35" s="1"/>
  <c r="BP21" i="35" s="1"/>
  <c r="CD58" i="35"/>
  <c r="CD44" i="35" s="1"/>
  <c r="CD21" i="35" s="1"/>
  <c r="CD19" i="35" s="1"/>
  <c r="BB58" i="35"/>
  <c r="BB44" i="35" s="1"/>
  <c r="BB21" i="35" s="1"/>
  <c r="BB19" i="35" s="1"/>
  <c r="BG44" i="35"/>
  <c r="BZ44" i="35"/>
  <c r="BZ21" i="35" s="1"/>
  <c r="BZ19" i="35" s="1"/>
  <c r="CH58" i="35"/>
  <c r="M44" i="35"/>
  <c r="M21" i="35" s="1"/>
  <c r="M19" i="35" s="1"/>
  <c r="CC44" i="35"/>
  <c r="CC21" i="35" s="1"/>
  <c r="CC19" i="35" s="1"/>
  <c r="BM44" i="35"/>
  <c r="BM21" i="35" s="1"/>
  <c r="BM19" i="35" s="1"/>
  <c r="CJ58" i="35"/>
  <c r="BQ44" i="35"/>
  <c r="BQ21" i="35" s="1"/>
  <c r="BQ19" i="35" s="1"/>
  <c r="BS58" i="35"/>
  <c r="S44" i="35"/>
  <c r="S21" i="35" s="1"/>
  <c r="S19" i="35" s="1"/>
  <c r="K44" i="35"/>
  <c r="K21" i="35" s="1"/>
  <c r="K19" i="35" s="1"/>
  <c r="O44" i="35"/>
  <c r="O21" i="35" s="1"/>
  <c r="O19" i="35" s="1"/>
  <c r="BO44" i="35"/>
  <c r="BO21" i="35" s="1"/>
  <c r="BO19" i="35" s="1"/>
  <c r="BV58" i="35"/>
  <c r="CG58" i="35"/>
  <c r="CI58" i="35"/>
  <c r="CK58" i="35"/>
  <c r="CI76" i="35"/>
  <c r="CI74" i="35" s="1"/>
  <c r="CI22" i="35" s="1"/>
  <c r="Y22" i="35"/>
  <c r="CQ22" i="35" s="1"/>
  <c r="T22" i="35"/>
  <c r="CL22" i="35" s="1"/>
  <c r="BW58" i="35"/>
  <c r="BT58" i="35"/>
  <c r="AA22" i="35"/>
  <c r="CS22" i="35" s="1"/>
  <c r="W22" i="35"/>
  <c r="CO22" i="35" s="1"/>
  <c r="T44" i="35"/>
  <c r="BU76" i="35"/>
  <c r="CK76" i="35"/>
  <c r="CK74" i="35" s="1"/>
  <c r="CK22" i="35" s="1"/>
  <c r="BW76" i="35"/>
  <c r="CV58" i="35" l="1"/>
  <c r="CW76" i="35"/>
  <c r="CX58" i="35"/>
  <c r="CY76" i="35"/>
  <c r="CW58" i="35"/>
  <c r="CL44" i="35"/>
  <c r="CU58" i="35"/>
  <c r="AE21" i="35"/>
  <c r="AC21" i="35"/>
  <c r="AC19" i="35" s="1"/>
  <c r="AD21" i="35"/>
  <c r="AD19" i="35" s="1"/>
  <c r="Z21" i="35"/>
  <c r="CR21" i="35" s="1"/>
  <c r="CR44" i="35"/>
  <c r="AA21" i="35"/>
  <c r="CS21" i="35" s="1"/>
  <c r="CS44" i="35"/>
  <c r="V21" i="35"/>
  <c r="CN44" i="35"/>
  <c r="Y21" i="35"/>
  <c r="CQ21" i="35" s="1"/>
  <c r="CQ44" i="35"/>
  <c r="CY58" i="35"/>
  <c r="CV22" i="35"/>
  <c r="CR58" i="35"/>
  <c r="W21" i="35"/>
  <c r="CO21" i="35" s="1"/>
  <c r="CO44" i="35"/>
  <c r="AF21" i="35"/>
  <c r="AF19" i="35" s="1"/>
  <c r="AG21" i="35"/>
  <c r="X21" i="35"/>
  <c r="CP21" i="35" s="1"/>
  <c r="CP44" i="35"/>
  <c r="CY20" i="35"/>
  <c r="CX22" i="35"/>
  <c r="CU22" i="35"/>
  <c r="Z19" i="35"/>
  <c r="CJ44" i="35"/>
  <c r="CJ21" i="35" s="1"/>
  <c r="CJ19" i="35" s="1"/>
  <c r="CH44" i="35"/>
  <c r="CH21" i="35" s="1"/>
  <c r="CH19" i="35" s="1"/>
  <c r="BI44" i="35"/>
  <c r="BU44" i="10" s="1"/>
  <c r="BU21" i="10" s="1"/>
  <c r="BE21" i="35"/>
  <c r="BG22" i="35"/>
  <c r="BH21" i="35"/>
  <c r="BF21" i="35"/>
  <c r="BU44" i="35"/>
  <c r="BU21" i="35" s="1"/>
  <c r="BG21" i="35"/>
  <c r="BS44" i="35"/>
  <c r="BS21" i="35" s="1"/>
  <c r="BS19" i="35" s="1"/>
  <c r="CK44" i="35"/>
  <c r="CK21" i="35" s="1"/>
  <c r="CK19" i="35" s="1"/>
  <c r="BP19" i="35"/>
  <c r="AM19" i="35"/>
  <c r="AK19" i="35"/>
  <c r="CG44" i="35"/>
  <c r="CG21" i="35" s="1"/>
  <c r="BT44" i="35"/>
  <c r="CI44" i="35"/>
  <c r="T21" i="35"/>
  <c r="CL21" i="35" s="1"/>
  <c r="BW44" i="35"/>
  <c r="BW74" i="35"/>
  <c r="CY74" i="35" s="1"/>
  <c r="BU74" i="35"/>
  <c r="CW74" i="35" s="1"/>
  <c r="BV44" i="35"/>
  <c r="CV44" i="35" l="1"/>
  <c r="CX44" i="35"/>
  <c r="W19" i="35"/>
  <c r="CO19" i="35" s="1"/>
  <c r="Y19" i="35"/>
  <c r="X19" i="35"/>
  <c r="CP19" i="35" s="1"/>
  <c r="AA19" i="35"/>
  <c r="CY44" i="35"/>
  <c r="V19" i="35"/>
  <c r="CN19" i="35" s="1"/>
  <c r="CN21" i="35"/>
  <c r="CU21" i="35"/>
  <c r="AE19" i="35"/>
  <c r="AG19" i="35"/>
  <c r="CU44" i="35"/>
  <c r="CW44" i="35"/>
  <c r="CR19" i="35"/>
  <c r="CQ19" i="35"/>
  <c r="BI21" i="35"/>
  <c r="BG19" i="35"/>
  <c r="BF19" i="35"/>
  <c r="BH19" i="35"/>
  <c r="BE19" i="35"/>
  <c r="CG19" i="35"/>
  <c r="CI21" i="35"/>
  <c r="CW21" i="35" s="1"/>
  <c r="BT21" i="35"/>
  <c r="CV21" i="35" s="1"/>
  <c r="T19" i="35"/>
  <c r="BW21" i="35"/>
  <c r="BV21" i="35"/>
  <c r="CX21" i="35" s="1"/>
  <c r="BU22" i="35"/>
  <c r="CW22" i="35" s="1"/>
  <c r="BW22" i="35"/>
  <c r="CY22" i="35" s="1"/>
  <c r="CY21" i="35" l="1"/>
  <c r="CU19" i="35"/>
  <c r="BI19" i="35"/>
  <c r="BT19" i="35"/>
  <c r="CV19" i="35" s="1"/>
  <c r="CI19" i="35"/>
  <c r="BW19" i="35"/>
  <c r="BU19" i="35"/>
  <c r="BV19" i="35"/>
  <c r="CX19" i="35" s="1"/>
  <c r="CW19" i="35" l="1"/>
  <c r="CY19" i="35"/>
  <c r="C87" i="34" l="1"/>
  <c r="B87" i="34"/>
  <c r="A87" i="34"/>
  <c r="C85" i="34"/>
  <c r="B85" i="34"/>
  <c r="A85" i="34"/>
  <c r="C84" i="34"/>
  <c r="B84" i="34"/>
  <c r="A84" i="34"/>
  <c r="C83" i="34"/>
  <c r="B83" i="34"/>
  <c r="A83" i="34"/>
  <c r="C78" i="34"/>
  <c r="B78" i="34"/>
  <c r="A78" i="34"/>
  <c r="C76" i="34"/>
  <c r="B76" i="34"/>
  <c r="A76" i="34"/>
  <c r="C75" i="34"/>
  <c r="B75" i="34"/>
  <c r="A75" i="34"/>
  <c r="C74" i="34"/>
  <c r="B74" i="34"/>
  <c r="A74" i="34"/>
  <c r="C73" i="34"/>
  <c r="B73" i="34"/>
  <c r="A73" i="34"/>
  <c r="C72" i="34"/>
  <c r="B72" i="34"/>
  <c r="A72" i="34"/>
  <c r="C71" i="34"/>
  <c r="B71" i="34"/>
  <c r="A71" i="34"/>
  <c r="C70" i="34"/>
  <c r="B70" i="34"/>
  <c r="A70" i="34"/>
  <c r="C69" i="34"/>
  <c r="B69" i="34"/>
  <c r="A69" i="34"/>
  <c r="C68" i="34"/>
  <c r="B68" i="34"/>
  <c r="A68" i="34"/>
  <c r="C65" i="34"/>
  <c r="B65" i="34"/>
  <c r="A65" i="34"/>
  <c r="C64" i="34"/>
  <c r="B64" i="34"/>
  <c r="A64" i="34"/>
  <c r="C63" i="34"/>
  <c r="B63" i="34"/>
  <c r="A63" i="34"/>
  <c r="C62" i="34"/>
  <c r="B62" i="34"/>
  <c r="A62" i="34"/>
  <c r="C61" i="34"/>
  <c r="B61" i="34"/>
  <c r="A61" i="34"/>
  <c r="C59" i="34"/>
  <c r="B59" i="34"/>
  <c r="A59" i="34"/>
  <c r="C58" i="34"/>
  <c r="B58" i="34"/>
  <c r="A58" i="34"/>
  <c r="C57" i="34"/>
  <c r="B57" i="34"/>
  <c r="A57" i="34"/>
  <c r="C56" i="34"/>
  <c r="B56" i="34"/>
  <c r="A56" i="34"/>
  <c r="C55" i="34"/>
  <c r="B55" i="34"/>
  <c r="A55" i="34"/>
  <c r="C45" i="34"/>
  <c r="B45" i="34"/>
  <c r="A45" i="34"/>
  <c r="C44" i="34"/>
  <c r="B44" i="34"/>
  <c r="A44" i="34"/>
  <c r="C43" i="34"/>
  <c r="B43" i="34"/>
  <c r="A43" i="34"/>
  <c r="C42" i="34"/>
  <c r="B42" i="34"/>
  <c r="A42" i="34"/>
  <c r="C41" i="34"/>
  <c r="B41" i="34"/>
  <c r="A41" i="34"/>
  <c r="C40" i="34"/>
  <c r="B40" i="34"/>
  <c r="A40" i="34"/>
  <c r="C39" i="34"/>
  <c r="B39" i="34"/>
  <c r="A39" i="34"/>
  <c r="C38" i="34"/>
  <c r="B38" i="34"/>
  <c r="A38" i="34"/>
  <c r="C37" i="34"/>
  <c r="B37" i="34"/>
  <c r="A37" i="34"/>
  <c r="C36" i="34"/>
  <c r="B36" i="34"/>
  <c r="A36" i="34"/>
  <c r="C35" i="34"/>
  <c r="B35" i="34"/>
  <c r="A35" i="34"/>
  <c r="BE34" i="34"/>
  <c r="BE26" i="34" s="1"/>
  <c r="BE20" i="34" s="1"/>
  <c r="BD34" i="34"/>
  <c r="BD26" i="34" s="1"/>
  <c r="BD20" i="34" s="1"/>
  <c r="BC34" i="34"/>
  <c r="BC26" i="34" s="1"/>
  <c r="BC20" i="34" s="1"/>
  <c r="BB34" i="34"/>
  <c r="BB26" i="34" s="1"/>
  <c r="BB20" i="34" s="1"/>
  <c r="BA34" i="34"/>
  <c r="BA26" i="34" s="1"/>
  <c r="BA20" i="34" s="1"/>
  <c r="AS34" i="34"/>
  <c r="AS26" i="34" s="1"/>
  <c r="AS20" i="34" s="1"/>
  <c r="AR34" i="34"/>
  <c r="AR26" i="34" s="1"/>
  <c r="AR20" i="34" s="1"/>
  <c r="AQ34" i="34"/>
  <c r="AQ26" i="34" s="1"/>
  <c r="AQ20" i="34" s="1"/>
  <c r="AP34" i="34"/>
  <c r="AP26" i="34" s="1"/>
  <c r="AP20" i="34" s="1"/>
  <c r="AO34" i="34"/>
  <c r="AO26" i="34" s="1"/>
  <c r="AO20" i="34" s="1"/>
  <c r="AG34" i="34"/>
  <c r="AG26" i="34" s="1"/>
  <c r="AG20" i="34" s="1"/>
  <c r="AF34" i="34"/>
  <c r="AF26" i="34" s="1"/>
  <c r="AF20" i="34" s="1"/>
  <c r="AE34" i="34"/>
  <c r="AE26" i="34" s="1"/>
  <c r="AE20" i="34" s="1"/>
  <c r="AD34" i="34"/>
  <c r="AD26" i="34" s="1"/>
  <c r="AD20" i="34" s="1"/>
  <c r="AC34" i="34"/>
  <c r="AC26" i="34" s="1"/>
  <c r="AC20" i="34" s="1"/>
  <c r="U34" i="34"/>
  <c r="U26" i="34" s="1"/>
  <c r="U20" i="34" s="1"/>
  <c r="T34" i="34"/>
  <c r="T26" i="34" s="1"/>
  <c r="T20" i="34" s="1"/>
  <c r="S34" i="34"/>
  <c r="S26" i="34" s="1"/>
  <c r="S20" i="34" s="1"/>
  <c r="R34" i="34"/>
  <c r="R26" i="34" s="1"/>
  <c r="R20" i="34" s="1"/>
  <c r="Q34" i="34"/>
  <c r="Q26" i="34" s="1"/>
  <c r="Q20" i="34" s="1"/>
  <c r="C34" i="34"/>
  <c r="B34" i="34"/>
  <c r="A34" i="34"/>
  <c r="C33" i="34"/>
  <c r="B33" i="34"/>
  <c r="A33" i="34"/>
  <c r="C32" i="34"/>
  <c r="B32" i="34"/>
  <c r="A32" i="34"/>
  <c r="C31" i="34"/>
  <c r="B31" i="34"/>
  <c r="A31" i="34"/>
  <c r="C30" i="34"/>
  <c r="B30" i="34"/>
  <c r="A30" i="34"/>
  <c r="C29" i="34"/>
  <c r="B29" i="34"/>
  <c r="A29" i="34"/>
  <c r="C28" i="34"/>
  <c r="B28" i="34"/>
  <c r="A28" i="34"/>
  <c r="C27" i="34"/>
  <c r="B27" i="34"/>
  <c r="A27" i="34"/>
  <c r="C26" i="34"/>
  <c r="B26" i="34"/>
  <c r="A26" i="34"/>
  <c r="C25" i="34"/>
  <c r="B25" i="34"/>
  <c r="A25" i="34"/>
  <c r="C24" i="34"/>
  <c r="B24" i="34"/>
  <c r="A24" i="34"/>
  <c r="C23" i="34"/>
  <c r="B23" i="34"/>
  <c r="A23" i="34"/>
  <c r="C22" i="34"/>
  <c r="B22" i="34"/>
  <c r="A22" i="34"/>
  <c r="C21" i="34"/>
  <c r="B21" i="34"/>
  <c r="A21" i="34"/>
  <c r="C20" i="34"/>
  <c r="B20" i="34"/>
  <c r="A20" i="34"/>
  <c r="BX19" i="34"/>
  <c r="C19" i="34"/>
  <c r="B19" i="34"/>
  <c r="A19" i="34"/>
  <c r="Q76" i="34" l="1"/>
  <c r="Q74" i="34" s="1"/>
  <c r="Q22" i="34" s="1"/>
  <c r="AO76" i="34"/>
  <c r="AO74" i="34" s="1"/>
  <c r="AO22" i="34" s="1"/>
  <c r="AF76" i="34"/>
  <c r="AF74" i="34" s="1"/>
  <c r="AF22" i="34" s="1"/>
  <c r="AR76" i="34"/>
  <c r="AR74" i="34" s="1"/>
  <c r="AR22" i="34" s="1"/>
  <c r="BD76" i="34"/>
  <c r="BD74" i="34" s="1"/>
  <c r="BD22" i="34" s="1"/>
  <c r="U76" i="34"/>
  <c r="U74" i="34" s="1"/>
  <c r="U22" i="34" s="1"/>
  <c r="S76" i="34"/>
  <c r="S74" i="34" s="1"/>
  <c r="S22" i="34" s="1"/>
  <c r="AC76" i="34"/>
  <c r="AC74" i="34" s="1"/>
  <c r="AC22" i="34" s="1"/>
  <c r="AG76" i="34"/>
  <c r="AG74" i="34" s="1"/>
  <c r="AG22" i="34" s="1"/>
  <c r="AS76" i="34"/>
  <c r="AS74" i="34" s="1"/>
  <c r="AS22" i="34" s="1"/>
  <c r="BA76" i="34"/>
  <c r="BA74" i="34" s="1"/>
  <c r="BA22" i="34" s="1"/>
  <c r="R76" i="34"/>
  <c r="R74" i="34" s="1"/>
  <c r="R22" i="34" s="1"/>
  <c r="T76" i="34"/>
  <c r="T74" i="34" s="1"/>
  <c r="T22" i="34" s="1"/>
  <c r="AD76" i="34"/>
  <c r="AD74" i="34" s="1"/>
  <c r="AD22" i="34" s="1"/>
  <c r="AP76" i="34"/>
  <c r="AP74" i="34" s="1"/>
  <c r="AP22" i="34" s="1"/>
  <c r="BB76" i="34"/>
  <c r="BB74" i="34" s="1"/>
  <c r="BB22" i="34" s="1"/>
  <c r="S65" i="34"/>
  <c r="S58" i="34" s="1"/>
  <c r="S44" i="34" s="1"/>
  <c r="S21" i="34" s="1"/>
  <c r="AC65" i="34"/>
  <c r="AC58" i="34" s="1"/>
  <c r="AC44" i="34" s="1"/>
  <c r="AC21" i="34" s="1"/>
  <c r="AO65" i="34"/>
  <c r="AO58" i="34" s="1"/>
  <c r="AO44" i="34" s="1"/>
  <c r="AO21" i="34" s="1"/>
  <c r="BA65" i="34"/>
  <c r="BA58" i="34" s="1"/>
  <c r="BA44" i="34" s="1"/>
  <c r="BA21" i="34" s="1"/>
  <c r="Q65" i="34"/>
  <c r="Q58" i="34" s="1"/>
  <c r="Q44" i="34" s="1"/>
  <c r="Q21" i="34" s="1"/>
  <c r="Q19" i="34" s="1"/>
  <c r="U65" i="34"/>
  <c r="U58" i="34" s="1"/>
  <c r="U44" i="34" s="1"/>
  <c r="U21" i="34" s="1"/>
  <c r="U19" i="34" s="1"/>
  <c r="AE65" i="34"/>
  <c r="AE58" i="34" s="1"/>
  <c r="AE44" i="34" s="1"/>
  <c r="AE21" i="34" s="1"/>
  <c r="AQ65" i="34"/>
  <c r="AQ58" i="34" s="1"/>
  <c r="AQ44" i="34" s="1"/>
  <c r="AQ21" i="34" s="1"/>
  <c r="BC65" i="34"/>
  <c r="BC58" i="34" s="1"/>
  <c r="BC44" i="34" s="1"/>
  <c r="BC21" i="34" s="1"/>
  <c r="R65" i="34"/>
  <c r="R58" i="34" s="1"/>
  <c r="R44" i="34" s="1"/>
  <c r="R21" i="34" s="1"/>
  <c r="T65" i="34"/>
  <c r="T58" i="34" s="1"/>
  <c r="T44" i="34" s="1"/>
  <c r="T21" i="34" s="1"/>
  <c r="T19" i="34" s="1"/>
  <c r="AD65" i="34"/>
  <c r="AD58" i="34" s="1"/>
  <c r="AD44" i="34" s="1"/>
  <c r="AD21" i="34" s="1"/>
  <c r="AD19" i="34" s="1"/>
  <c r="AF65" i="34"/>
  <c r="AF58" i="34" s="1"/>
  <c r="AF44" i="34" s="1"/>
  <c r="AF21" i="34" s="1"/>
  <c r="AP65" i="34"/>
  <c r="AP58" i="34" s="1"/>
  <c r="AP44" i="34" s="1"/>
  <c r="AP21" i="34" s="1"/>
  <c r="AR65" i="34"/>
  <c r="AR58" i="34" s="1"/>
  <c r="AR44" i="34" s="1"/>
  <c r="AR21" i="34" s="1"/>
  <c r="BB65" i="34"/>
  <c r="BB58" i="34" s="1"/>
  <c r="BB44" i="34" s="1"/>
  <c r="BB21" i="34" s="1"/>
  <c r="BD65" i="34"/>
  <c r="BD58" i="34" s="1"/>
  <c r="BD44" i="34" s="1"/>
  <c r="BD21" i="34" s="1"/>
  <c r="BD19" i="34" l="1"/>
  <c r="BB19" i="34"/>
  <c r="R19" i="34"/>
  <c r="AC19" i="34"/>
  <c r="AF19" i="34"/>
  <c r="AR19" i="34"/>
  <c r="AO19" i="34"/>
  <c r="S19" i="34"/>
  <c r="AP19" i="34"/>
  <c r="BA19" i="34"/>
  <c r="E19" i="34"/>
  <c r="BD78" i="5"/>
  <c r="AP45" i="35" l="1"/>
  <c r="AP78" i="35" l="1"/>
  <c r="AP23" i="35" s="1"/>
  <c r="AP59" i="35"/>
  <c r="AP65" i="35"/>
  <c r="AP58" i="35" l="1"/>
  <c r="E23" i="12" l="1"/>
  <c r="F23" i="12"/>
  <c r="G23" i="12"/>
  <c r="H23" i="12"/>
  <c r="E26" i="12"/>
  <c r="F26" i="12"/>
  <c r="G26" i="12"/>
  <c r="H26" i="12"/>
  <c r="E30" i="12"/>
  <c r="F30" i="12"/>
  <c r="G30" i="12"/>
  <c r="H30" i="12"/>
  <c r="E33" i="12"/>
  <c r="F33" i="12"/>
  <c r="G33" i="12"/>
  <c r="H33" i="12"/>
  <c r="E40" i="12"/>
  <c r="F40" i="12"/>
  <c r="G40" i="12"/>
  <c r="H40" i="12"/>
  <c r="E46" i="12"/>
  <c r="F46" i="12"/>
  <c r="G46" i="12"/>
  <c r="H46" i="12"/>
  <c r="E54" i="12"/>
  <c r="F54" i="12"/>
  <c r="G54" i="12"/>
  <c r="H54" i="12"/>
  <c r="E58" i="12"/>
  <c r="F58" i="12"/>
  <c r="G58" i="12"/>
  <c r="H58" i="12"/>
  <c r="E64" i="12"/>
  <c r="F64" i="12"/>
  <c r="G64" i="12"/>
  <c r="H64" i="12"/>
  <c r="E70" i="12"/>
  <c r="F70" i="12"/>
  <c r="G70" i="12"/>
  <c r="H70" i="12"/>
  <c r="E75" i="12"/>
  <c r="F75" i="12"/>
  <c r="G75" i="12"/>
  <c r="H75" i="12"/>
  <c r="E77" i="12"/>
  <c r="E22" i="12" s="1"/>
  <c r="F77" i="12"/>
  <c r="F22" i="12" s="1"/>
  <c r="G77" i="12"/>
  <c r="G22" i="12" s="1"/>
  <c r="H77" i="12"/>
  <c r="H22" i="12" s="1"/>
  <c r="E83" i="12"/>
  <c r="E24" i="12" s="1"/>
  <c r="F83" i="12"/>
  <c r="F24" i="12" s="1"/>
  <c r="G83" i="12"/>
  <c r="G24" i="12" s="1"/>
  <c r="H83" i="12"/>
  <c r="H24" i="12" s="1"/>
  <c r="H57" i="12" l="1"/>
  <c r="F57" i="12"/>
  <c r="H44" i="12"/>
  <c r="F44" i="12"/>
  <c r="H25" i="12"/>
  <c r="H19" i="12" s="1"/>
  <c r="F25" i="12"/>
  <c r="F19" i="12" s="1"/>
  <c r="G57" i="12"/>
  <c r="E57" i="12"/>
  <c r="G44" i="12"/>
  <c r="E44" i="12"/>
  <c r="G25" i="12"/>
  <c r="G19" i="12" s="1"/>
  <c r="E25" i="12"/>
  <c r="E19" i="12" s="1"/>
  <c r="E43" i="12" l="1"/>
  <c r="E20" i="12" s="1"/>
  <c r="E18" i="12" s="1"/>
  <c r="F43" i="12"/>
  <c r="F20" i="12" s="1"/>
  <c r="F18" i="12" s="1"/>
  <c r="G43" i="12"/>
  <c r="G20" i="12" s="1"/>
  <c r="G18" i="12" s="1"/>
  <c r="H43" i="12"/>
  <c r="H20" i="12" s="1"/>
  <c r="H18" i="12" s="1"/>
  <c r="S65" i="26"/>
  <c r="S59" i="26"/>
  <c r="L59" i="26"/>
  <c r="BE76" i="34"/>
  <c r="BE74" i="34" s="1"/>
  <c r="BE22" i="34" s="1"/>
  <c r="AV84" i="35"/>
  <c r="AV25" i="35" s="1"/>
  <c r="AV19" i="35" s="1"/>
  <c r="AI76" i="35"/>
  <c r="AI74" i="35" s="1"/>
  <c r="AI22" i="35" s="1"/>
  <c r="BD65" i="35"/>
  <c r="AW65" i="35"/>
  <c r="AI65" i="35"/>
  <c r="AY76" i="5"/>
  <c r="AY74" i="5" s="1"/>
  <c r="AY22" i="5" s="1"/>
  <c r="BZ47" i="5"/>
  <c r="V78" i="5"/>
  <c r="I77" i="4"/>
  <c r="I22" i="4" s="1"/>
  <c r="H77" i="4"/>
  <c r="H22" i="4" s="1"/>
  <c r="K77" i="4"/>
  <c r="K22" i="4" s="1"/>
  <c r="J77" i="4"/>
  <c r="J22" i="4" s="1"/>
  <c r="E77" i="4"/>
  <c r="E22" i="4" s="1"/>
  <c r="D77" i="4"/>
  <c r="D22" i="4" s="1"/>
  <c r="K75" i="4"/>
  <c r="K73" i="4" s="1"/>
  <c r="K21" i="4" s="1"/>
  <c r="J75" i="4"/>
  <c r="J73" i="4" s="1"/>
  <c r="J21" i="4" s="1"/>
  <c r="DL20" i="10"/>
  <c r="DL21" i="10"/>
  <c r="DL22" i="10"/>
  <c r="DL23" i="10"/>
  <c r="DL24" i="10"/>
  <c r="DL25" i="10"/>
  <c r="DL26" i="10"/>
  <c r="DL27" i="10"/>
  <c r="DL28" i="10"/>
  <c r="DL29" i="10"/>
  <c r="DL30" i="10"/>
  <c r="DL31" i="10"/>
  <c r="DL32" i="10"/>
  <c r="DL33" i="10"/>
  <c r="DL34" i="10"/>
  <c r="DL35" i="10"/>
  <c r="DL36" i="10"/>
  <c r="DL37" i="10"/>
  <c r="DL38" i="10"/>
  <c r="DL39" i="10"/>
  <c r="DL40" i="10"/>
  <c r="DL41" i="10"/>
  <c r="DL42" i="10"/>
  <c r="DL43" i="10"/>
  <c r="DL44" i="10"/>
  <c r="DL45" i="10"/>
  <c r="DL46" i="10"/>
  <c r="DL47" i="10"/>
  <c r="DL55" i="10"/>
  <c r="DL56" i="10"/>
  <c r="DL57" i="10"/>
  <c r="DL58" i="10"/>
  <c r="DL59" i="10"/>
  <c r="DL62" i="10"/>
  <c r="DL63" i="10"/>
  <c r="DL64" i="10"/>
  <c r="DL65" i="10"/>
  <c r="DL68" i="10"/>
  <c r="DL69" i="10"/>
  <c r="DL70" i="10"/>
  <c r="DL71" i="10"/>
  <c r="DL72" i="10"/>
  <c r="DL73" i="10"/>
  <c r="DL74" i="10"/>
  <c r="DL75" i="10"/>
  <c r="DL76" i="10"/>
  <c r="DL78" i="10"/>
  <c r="DL83" i="10"/>
  <c r="DL84" i="10"/>
  <c r="DL85" i="10"/>
  <c r="DL87" i="10"/>
  <c r="DL19" i="10"/>
  <c r="AO19" i="6"/>
  <c r="E23" i="4"/>
  <c r="F23" i="4"/>
  <c r="G23" i="4"/>
  <c r="H23" i="4"/>
  <c r="I23" i="4"/>
  <c r="J23" i="4"/>
  <c r="K23" i="4"/>
  <c r="L23" i="4"/>
  <c r="M23" i="4"/>
  <c r="N23" i="4"/>
  <c r="O23" i="4"/>
  <c r="P23" i="4"/>
  <c r="Q23" i="4"/>
  <c r="R23" i="4"/>
  <c r="S23" i="4"/>
  <c r="T23" i="4"/>
  <c r="U23" i="4"/>
  <c r="V23" i="4"/>
  <c r="W23" i="4"/>
  <c r="X23" i="4"/>
  <c r="Y23" i="4"/>
  <c r="Z23" i="4"/>
  <c r="AA23" i="4"/>
  <c r="AB23" i="4"/>
  <c r="AC23" i="4"/>
  <c r="AD23" i="4"/>
  <c r="AE23" i="4"/>
  <c r="AF23" i="4"/>
  <c r="AG23" i="4"/>
  <c r="AH23" i="4"/>
  <c r="AI23" i="4"/>
  <c r="AJ23" i="4"/>
  <c r="AK23" i="4"/>
  <c r="AL23" i="4"/>
  <c r="AM23" i="4"/>
  <c r="AN23" i="4"/>
  <c r="AO23" i="4"/>
  <c r="AP23" i="4"/>
  <c r="AQ23" i="4"/>
  <c r="AR23" i="4"/>
  <c r="AS23" i="4"/>
  <c r="AT23" i="4"/>
  <c r="AU23" i="4"/>
  <c r="AV23" i="4"/>
  <c r="AW23" i="4"/>
  <c r="AX23" i="4"/>
  <c r="AY23" i="4"/>
  <c r="AZ23" i="4"/>
  <c r="BA23" i="4"/>
  <c r="BB23" i="4"/>
  <c r="BC23" i="4"/>
  <c r="BD23" i="4"/>
  <c r="BE23" i="4"/>
  <c r="BF23" i="4"/>
  <c r="BG23" i="4"/>
  <c r="BH23" i="4"/>
  <c r="BI23" i="4"/>
  <c r="BJ23" i="4"/>
  <c r="BK23" i="4"/>
  <c r="E26" i="4"/>
  <c r="F26" i="4"/>
  <c r="G26" i="4"/>
  <c r="H26" i="4"/>
  <c r="I26" i="4"/>
  <c r="J26" i="4"/>
  <c r="K26" i="4"/>
  <c r="L26" i="4"/>
  <c r="M26" i="4"/>
  <c r="N26" i="4"/>
  <c r="O26" i="4"/>
  <c r="P26" i="4"/>
  <c r="Q26" i="4"/>
  <c r="R26" i="4"/>
  <c r="S26" i="4"/>
  <c r="T26" i="4"/>
  <c r="U26" i="4"/>
  <c r="V26" i="4"/>
  <c r="W26" i="4"/>
  <c r="X26" i="4"/>
  <c r="Y26" i="4"/>
  <c r="Z26" i="4"/>
  <c r="AA26" i="4"/>
  <c r="AB26" i="4"/>
  <c r="AC26" i="4"/>
  <c r="AD26" i="4"/>
  <c r="AE26" i="4"/>
  <c r="AF26" i="4"/>
  <c r="AG26" i="4"/>
  <c r="AH26" i="4"/>
  <c r="AI26" i="4"/>
  <c r="AJ26" i="4"/>
  <c r="AK26" i="4"/>
  <c r="AL26" i="4"/>
  <c r="AM26" i="4"/>
  <c r="AN26" i="4"/>
  <c r="AO26" i="4"/>
  <c r="AP26" i="4"/>
  <c r="AQ26" i="4"/>
  <c r="AR26" i="4"/>
  <c r="AS26" i="4"/>
  <c r="AT26" i="4"/>
  <c r="AU26" i="4"/>
  <c r="AV26" i="4"/>
  <c r="AW26" i="4"/>
  <c r="AX26" i="4"/>
  <c r="AY26" i="4"/>
  <c r="AZ26" i="4"/>
  <c r="BA26" i="4"/>
  <c r="BB26" i="4"/>
  <c r="BC26" i="4"/>
  <c r="BD26" i="4"/>
  <c r="BE26" i="4"/>
  <c r="BF26" i="4"/>
  <c r="BG26" i="4"/>
  <c r="BH26" i="4"/>
  <c r="BI26" i="4"/>
  <c r="BJ26" i="4"/>
  <c r="BK26"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AI30" i="4"/>
  <c r="AJ30" i="4"/>
  <c r="AK30" i="4"/>
  <c r="AL30" i="4"/>
  <c r="AM30" i="4"/>
  <c r="AN30" i="4"/>
  <c r="AO30" i="4"/>
  <c r="AP30" i="4"/>
  <c r="AQ30" i="4"/>
  <c r="AR30" i="4"/>
  <c r="AS30" i="4"/>
  <c r="AT30" i="4"/>
  <c r="AU30" i="4"/>
  <c r="AV30" i="4"/>
  <c r="AW30" i="4"/>
  <c r="AX30" i="4"/>
  <c r="AY30" i="4"/>
  <c r="AZ30" i="4"/>
  <c r="BA30" i="4"/>
  <c r="BB30" i="4"/>
  <c r="BC30" i="4"/>
  <c r="BD30" i="4"/>
  <c r="BE30" i="4"/>
  <c r="BF30" i="4"/>
  <c r="BG30" i="4"/>
  <c r="BH30" i="4"/>
  <c r="BI30" i="4"/>
  <c r="BJ30" i="4"/>
  <c r="BK30" i="4"/>
  <c r="E33" i="4"/>
  <c r="F33" i="4"/>
  <c r="G33" i="4"/>
  <c r="H33" i="4"/>
  <c r="I33" i="4"/>
  <c r="J33" i="4"/>
  <c r="K33" i="4"/>
  <c r="L33" i="4"/>
  <c r="M33" i="4"/>
  <c r="N33" i="4"/>
  <c r="O33" i="4"/>
  <c r="P33" i="4"/>
  <c r="Q33" i="4"/>
  <c r="R33" i="4"/>
  <c r="S33" i="4"/>
  <c r="T33" i="4"/>
  <c r="U33" i="4"/>
  <c r="V33" i="4"/>
  <c r="W33" i="4"/>
  <c r="X33" i="4"/>
  <c r="Y33" i="4"/>
  <c r="Z33" i="4"/>
  <c r="AA33" i="4"/>
  <c r="AB33" i="4"/>
  <c r="AC33" i="4"/>
  <c r="AD33" i="4"/>
  <c r="AE33" i="4"/>
  <c r="AF33" i="4"/>
  <c r="AG33" i="4"/>
  <c r="AH33" i="4"/>
  <c r="AI33" i="4"/>
  <c r="AJ33" i="4"/>
  <c r="AK33" i="4"/>
  <c r="AL33" i="4"/>
  <c r="AM33" i="4"/>
  <c r="AN33" i="4"/>
  <c r="AO33" i="4"/>
  <c r="AP33" i="4"/>
  <c r="AQ33" i="4"/>
  <c r="AR33" i="4"/>
  <c r="AS33" i="4"/>
  <c r="AT33" i="4"/>
  <c r="AU33" i="4"/>
  <c r="AV33" i="4"/>
  <c r="AW33" i="4"/>
  <c r="AX33" i="4"/>
  <c r="AY33" i="4"/>
  <c r="AZ33" i="4"/>
  <c r="BA33" i="4"/>
  <c r="BB33" i="4"/>
  <c r="BC33" i="4"/>
  <c r="BD33" i="4"/>
  <c r="BE33" i="4"/>
  <c r="BF33" i="4"/>
  <c r="BG33" i="4"/>
  <c r="BH33" i="4"/>
  <c r="BI33" i="4"/>
  <c r="BJ33" i="4"/>
  <c r="BK33" i="4"/>
  <c r="E40" i="4"/>
  <c r="F40" i="4"/>
  <c r="G40" i="4"/>
  <c r="H40" i="4"/>
  <c r="I40" i="4"/>
  <c r="J40" i="4"/>
  <c r="K40" i="4"/>
  <c r="L40" i="4"/>
  <c r="M40" i="4"/>
  <c r="N40" i="4"/>
  <c r="O40" i="4"/>
  <c r="P40" i="4"/>
  <c r="Q40" i="4"/>
  <c r="R40" i="4"/>
  <c r="S40" i="4"/>
  <c r="T40" i="4"/>
  <c r="U40" i="4"/>
  <c r="V40" i="4"/>
  <c r="W40" i="4"/>
  <c r="X40" i="4"/>
  <c r="Y40" i="4"/>
  <c r="Z40" i="4"/>
  <c r="AA40" i="4"/>
  <c r="AB40" i="4"/>
  <c r="AC40" i="4"/>
  <c r="AD40" i="4"/>
  <c r="AE40" i="4"/>
  <c r="AF40" i="4"/>
  <c r="AG40" i="4"/>
  <c r="AH40" i="4"/>
  <c r="AI40" i="4"/>
  <c r="AJ40" i="4"/>
  <c r="AK40" i="4"/>
  <c r="AL40" i="4"/>
  <c r="AM40" i="4"/>
  <c r="AN40" i="4"/>
  <c r="AO40" i="4"/>
  <c r="AP40" i="4"/>
  <c r="AQ40" i="4"/>
  <c r="AR40" i="4"/>
  <c r="AS40" i="4"/>
  <c r="AT40" i="4"/>
  <c r="AU40" i="4"/>
  <c r="AV40" i="4"/>
  <c r="AW40" i="4"/>
  <c r="AX40" i="4"/>
  <c r="AY40" i="4"/>
  <c r="AZ40" i="4"/>
  <c r="BA40" i="4"/>
  <c r="BB40" i="4"/>
  <c r="BC40" i="4"/>
  <c r="BD40" i="4"/>
  <c r="BE40" i="4"/>
  <c r="BF40" i="4"/>
  <c r="BG40" i="4"/>
  <c r="BH40" i="4"/>
  <c r="BI40" i="4"/>
  <c r="BJ40" i="4"/>
  <c r="BK40" i="4"/>
  <c r="G44" i="4"/>
  <c r="M44" i="4"/>
  <c r="Y44" i="4"/>
  <c r="AE44" i="4"/>
  <c r="AO44" i="4"/>
  <c r="E54" i="4"/>
  <c r="F54" i="4"/>
  <c r="G54" i="4"/>
  <c r="H54" i="4"/>
  <c r="I54" i="4"/>
  <c r="J54" i="4"/>
  <c r="K54" i="4"/>
  <c r="L54" i="4"/>
  <c r="M54" i="4"/>
  <c r="N54" i="4"/>
  <c r="O54" i="4"/>
  <c r="P54" i="4"/>
  <c r="Q54" i="4"/>
  <c r="R54" i="4"/>
  <c r="S54" i="4"/>
  <c r="T54" i="4"/>
  <c r="U54" i="4"/>
  <c r="V54" i="4"/>
  <c r="W54" i="4"/>
  <c r="X54" i="4"/>
  <c r="Y54" i="4"/>
  <c r="Z54" i="4"/>
  <c r="AA54" i="4"/>
  <c r="AB54" i="4"/>
  <c r="AC54" i="4"/>
  <c r="AD54" i="4"/>
  <c r="AE54" i="4"/>
  <c r="AF54" i="4"/>
  <c r="AG54" i="4"/>
  <c r="AH54" i="4"/>
  <c r="AI54" i="4"/>
  <c r="AJ54" i="4"/>
  <c r="AK54" i="4"/>
  <c r="AL54" i="4"/>
  <c r="AM54" i="4"/>
  <c r="AN54" i="4"/>
  <c r="AO54" i="4"/>
  <c r="AP54" i="4"/>
  <c r="AQ54" i="4"/>
  <c r="AR54" i="4"/>
  <c r="AS54" i="4"/>
  <c r="AT54" i="4"/>
  <c r="AU54" i="4"/>
  <c r="AV54" i="4"/>
  <c r="AW54" i="4"/>
  <c r="AX54" i="4"/>
  <c r="AY54" i="4"/>
  <c r="AZ54" i="4"/>
  <c r="BA54" i="4"/>
  <c r="BB54" i="4"/>
  <c r="BC54" i="4"/>
  <c r="BD54" i="4"/>
  <c r="BE54" i="4"/>
  <c r="BF54" i="4"/>
  <c r="BG54" i="4"/>
  <c r="BH54" i="4"/>
  <c r="BI54" i="4"/>
  <c r="BJ54" i="4"/>
  <c r="BK54" i="4"/>
  <c r="E58" i="4"/>
  <c r="F58" i="4"/>
  <c r="G58" i="4"/>
  <c r="H58" i="4"/>
  <c r="I58" i="4"/>
  <c r="J58" i="4"/>
  <c r="K58" i="4"/>
  <c r="K57" i="4" s="1"/>
  <c r="L58" i="4"/>
  <c r="M58" i="4"/>
  <c r="N58" i="4"/>
  <c r="O58" i="4"/>
  <c r="P58" i="4"/>
  <c r="Q58" i="4"/>
  <c r="R58" i="4"/>
  <c r="S58" i="4"/>
  <c r="T58" i="4"/>
  <c r="U58" i="4"/>
  <c r="V58" i="4"/>
  <c r="W58" i="4"/>
  <c r="X58" i="4"/>
  <c r="Y58" i="4"/>
  <c r="Z58" i="4"/>
  <c r="AA58" i="4"/>
  <c r="AB58" i="4"/>
  <c r="AC58" i="4"/>
  <c r="AD58" i="4"/>
  <c r="AE58" i="4"/>
  <c r="AF58" i="4"/>
  <c r="AG58" i="4"/>
  <c r="AH58" i="4"/>
  <c r="AI58" i="4"/>
  <c r="AI57" i="4" s="1"/>
  <c r="AJ58" i="4"/>
  <c r="AK58" i="4"/>
  <c r="AL58" i="4"/>
  <c r="AM58" i="4"/>
  <c r="AN58" i="4"/>
  <c r="AO58" i="4"/>
  <c r="AP58" i="4"/>
  <c r="AQ58" i="4"/>
  <c r="AQ57" i="4" s="1"/>
  <c r="AR58" i="4"/>
  <c r="AS58" i="4"/>
  <c r="AT58" i="4"/>
  <c r="AU58" i="4"/>
  <c r="AV58" i="4"/>
  <c r="AW58" i="4"/>
  <c r="AX58" i="4"/>
  <c r="AY58" i="4"/>
  <c r="AY57" i="4" s="1"/>
  <c r="AZ58" i="4"/>
  <c r="BA58" i="4"/>
  <c r="BB58" i="4"/>
  <c r="BC58" i="4"/>
  <c r="BD58" i="4"/>
  <c r="BE58" i="4"/>
  <c r="BF58" i="4"/>
  <c r="BG58" i="4"/>
  <c r="BG57" i="4" s="1"/>
  <c r="BH58" i="4"/>
  <c r="BI58" i="4"/>
  <c r="BJ58" i="4"/>
  <c r="BK58" i="4"/>
  <c r="E64" i="4"/>
  <c r="F64" i="4"/>
  <c r="F57" i="4" s="1"/>
  <c r="G64" i="4"/>
  <c r="H64" i="4"/>
  <c r="I64" i="4"/>
  <c r="J64" i="4"/>
  <c r="K64" i="4"/>
  <c r="L64" i="4"/>
  <c r="M64" i="4"/>
  <c r="N64" i="4"/>
  <c r="O64" i="4"/>
  <c r="P64" i="4"/>
  <c r="Q64" i="4"/>
  <c r="R64" i="4"/>
  <c r="S64" i="4"/>
  <c r="T64" i="4"/>
  <c r="U64" i="4"/>
  <c r="V64" i="4"/>
  <c r="V57" i="4" s="1"/>
  <c r="W64" i="4"/>
  <c r="X64" i="4"/>
  <c r="Y64" i="4"/>
  <c r="Z64" i="4"/>
  <c r="AA64" i="4"/>
  <c r="AB64" i="4"/>
  <c r="AC64" i="4"/>
  <c r="AD64" i="4"/>
  <c r="AE64" i="4"/>
  <c r="AF64" i="4"/>
  <c r="AG64" i="4"/>
  <c r="AH64" i="4"/>
  <c r="AI64" i="4"/>
  <c r="AJ64" i="4"/>
  <c r="AK64" i="4"/>
  <c r="AL64" i="4"/>
  <c r="AL57" i="4" s="1"/>
  <c r="AM64" i="4"/>
  <c r="AN64" i="4"/>
  <c r="AO64" i="4"/>
  <c r="AP64" i="4"/>
  <c r="AP57" i="4" s="1"/>
  <c r="AQ64" i="4"/>
  <c r="AR64" i="4"/>
  <c r="AS64" i="4"/>
  <c r="AT64" i="4"/>
  <c r="AU64" i="4"/>
  <c r="AV64" i="4"/>
  <c r="AW64" i="4"/>
  <c r="AX64" i="4"/>
  <c r="AX57" i="4" s="1"/>
  <c r="AY64" i="4"/>
  <c r="AZ64" i="4"/>
  <c r="BA64" i="4"/>
  <c r="BB64" i="4"/>
  <c r="BB57" i="4" s="1"/>
  <c r="BC64" i="4"/>
  <c r="BD64" i="4"/>
  <c r="BE64" i="4"/>
  <c r="BF64" i="4"/>
  <c r="BF57" i="4" s="1"/>
  <c r="BG64" i="4"/>
  <c r="BH64" i="4"/>
  <c r="BI64" i="4"/>
  <c r="BJ64" i="4"/>
  <c r="BJ57" i="4" s="1"/>
  <c r="BK64" i="4"/>
  <c r="E70" i="4"/>
  <c r="F70" i="4"/>
  <c r="G70" i="4"/>
  <c r="H70" i="4"/>
  <c r="I70" i="4"/>
  <c r="J70" i="4"/>
  <c r="K70" i="4"/>
  <c r="L70" i="4"/>
  <c r="M70" i="4"/>
  <c r="N70" i="4"/>
  <c r="O70" i="4"/>
  <c r="P70" i="4"/>
  <c r="Q70" i="4"/>
  <c r="R70" i="4"/>
  <c r="S70" i="4"/>
  <c r="T70" i="4"/>
  <c r="U70" i="4"/>
  <c r="V70" i="4"/>
  <c r="W70" i="4"/>
  <c r="X70" i="4"/>
  <c r="Y70" i="4"/>
  <c r="Z70" i="4"/>
  <c r="AA70" i="4"/>
  <c r="AB70" i="4"/>
  <c r="AC70" i="4"/>
  <c r="AD70" i="4"/>
  <c r="AE70" i="4"/>
  <c r="AF70" i="4"/>
  <c r="AG70" i="4"/>
  <c r="AH70" i="4"/>
  <c r="AI70" i="4"/>
  <c r="AJ70" i="4"/>
  <c r="AK70" i="4"/>
  <c r="AL70" i="4"/>
  <c r="AM70" i="4"/>
  <c r="AN70" i="4"/>
  <c r="AO70" i="4"/>
  <c r="AP70" i="4"/>
  <c r="AQ70" i="4"/>
  <c r="AR70" i="4"/>
  <c r="AS70" i="4"/>
  <c r="AT70" i="4"/>
  <c r="AU70" i="4"/>
  <c r="AV70" i="4"/>
  <c r="AW70" i="4"/>
  <c r="AX70" i="4"/>
  <c r="AY70" i="4"/>
  <c r="AZ70" i="4"/>
  <c r="BA70" i="4"/>
  <c r="BB70" i="4"/>
  <c r="BC70" i="4"/>
  <c r="BD70" i="4"/>
  <c r="BE70" i="4"/>
  <c r="BF70" i="4"/>
  <c r="BG70" i="4"/>
  <c r="BH70" i="4"/>
  <c r="BI70" i="4"/>
  <c r="BJ70" i="4"/>
  <c r="BK70" i="4"/>
  <c r="E75" i="4"/>
  <c r="E73" i="4" s="1"/>
  <c r="E21" i="4" s="1"/>
  <c r="F75" i="4"/>
  <c r="F73" i="4" s="1"/>
  <c r="F21" i="4" s="1"/>
  <c r="G75" i="4"/>
  <c r="G73" i="4" s="1"/>
  <c r="G21" i="4" s="1"/>
  <c r="H75" i="4"/>
  <c r="H73" i="4" s="1"/>
  <c r="H21" i="4" s="1"/>
  <c r="I75" i="4"/>
  <c r="I73" i="4" s="1"/>
  <c r="I21" i="4" s="1"/>
  <c r="L75" i="4"/>
  <c r="L73" i="4" s="1"/>
  <c r="L21" i="4" s="1"/>
  <c r="M75" i="4"/>
  <c r="M73" i="4" s="1"/>
  <c r="M21" i="4" s="1"/>
  <c r="N75" i="4"/>
  <c r="N73" i="4" s="1"/>
  <c r="N21" i="4" s="1"/>
  <c r="O75" i="4"/>
  <c r="O73" i="4" s="1"/>
  <c r="O21" i="4" s="1"/>
  <c r="P75" i="4"/>
  <c r="P73" i="4" s="1"/>
  <c r="P21" i="4" s="1"/>
  <c r="Q75" i="4"/>
  <c r="Q73" i="4" s="1"/>
  <c r="Q21" i="4" s="1"/>
  <c r="R75" i="4"/>
  <c r="R73" i="4" s="1"/>
  <c r="R21" i="4" s="1"/>
  <c r="S75" i="4"/>
  <c r="S73" i="4" s="1"/>
  <c r="S21" i="4" s="1"/>
  <c r="T75" i="4"/>
  <c r="T73" i="4" s="1"/>
  <c r="T21" i="4" s="1"/>
  <c r="U75" i="4"/>
  <c r="U73" i="4" s="1"/>
  <c r="U21" i="4" s="1"/>
  <c r="V75" i="4"/>
  <c r="V73" i="4" s="1"/>
  <c r="V21" i="4" s="1"/>
  <c r="W75" i="4"/>
  <c r="W73" i="4" s="1"/>
  <c r="W21" i="4" s="1"/>
  <c r="X75" i="4"/>
  <c r="X73" i="4" s="1"/>
  <c r="X21" i="4" s="1"/>
  <c r="Y75" i="4"/>
  <c r="Y73" i="4" s="1"/>
  <c r="Y21" i="4" s="1"/>
  <c r="Z75" i="4"/>
  <c r="Z73" i="4" s="1"/>
  <c r="Z21" i="4" s="1"/>
  <c r="AA75" i="4"/>
  <c r="AA73" i="4" s="1"/>
  <c r="AA21" i="4" s="1"/>
  <c r="AB75" i="4"/>
  <c r="AB73" i="4" s="1"/>
  <c r="AB21" i="4" s="1"/>
  <c r="AC75" i="4"/>
  <c r="AC73" i="4" s="1"/>
  <c r="AC21" i="4" s="1"/>
  <c r="AD75" i="4"/>
  <c r="AD73" i="4" s="1"/>
  <c r="AD21" i="4" s="1"/>
  <c r="AE75" i="4"/>
  <c r="AE73" i="4" s="1"/>
  <c r="AE21" i="4" s="1"/>
  <c r="AF75" i="4"/>
  <c r="AF73" i="4" s="1"/>
  <c r="AF21" i="4" s="1"/>
  <c r="AG75" i="4"/>
  <c r="AG73" i="4" s="1"/>
  <c r="AG21" i="4" s="1"/>
  <c r="AH75" i="4"/>
  <c r="AH73" i="4" s="1"/>
  <c r="AH21" i="4" s="1"/>
  <c r="AI75" i="4"/>
  <c r="AI73" i="4" s="1"/>
  <c r="AI21" i="4" s="1"/>
  <c r="AJ75" i="4"/>
  <c r="AJ73" i="4" s="1"/>
  <c r="AJ21" i="4" s="1"/>
  <c r="AK75" i="4"/>
  <c r="AK73" i="4" s="1"/>
  <c r="AK21" i="4" s="1"/>
  <c r="AL75" i="4"/>
  <c r="AL73" i="4" s="1"/>
  <c r="AL21" i="4" s="1"/>
  <c r="AM75" i="4"/>
  <c r="AM73" i="4" s="1"/>
  <c r="AM21" i="4" s="1"/>
  <c r="AN75" i="4"/>
  <c r="AN73" i="4" s="1"/>
  <c r="AN21" i="4" s="1"/>
  <c r="AO75" i="4"/>
  <c r="AO73" i="4" s="1"/>
  <c r="AO21" i="4" s="1"/>
  <c r="AP75" i="4"/>
  <c r="AP73" i="4" s="1"/>
  <c r="AP21" i="4" s="1"/>
  <c r="AQ75" i="4"/>
  <c r="AQ73" i="4" s="1"/>
  <c r="AQ21" i="4" s="1"/>
  <c r="AR75" i="4"/>
  <c r="AR73" i="4" s="1"/>
  <c r="AR21" i="4" s="1"/>
  <c r="AS75" i="4"/>
  <c r="AS73" i="4" s="1"/>
  <c r="AS21" i="4" s="1"/>
  <c r="AT75" i="4"/>
  <c r="AT73" i="4" s="1"/>
  <c r="AT21" i="4" s="1"/>
  <c r="AU75" i="4"/>
  <c r="AU73" i="4" s="1"/>
  <c r="AU21" i="4" s="1"/>
  <c r="AV75" i="4"/>
  <c r="AV73" i="4" s="1"/>
  <c r="AV21" i="4" s="1"/>
  <c r="AW75" i="4"/>
  <c r="AW73" i="4" s="1"/>
  <c r="AW21" i="4" s="1"/>
  <c r="AX75" i="4"/>
  <c r="AX73" i="4" s="1"/>
  <c r="AX21" i="4" s="1"/>
  <c r="AY75" i="4"/>
  <c r="AY73" i="4" s="1"/>
  <c r="AY21" i="4" s="1"/>
  <c r="AZ75" i="4"/>
  <c r="AZ73" i="4" s="1"/>
  <c r="AZ21" i="4" s="1"/>
  <c r="BA75" i="4"/>
  <c r="BA73" i="4" s="1"/>
  <c r="BA21" i="4" s="1"/>
  <c r="BB75" i="4"/>
  <c r="BB73" i="4" s="1"/>
  <c r="BB21" i="4" s="1"/>
  <c r="BC75" i="4"/>
  <c r="BC73" i="4" s="1"/>
  <c r="BC21" i="4" s="1"/>
  <c r="BD75" i="4"/>
  <c r="BD73" i="4" s="1"/>
  <c r="BD21" i="4" s="1"/>
  <c r="BE75" i="4"/>
  <c r="BE73" i="4" s="1"/>
  <c r="BE21" i="4" s="1"/>
  <c r="BF75" i="4"/>
  <c r="BF73" i="4" s="1"/>
  <c r="BF21" i="4" s="1"/>
  <c r="BG75" i="4"/>
  <c r="BG73" i="4" s="1"/>
  <c r="BG21" i="4" s="1"/>
  <c r="BH75" i="4"/>
  <c r="BH73" i="4" s="1"/>
  <c r="BH21" i="4" s="1"/>
  <c r="BI75" i="4"/>
  <c r="BI73" i="4" s="1"/>
  <c r="BI21" i="4" s="1"/>
  <c r="BJ75" i="4"/>
  <c r="BJ73" i="4" s="1"/>
  <c r="BJ21" i="4" s="1"/>
  <c r="BK75" i="4"/>
  <c r="BK73" i="4" s="1"/>
  <c r="BK21" i="4" s="1"/>
  <c r="F77" i="4"/>
  <c r="F22" i="4" s="1"/>
  <c r="G77" i="4"/>
  <c r="G22" i="4" s="1"/>
  <c r="L77" i="4"/>
  <c r="L22" i="4" s="1"/>
  <c r="M77" i="4"/>
  <c r="M22" i="4" s="1"/>
  <c r="N77" i="4"/>
  <c r="N22" i="4" s="1"/>
  <c r="O77" i="4"/>
  <c r="O22" i="4" s="1"/>
  <c r="P77" i="4"/>
  <c r="P22" i="4" s="1"/>
  <c r="Q77" i="4"/>
  <c r="Q22" i="4" s="1"/>
  <c r="R77" i="4"/>
  <c r="R22" i="4" s="1"/>
  <c r="S77" i="4"/>
  <c r="S22" i="4" s="1"/>
  <c r="T77" i="4"/>
  <c r="T22" i="4" s="1"/>
  <c r="U77" i="4"/>
  <c r="U22" i="4" s="1"/>
  <c r="V77" i="4"/>
  <c r="V22" i="4" s="1"/>
  <c r="W77" i="4"/>
  <c r="W22" i="4" s="1"/>
  <c r="X77" i="4"/>
  <c r="X22" i="4" s="1"/>
  <c r="Y77" i="4"/>
  <c r="Y22" i="4" s="1"/>
  <c r="Z77" i="4"/>
  <c r="Z22" i="4" s="1"/>
  <c r="AA77" i="4"/>
  <c r="AA22" i="4" s="1"/>
  <c r="AB77" i="4"/>
  <c r="AB22" i="4" s="1"/>
  <c r="AC77" i="4"/>
  <c r="AC22" i="4" s="1"/>
  <c r="AD77" i="4"/>
  <c r="AD22" i="4" s="1"/>
  <c r="AE77" i="4"/>
  <c r="AE22" i="4" s="1"/>
  <c r="AF77" i="4"/>
  <c r="AF22" i="4" s="1"/>
  <c r="AG77" i="4"/>
  <c r="AG22" i="4" s="1"/>
  <c r="AH77" i="4"/>
  <c r="AH22" i="4" s="1"/>
  <c r="AI77" i="4"/>
  <c r="AI22" i="4" s="1"/>
  <c r="AJ77" i="4"/>
  <c r="AJ22" i="4" s="1"/>
  <c r="AK77" i="4"/>
  <c r="AK22" i="4" s="1"/>
  <c r="AL77" i="4"/>
  <c r="AL22" i="4" s="1"/>
  <c r="AM77" i="4"/>
  <c r="AM22" i="4" s="1"/>
  <c r="AN77" i="4"/>
  <c r="AN22" i="4" s="1"/>
  <c r="AO77" i="4"/>
  <c r="AO22" i="4" s="1"/>
  <c r="AP77" i="4"/>
  <c r="AP22" i="4" s="1"/>
  <c r="AQ77" i="4"/>
  <c r="AQ22" i="4" s="1"/>
  <c r="AR77" i="4"/>
  <c r="AR22" i="4" s="1"/>
  <c r="AS77" i="4"/>
  <c r="AS22" i="4" s="1"/>
  <c r="AT77" i="4"/>
  <c r="AT22" i="4" s="1"/>
  <c r="AU77" i="4"/>
  <c r="AU22" i="4" s="1"/>
  <c r="AV77" i="4"/>
  <c r="AV22" i="4" s="1"/>
  <c r="AW77" i="4"/>
  <c r="AW22" i="4" s="1"/>
  <c r="AX77" i="4"/>
  <c r="AX22" i="4" s="1"/>
  <c r="AY77" i="4"/>
  <c r="AY22" i="4" s="1"/>
  <c r="AZ77" i="4"/>
  <c r="AZ22" i="4" s="1"/>
  <c r="BA77" i="4"/>
  <c r="BA22" i="4" s="1"/>
  <c r="BB77" i="4"/>
  <c r="BB22" i="4" s="1"/>
  <c r="BC77" i="4"/>
  <c r="BC22" i="4" s="1"/>
  <c r="BD77" i="4"/>
  <c r="BD22" i="4" s="1"/>
  <c r="BE77" i="4"/>
  <c r="BE22" i="4" s="1"/>
  <c r="BF77" i="4"/>
  <c r="BF22" i="4" s="1"/>
  <c r="BG77" i="4"/>
  <c r="BG22" i="4" s="1"/>
  <c r="BH77" i="4"/>
  <c r="BH22" i="4" s="1"/>
  <c r="BI77" i="4"/>
  <c r="BI22" i="4" s="1"/>
  <c r="BJ77" i="4"/>
  <c r="BJ22" i="4" s="1"/>
  <c r="BK77" i="4"/>
  <c r="BK22" i="4" s="1"/>
  <c r="E83" i="4"/>
  <c r="E24" i="4" s="1"/>
  <c r="F83" i="4"/>
  <c r="F24" i="4" s="1"/>
  <c r="G83" i="4"/>
  <c r="G24" i="4" s="1"/>
  <c r="H83" i="4"/>
  <c r="H24" i="4" s="1"/>
  <c r="I83" i="4"/>
  <c r="I24" i="4" s="1"/>
  <c r="J83" i="4"/>
  <c r="J24" i="4" s="1"/>
  <c r="K83" i="4"/>
  <c r="K24" i="4" s="1"/>
  <c r="L83" i="4"/>
  <c r="L24" i="4" s="1"/>
  <c r="M83" i="4"/>
  <c r="M24" i="4" s="1"/>
  <c r="N83" i="4"/>
  <c r="N24" i="4" s="1"/>
  <c r="O83" i="4"/>
  <c r="O24" i="4" s="1"/>
  <c r="P83" i="4"/>
  <c r="P24" i="4" s="1"/>
  <c r="Q83" i="4"/>
  <c r="Q24" i="4" s="1"/>
  <c r="R83" i="4"/>
  <c r="R24" i="4" s="1"/>
  <c r="S83" i="4"/>
  <c r="S24" i="4" s="1"/>
  <c r="T83" i="4"/>
  <c r="T24" i="4" s="1"/>
  <c r="U83" i="4"/>
  <c r="U24" i="4" s="1"/>
  <c r="V83" i="4"/>
  <c r="V24" i="4" s="1"/>
  <c r="W83" i="4"/>
  <c r="W24" i="4" s="1"/>
  <c r="X83" i="4"/>
  <c r="X24" i="4" s="1"/>
  <c r="Y83" i="4"/>
  <c r="Y24" i="4" s="1"/>
  <c r="Z83" i="4"/>
  <c r="Z24" i="4" s="1"/>
  <c r="AA83" i="4"/>
  <c r="AA24" i="4" s="1"/>
  <c r="AB83" i="4"/>
  <c r="AB24" i="4" s="1"/>
  <c r="AC83" i="4"/>
  <c r="AC24" i="4" s="1"/>
  <c r="AD83" i="4"/>
  <c r="AD24" i="4" s="1"/>
  <c r="AE83" i="4"/>
  <c r="AE24" i="4" s="1"/>
  <c r="AF83" i="4"/>
  <c r="AF24" i="4" s="1"/>
  <c r="AG83" i="4"/>
  <c r="AG24" i="4" s="1"/>
  <c r="AH83" i="4"/>
  <c r="AH24" i="4" s="1"/>
  <c r="AI83" i="4"/>
  <c r="AI24" i="4" s="1"/>
  <c r="AJ83" i="4"/>
  <c r="AJ24" i="4" s="1"/>
  <c r="AK83" i="4"/>
  <c r="AK24" i="4" s="1"/>
  <c r="AL83" i="4"/>
  <c r="AL24" i="4" s="1"/>
  <c r="AM83" i="4"/>
  <c r="AM24" i="4" s="1"/>
  <c r="AN83" i="4"/>
  <c r="AN24" i="4" s="1"/>
  <c r="AO83" i="4"/>
  <c r="AO24" i="4" s="1"/>
  <c r="AP83" i="4"/>
  <c r="AP24" i="4" s="1"/>
  <c r="AQ83" i="4"/>
  <c r="AQ24" i="4" s="1"/>
  <c r="AR83" i="4"/>
  <c r="AR24" i="4" s="1"/>
  <c r="AS83" i="4"/>
  <c r="AS24" i="4" s="1"/>
  <c r="AT83" i="4"/>
  <c r="AT24" i="4" s="1"/>
  <c r="AU83" i="4"/>
  <c r="AU24" i="4" s="1"/>
  <c r="AV83" i="4"/>
  <c r="AV24" i="4" s="1"/>
  <c r="AW83" i="4"/>
  <c r="AW24" i="4" s="1"/>
  <c r="AX83" i="4"/>
  <c r="AX24" i="4" s="1"/>
  <c r="AY83" i="4"/>
  <c r="AY24" i="4" s="1"/>
  <c r="AZ83" i="4"/>
  <c r="AZ24" i="4" s="1"/>
  <c r="BA83" i="4"/>
  <c r="BA24" i="4" s="1"/>
  <c r="BB83" i="4"/>
  <c r="BB24" i="4" s="1"/>
  <c r="BC83" i="4"/>
  <c r="BC24" i="4" s="1"/>
  <c r="BD83" i="4"/>
  <c r="BD24" i="4" s="1"/>
  <c r="BE83" i="4"/>
  <c r="BE24" i="4" s="1"/>
  <c r="BF83" i="4"/>
  <c r="BF24" i="4" s="1"/>
  <c r="BG83" i="4"/>
  <c r="BG24" i="4" s="1"/>
  <c r="BH83" i="4"/>
  <c r="BH24" i="4" s="1"/>
  <c r="BI83" i="4"/>
  <c r="BI24" i="4" s="1"/>
  <c r="BJ83" i="4"/>
  <c r="BJ24" i="4" s="1"/>
  <c r="BK83" i="4"/>
  <c r="BK24" i="4" s="1"/>
  <c r="BK44" i="4"/>
  <c r="BI44" i="4"/>
  <c r="BE44" i="4"/>
  <c r="BC44" i="4"/>
  <c r="BA44" i="4"/>
  <c r="AY44" i="4"/>
  <c r="AW44" i="4"/>
  <c r="AU44" i="4"/>
  <c r="AS44" i="4"/>
  <c r="AQ44" i="4"/>
  <c r="AD57" i="4"/>
  <c r="N57" i="4"/>
  <c r="BK25" i="4"/>
  <c r="BK19" i="4" s="1"/>
  <c r="BG25" i="4"/>
  <c r="BG19" i="4" s="1"/>
  <c r="BC25" i="4"/>
  <c r="BC19" i="4" s="1"/>
  <c r="AY25" i="4"/>
  <c r="AY19" i="4" s="1"/>
  <c r="AU25" i="4"/>
  <c r="AU19" i="4" s="1"/>
  <c r="AQ25" i="4"/>
  <c r="AQ19" i="4" s="1"/>
  <c r="AM25" i="4"/>
  <c r="AM19" i="4" s="1"/>
  <c r="AI25" i="4"/>
  <c r="AI19" i="4" s="1"/>
  <c r="AE25" i="4"/>
  <c r="AE19" i="4" s="1"/>
  <c r="AA25" i="4"/>
  <c r="AA19" i="4" s="1"/>
  <c r="W25" i="4"/>
  <c r="W19" i="4" s="1"/>
  <c r="S25" i="4"/>
  <c r="S19" i="4" s="1"/>
  <c r="O25" i="4"/>
  <c r="O19" i="4" s="1"/>
  <c r="K25" i="4"/>
  <c r="K19" i="4" s="1"/>
  <c r="G25" i="4"/>
  <c r="G19" i="4" s="1"/>
  <c r="BJ44" i="4"/>
  <c r="BH44" i="4"/>
  <c r="BD44" i="4"/>
  <c r="BB44" i="4"/>
  <c r="AZ44" i="4"/>
  <c r="AX44" i="4"/>
  <c r="AV44" i="4"/>
  <c r="AT44" i="4"/>
  <c r="AR44" i="4"/>
  <c r="AP44" i="4"/>
  <c r="AN44" i="4"/>
  <c r="AL44" i="4"/>
  <c r="AJ44" i="4"/>
  <c r="AH44" i="4"/>
  <c r="AF44" i="4"/>
  <c r="AD44" i="4"/>
  <c r="AB44" i="4"/>
  <c r="Z44" i="4"/>
  <c r="X44" i="4"/>
  <c r="V44" i="4"/>
  <c r="T44" i="4"/>
  <c r="R44" i="4"/>
  <c r="P44" i="4"/>
  <c r="N44" i="4"/>
  <c r="L44" i="4"/>
  <c r="J44" i="4"/>
  <c r="H44" i="4"/>
  <c r="F44" i="4"/>
  <c r="BJ25" i="4"/>
  <c r="BJ19" i="4" s="1"/>
  <c r="BF25" i="4"/>
  <c r="BF19" i="4" s="1"/>
  <c r="BB25" i="4"/>
  <c r="BB19" i="4" s="1"/>
  <c r="AX25" i="4"/>
  <c r="AX19" i="4" s="1"/>
  <c r="AT25" i="4"/>
  <c r="AT19" i="4" s="1"/>
  <c r="AP25" i="4"/>
  <c r="AP19" i="4" s="1"/>
  <c r="AL25" i="4"/>
  <c r="AL19" i="4" s="1"/>
  <c r="AH25" i="4"/>
  <c r="AH19" i="4" s="1"/>
  <c r="AD25" i="4"/>
  <c r="AD19" i="4" s="1"/>
  <c r="Z25" i="4"/>
  <c r="Z19" i="4" s="1"/>
  <c r="V25" i="4"/>
  <c r="V19" i="4" s="1"/>
  <c r="R25" i="4"/>
  <c r="R19" i="4" s="1"/>
  <c r="N25" i="4"/>
  <c r="N19" i="4" s="1"/>
  <c r="J25" i="4"/>
  <c r="J19" i="4" s="1"/>
  <c r="F25" i="4"/>
  <c r="F19" i="4" s="1"/>
  <c r="D83" i="4"/>
  <c r="D24" i="4" s="1"/>
  <c r="D75" i="4"/>
  <c r="D73" i="4" s="1"/>
  <c r="D21" i="4" s="1"/>
  <c r="D70" i="4"/>
  <c r="D64" i="4"/>
  <c r="D58" i="4"/>
  <c r="D54" i="4"/>
  <c r="D40" i="4"/>
  <c r="D33" i="4"/>
  <c r="D30" i="4"/>
  <c r="D26" i="4"/>
  <c r="D23" i="4"/>
  <c r="N102" i="17"/>
  <c r="N104" i="17"/>
  <c r="N106" i="17"/>
  <c r="L102" i="17"/>
  <c r="A22" i="17"/>
  <c r="B22" i="17"/>
  <c r="C22" i="17"/>
  <c r="A23" i="17"/>
  <c r="B23" i="17"/>
  <c r="C23" i="17"/>
  <c r="A24" i="17"/>
  <c r="B24" i="17"/>
  <c r="C24" i="17"/>
  <c r="A25" i="17"/>
  <c r="B25" i="17"/>
  <c r="C25" i="17"/>
  <c r="A26" i="17"/>
  <c r="B26" i="17"/>
  <c r="C26" i="17"/>
  <c r="A27" i="17"/>
  <c r="B27" i="17"/>
  <c r="C27" i="17"/>
  <c r="A28" i="17"/>
  <c r="B28" i="17"/>
  <c r="C28" i="17"/>
  <c r="A29" i="17"/>
  <c r="B29" i="17"/>
  <c r="C29" i="17"/>
  <c r="A30" i="17"/>
  <c r="B30" i="17"/>
  <c r="C30" i="17"/>
  <c r="A31" i="17"/>
  <c r="B31" i="17"/>
  <c r="C31" i="17"/>
  <c r="A32" i="17"/>
  <c r="B32" i="17"/>
  <c r="C32" i="17"/>
  <c r="A33" i="17"/>
  <c r="B33" i="17"/>
  <c r="C33" i="17"/>
  <c r="A34" i="17"/>
  <c r="B34" i="17"/>
  <c r="C34" i="17"/>
  <c r="A35" i="17"/>
  <c r="B35" i="17"/>
  <c r="C35" i="17"/>
  <c r="A36" i="17"/>
  <c r="B36" i="17"/>
  <c r="C36" i="17"/>
  <c r="A37" i="17"/>
  <c r="B37" i="17"/>
  <c r="C37" i="17"/>
  <c r="A38" i="17"/>
  <c r="B38" i="17"/>
  <c r="C38" i="17"/>
  <c r="A39" i="17"/>
  <c r="B39" i="17"/>
  <c r="C39" i="17"/>
  <c r="A40" i="17"/>
  <c r="B40" i="17"/>
  <c r="C40" i="17"/>
  <c r="A41" i="17"/>
  <c r="B41" i="17"/>
  <c r="C41" i="17"/>
  <c r="A42" i="17"/>
  <c r="B42" i="17"/>
  <c r="C42" i="17"/>
  <c r="A43" i="17"/>
  <c r="B43" i="17"/>
  <c r="C43" i="17"/>
  <c r="A44" i="17"/>
  <c r="B44" i="17"/>
  <c r="C44" i="17"/>
  <c r="A45" i="17"/>
  <c r="B45" i="17"/>
  <c r="C45" i="17"/>
  <c r="A46" i="17"/>
  <c r="B46" i="17"/>
  <c r="C46" i="17"/>
  <c r="A47" i="17"/>
  <c r="B47" i="17"/>
  <c r="C47" i="17"/>
  <c r="A48" i="17"/>
  <c r="B48" i="17"/>
  <c r="C48" i="17"/>
  <c r="A49" i="17"/>
  <c r="B49" i="17"/>
  <c r="C49" i="17"/>
  <c r="A50" i="17"/>
  <c r="B50" i="17"/>
  <c r="C50" i="17"/>
  <c r="A51" i="17"/>
  <c r="B51" i="17"/>
  <c r="C51" i="17"/>
  <c r="A52" i="17"/>
  <c r="B52" i="17"/>
  <c r="C52" i="17"/>
  <c r="A53" i="17"/>
  <c r="B53" i="17"/>
  <c r="C53" i="17"/>
  <c r="A54" i="17"/>
  <c r="B54" i="17"/>
  <c r="C54" i="17"/>
  <c r="A58" i="17"/>
  <c r="B58" i="17"/>
  <c r="C58" i="17"/>
  <c r="A59" i="17"/>
  <c r="B59" i="17"/>
  <c r="C59" i="17"/>
  <c r="A60" i="17"/>
  <c r="B60" i="17"/>
  <c r="C60" i="17"/>
  <c r="A61" i="17"/>
  <c r="B61" i="17"/>
  <c r="C61" i="17"/>
  <c r="A62" i="17"/>
  <c r="B62" i="17"/>
  <c r="C62" i="17"/>
  <c r="A63" i="17"/>
  <c r="B63" i="17"/>
  <c r="C63" i="17"/>
  <c r="A64" i="17"/>
  <c r="B64" i="17"/>
  <c r="C64" i="17"/>
  <c r="A65" i="17"/>
  <c r="B65" i="17"/>
  <c r="C65" i="17"/>
  <c r="A66" i="17"/>
  <c r="B66" i="17"/>
  <c r="C66" i="17"/>
  <c r="A67" i="17"/>
  <c r="B67" i="17"/>
  <c r="C67" i="17"/>
  <c r="A68" i="17"/>
  <c r="B68" i="17"/>
  <c r="C68" i="17"/>
  <c r="A69" i="17"/>
  <c r="B69" i="17"/>
  <c r="C69" i="17"/>
  <c r="A70" i="17"/>
  <c r="B70" i="17"/>
  <c r="C70" i="17"/>
  <c r="A71" i="17"/>
  <c r="B71" i="17"/>
  <c r="C71" i="17"/>
  <c r="A72" i="17"/>
  <c r="B72" i="17"/>
  <c r="C72" i="17"/>
  <c r="A73" i="17"/>
  <c r="B73" i="17"/>
  <c r="C73" i="17"/>
  <c r="A74" i="17"/>
  <c r="B74" i="17"/>
  <c r="C74" i="17"/>
  <c r="A75" i="17"/>
  <c r="B75" i="17"/>
  <c r="C75" i="17"/>
  <c r="A76" i="17"/>
  <c r="B76" i="17"/>
  <c r="C76" i="17"/>
  <c r="A77" i="17"/>
  <c r="B77" i="17"/>
  <c r="C77" i="17"/>
  <c r="A78" i="17"/>
  <c r="B78" i="17"/>
  <c r="C78" i="17"/>
  <c r="A79" i="17"/>
  <c r="B79" i="17"/>
  <c r="C79" i="17"/>
  <c r="A80" i="17"/>
  <c r="B80" i="17"/>
  <c r="C80" i="17"/>
  <c r="A81" i="17"/>
  <c r="B81" i="17"/>
  <c r="C81" i="17"/>
  <c r="A82" i="17"/>
  <c r="B82" i="17"/>
  <c r="C82" i="17"/>
  <c r="A83" i="17"/>
  <c r="B83" i="17"/>
  <c r="C83" i="17"/>
  <c r="A84" i="17"/>
  <c r="B84" i="17"/>
  <c r="C84" i="17"/>
  <c r="A85" i="17"/>
  <c r="B85" i="17"/>
  <c r="C85" i="17"/>
  <c r="A86" i="17"/>
  <c r="B86" i="17"/>
  <c r="C86" i="17"/>
  <c r="A87" i="17"/>
  <c r="B87" i="17"/>
  <c r="C87" i="17"/>
  <c r="A88" i="17"/>
  <c r="B88" i="17"/>
  <c r="C88" i="17"/>
  <c r="A89" i="17"/>
  <c r="B89" i="17"/>
  <c r="C89" i="17"/>
  <c r="A90" i="17"/>
  <c r="B90" i="17"/>
  <c r="C90" i="17"/>
  <c r="A91" i="17"/>
  <c r="B91" i="17"/>
  <c r="C91" i="17"/>
  <c r="A92" i="17"/>
  <c r="B92" i="17"/>
  <c r="C92" i="17"/>
  <c r="A93" i="17"/>
  <c r="B93" i="17"/>
  <c r="C93" i="17"/>
  <c r="A94" i="17"/>
  <c r="B94" i="17"/>
  <c r="C94" i="17"/>
  <c r="A95" i="17"/>
  <c r="B95" i="17"/>
  <c r="C95" i="17"/>
  <c r="A96" i="17"/>
  <c r="B96" i="17"/>
  <c r="C96" i="17"/>
  <c r="A97" i="17"/>
  <c r="B97" i="17"/>
  <c r="C97" i="17"/>
  <c r="A102" i="17"/>
  <c r="B102" i="17"/>
  <c r="C102" i="17"/>
  <c r="A103" i="17"/>
  <c r="B103" i="17"/>
  <c r="C103" i="17"/>
  <c r="A104" i="17"/>
  <c r="B104" i="17"/>
  <c r="C104" i="17"/>
  <c r="A106" i="17"/>
  <c r="B106" i="17"/>
  <c r="C106" i="17"/>
  <c r="B21" i="17"/>
  <c r="C21" i="17"/>
  <c r="A21" i="17"/>
  <c r="A22" i="16"/>
  <c r="B22" i="16"/>
  <c r="C22" i="16"/>
  <c r="A23" i="16"/>
  <c r="B23" i="16"/>
  <c r="C23" i="16"/>
  <c r="A24" i="16"/>
  <c r="B24" i="16"/>
  <c r="C24" i="16"/>
  <c r="A25" i="16"/>
  <c r="B25" i="16"/>
  <c r="C25" i="16"/>
  <c r="A26" i="16"/>
  <c r="B26" i="16"/>
  <c r="C26" i="16"/>
  <c r="A27" i="16"/>
  <c r="B27" i="16"/>
  <c r="C27" i="16"/>
  <c r="A28" i="16"/>
  <c r="B28" i="16"/>
  <c r="C28" i="16"/>
  <c r="A29" i="16"/>
  <c r="B29" i="16"/>
  <c r="C29" i="16"/>
  <c r="A30" i="16"/>
  <c r="B30" i="16"/>
  <c r="C30" i="16"/>
  <c r="A31" i="16"/>
  <c r="B31" i="16"/>
  <c r="C31" i="16"/>
  <c r="A32" i="16"/>
  <c r="B32" i="16"/>
  <c r="C32" i="16"/>
  <c r="A33" i="16"/>
  <c r="B33" i="16"/>
  <c r="C33" i="16"/>
  <c r="A34" i="16"/>
  <c r="B34" i="16"/>
  <c r="C34" i="16"/>
  <c r="A35" i="16"/>
  <c r="B35" i="16"/>
  <c r="C35" i="16"/>
  <c r="A36" i="16"/>
  <c r="B36" i="16"/>
  <c r="C36" i="16"/>
  <c r="A37" i="16"/>
  <c r="B37" i="16"/>
  <c r="C37" i="16"/>
  <c r="A38" i="16"/>
  <c r="B38" i="16"/>
  <c r="C38" i="16"/>
  <c r="A39" i="16"/>
  <c r="B39" i="16"/>
  <c r="C39" i="16"/>
  <c r="A40" i="16"/>
  <c r="B40" i="16"/>
  <c r="C40" i="16"/>
  <c r="A41" i="16"/>
  <c r="B41" i="16"/>
  <c r="C41" i="16"/>
  <c r="A42" i="16"/>
  <c r="B42" i="16"/>
  <c r="C42" i="16"/>
  <c r="A43" i="16"/>
  <c r="B43" i="16"/>
  <c r="C43" i="16"/>
  <c r="A44" i="16"/>
  <c r="B44" i="16"/>
  <c r="C44" i="16"/>
  <c r="A45" i="16"/>
  <c r="B45" i="16"/>
  <c r="C45" i="16"/>
  <c r="A46" i="16"/>
  <c r="B46" i="16"/>
  <c r="C46" i="16"/>
  <c r="A47" i="16"/>
  <c r="B47" i="16"/>
  <c r="C47" i="16"/>
  <c r="A48" i="16"/>
  <c r="B48" i="16"/>
  <c r="C48" i="16"/>
  <c r="A49" i="16"/>
  <c r="B49" i="16"/>
  <c r="C49" i="16"/>
  <c r="A50" i="16"/>
  <c r="B50" i="16"/>
  <c r="C50" i="16"/>
  <c r="A51" i="16"/>
  <c r="B51" i="16"/>
  <c r="C51" i="16"/>
  <c r="A52" i="16"/>
  <c r="B52" i="16"/>
  <c r="C52" i="16"/>
  <c r="A53" i="16"/>
  <c r="B53" i="16"/>
  <c r="C53" i="16"/>
  <c r="A54" i="16"/>
  <c r="B54" i="16"/>
  <c r="C54" i="16"/>
  <c r="A55" i="16"/>
  <c r="B55" i="16"/>
  <c r="C55" i="16"/>
  <c r="A56" i="16"/>
  <c r="B56" i="16"/>
  <c r="C56" i="16"/>
  <c r="A57" i="16"/>
  <c r="B57" i="16"/>
  <c r="C57" i="16"/>
  <c r="A58" i="16"/>
  <c r="B58" i="16"/>
  <c r="C58" i="16"/>
  <c r="A59" i="16"/>
  <c r="B59" i="16"/>
  <c r="C59" i="16"/>
  <c r="A60" i="16"/>
  <c r="B60" i="16"/>
  <c r="C60" i="16"/>
  <c r="A61" i="16"/>
  <c r="B61" i="16"/>
  <c r="C61" i="16"/>
  <c r="A62" i="16"/>
  <c r="B62" i="16"/>
  <c r="C62" i="16"/>
  <c r="A63" i="16"/>
  <c r="B63" i="16"/>
  <c r="C63" i="16"/>
  <c r="A64" i="16"/>
  <c r="B64" i="16"/>
  <c r="C64" i="16"/>
  <c r="A65" i="16"/>
  <c r="B65" i="16"/>
  <c r="C65" i="16"/>
  <c r="A66" i="16"/>
  <c r="B66" i="16"/>
  <c r="C66" i="16"/>
  <c r="A67" i="16"/>
  <c r="B67" i="16"/>
  <c r="C67" i="16"/>
  <c r="A68" i="16"/>
  <c r="B68" i="16"/>
  <c r="C68" i="16"/>
  <c r="A69" i="16"/>
  <c r="B69" i="16"/>
  <c r="C69" i="16"/>
  <c r="A70" i="16"/>
  <c r="B70" i="16"/>
  <c r="C70" i="16"/>
  <c r="A71" i="16"/>
  <c r="B71" i="16"/>
  <c r="C71" i="16"/>
  <c r="A72" i="16"/>
  <c r="B72" i="16"/>
  <c r="C72" i="16"/>
  <c r="A73" i="16"/>
  <c r="B73" i="16"/>
  <c r="C73" i="16"/>
  <c r="A74" i="16"/>
  <c r="B74" i="16"/>
  <c r="C74" i="16"/>
  <c r="A75" i="16"/>
  <c r="B75" i="16"/>
  <c r="C75" i="16"/>
  <c r="A76" i="16"/>
  <c r="B76" i="16"/>
  <c r="C76" i="16"/>
  <c r="A77" i="16"/>
  <c r="B77" i="16"/>
  <c r="C77" i="16"/>
  <c r="A80" i="16"/>
  <c r="B80" i="16"/>
  <c r="C80" i="16"/>
  <c r="A81" i="16"/>
  <c r="B81" i="16"/>
  <c r="C81" i="16"/>
  <c r="A82" i="16"/>
  <c r="B82" i="16"/>
  <c r="C82" i="16"/>
  <c r="A83" i="16"/>
  <c r="B83" i="16"/>
  <c r="C83" i="16"/>
  <c r="A84" i="16"/>
  <c r="B84" i="16"/>
  <c r="C84" i="16"/>
  <c r="A85" i="16"/>
  <c r="B85" i="16"/>
  <c r="C85" i="16"/>
  <c r="A86" i="16"/>
  <c r="B86" i="16"/>
  <c r="C86" i="16"/>
  <c r="A87" i="16"/>
  <c r="B87" i="16"/>
  <c r="C87" i="16"/>
  <c r="A88" i="16"/>
  <c r="B88" i="16"/>
  <c r="C88" i="16"/>
  <c r="A89" i="16"/>
  <c r="B89" i="16"/>
  <c r="C89" i="16"/>
  <c r="A90" i="16"/>
  <c r="B90" i="16"/>
  <c r="C90" i="16"/>
  <c r="A91" i="16"/>
  <c r="B91" i="16"/>
  <c r="C91" i="16"/>
  <c r="A92" i="16"/>
  <c r="B92" i="16"/>
  <c r="C92" i="16"/>
  <c r="A93" i="16"/>
  <c r="B93" i="16"/>
  <c r="C93" i="16"/>
  <c r="A94" i="16"/>
  <c r="B94" i="16"/>
  <c r="C94" i="16"/>
  <c r="A95" i="16"/>
  <c r="B95" i="16"/>
  <c r="C95" i="16"/>
  <c r="A96" i="16"/>
  <c r="B96" i="16"/>
  <c r="C96" i="16"/>
  <c r="A97" i="16"/>
  <c r="B97" i="16"/>
  <c r="C97" i="16"/>
  <c r="A98" i="16"/>
  <c r="B98" i="16"/>
  <c r="C98" i="16"/>
  <c r="A99" i="16"/>
  <c r="B99" i="16"/>
  <c r="C99" i="16"/>
  <c r="A100" i="16"/>
  <c r="B100" i="16"/>
  <c r="C100" i="16"/>
  <c r="A101" i="16"/>
  <c r="B101" i="16"/>
  <c r="C101" i="16"/>
  <c r="A102" i="16"/>
  <c r="B102" i="16"/>
  <c r="C102" i="16"/>
  <c r="A103" i="16"/>
  <c r="B103" i="16"/>
  <c r="C103" i="16"/>
  <c r="A104" i="16"/>
  <c r="B104" i="16"/>
  <c r="C104" i="16"/>
  <c r="A105" i="16"/>
  <c r="B105" i="16"/>
  <c r="C105" i="16"/>
  <c r="A106" i="16"/>
  <c r="B106" i="16"/>
  <c r="C106" i="16"/>
  <c r="A107" i="16"/>
  <c r="B107" i="16"/>
  <c r="C107" i="16"/>
  <c r="A108" i="16"/>
  <c r="B108" i="16"/>
  <c r="C108" i="16"/>
  <c r="A109" i="16"/>
  <c r="B109" i="16"/>
  <c r="C109" i="16"/>
  <c r="A110" i="16"/>
  <c r="B110" i="16"/>
  <c r="C110" i="16"/>
  <c r="A111" i="16"/>
  <c r="B111" i="16"/>
  <c r="C111" i="16"/>
  <c r="A112" i="16"/>
  <c r="B112" i="16"/>
  <c r="C112" i="16"/>
  <c r="A113" i="16"/>
  <c r="B113" i="16"/>
  <c r="C113" i="16"/>
  <c r="A114" i="16"/>
  <c r="B114" i="16"/>
  <c r="C114" i="16"/>
  <c r="A115" i="16"/>
  <c r="B115" i="16"/>
  <c r="C115" i="16"/>
  <c r="B21" i="16"/>
  <c r="C21" i="16"/>
  <c r="A21" i="16"/>
  <c r="A20" i="13"/>
  <c r="B20" i="13"/>
  <c r="C20" i="13"/>
  <c r="A21" i="13"/>
  <c r="B21" i="13"/>
  <c r="C21" i="13"/>
  <c r="A22" i="13"/>
  <c r="B22" i="13"/>
  <c r="C22" i="13"/>
  <c r="A23" i="13"/>
  <c r="B23" i="13"/>
  <c r="C23" i="13"/>
  <c r="A24" i="13"/>
  <c r="B24" i="13"/>
  <c r="C24" i="13"/>
  <c r="A25" i="13"/>
  <c r="B25" i="13"/>
  <c r="C25" i="13"/>
  <c r="A26" i="13"/>
  <c r="B26" i="13"/>
  <c r="C26" i="13"/>
  <c r="A27" i="13"/>
  <c r="B27" i="13"/>
  <c r="C27" i="13"/>
  <c r="A28" i="13"/>
  <c r="B28" i="13"/>
  <c r="C28" i="13"/>
  <c r="A29" i="13"/>
  <c r="B29" i="13"/>
  <c r="C29" i="13"/>
  <c r="A30" i="13"/>
  <c r="B30" i="13"/>
  <c r="C30" i="13"/>
  <c r="A31" i="13"/>
  <c r="B31" i="13"/>
  <c r="C31" i="13"/>
  <c r="A32" i="13"/>
  <c r="B32" i="13"/>
  <c r="C32" i="13"/>
  <c r="A33" i="13"/>
  <c r="B33" i="13"/>
  <c r="C33" i="13"/>
  <c r="A34" i="13"/>
  <c r="B34" i="13"/>
  <c r="C34" i="13"/>
  <c r="A35" i="13"/>
  <c r="B35" i="13"/>
  <c r="C35" i="13"/>
  <c r="A36" i="13"/>
  <c r="B36" i="13"/>
  <c r="C36" i="13"/>
  <c r="A37" i="13"/>
  <c r="B37" i="13"/>
  <c r="C37" i="13"/>
  <c r="A38" i="13"/>
  <c r="B38" i="13"/>
  <c r="C38" i="13"/>
  <c r="A39" i="13"/>
  <c r="B39" i="13"/>
  <c r="C39" i="13"/>
  <c r="A40" i="13"/>
  <c r="B40" i="13"/>
  <c r="C40" i="13"/>
  <c r="A41" i="13"/>
  <c r="B41" i="13"/>
  <c r="C41" i="13"/>
  <c r="A42" i="13"/>
  <c r="B42" i="13"/>
  <c r="C42" i="13"/>
  <c r="A43" i="13"/>
  <c r="B43" i="13"/>
  <c r="C43" i="13"/>
  <c r="A44" i="13"/>
  <c r="B44" i="13"/>
  <c r="C44" i="13"/>
  <c r="A45" i="13"/>
  <c r="B45" i="13"/>
  <c r="C45" i="13"/>
  <c r="A46" i="13"/>
  <c r="B46" i="13"/>
  <c r="C46" i="13"/>
  <c r="A47" i="13"/>
  <c r="B47" i="13"/>
  <c r="C47" i="13"/>
  <c r="A55" i="13"/>
  <c r="B55" i="13"/>
  <c r="C55" i="13"/>
  <c r="A56" i="13"/>
  <c r="B56" i="13"/>
  <c r="C56" i="13"/>
  <c r="A57" i="13"/>
  <c r="B57" i="13"/>
  <c r="C57" i="13"/>
  <c r="A58" i="13"/>
  <c r="B58" i="13"/>
  <c r="C58" i="13"/>
  <c r="A59" i="13"/>
  <c r="B59" i="13"/>
  <c r="C59" i="13"/>
  <c r="A61" i="13"/>
  <c r="B61" i="13"/>
  <c r="C61" i="13"/>
  <c r="A62" i="13"/>
  <c r="B62" i="13"/>
  <c r="C62" i="13"/>
  <c r="A63" i="13"/>
  <c r="B63" i="13"/>
  <c r="C63" i="13"/>
  <c r="A64" i="13"/>
  <c r="B64" i="13"/>
  <c r="C64" i="13"/>
  <c r="A65" i="13"/>
  <c r="B65" i="13"/>
  <c r="C65" i="13"/>
  <c r="A68" i="13"/>
  <c r="B68" i="13"/>
  <c r="C68" i="13"/>
  <c r="A69" i="13"/>
  <c r="B69" i="13"/>
  <c r="C69" i="13"/>
  <c r="A70" i="13"/>
  <c r="B70" i="13"/>
  <c r="C70" i="13"/>
  <c r="A71" i="13"/>
  <c r="B71" i="13"/>
  <c r="C71" i="13"/>
  <c r="A72" i="13"/>
  <c r="B72" i="13"/>
  <c r="C72" i="13"/>
  <c r="A73" i="13"/>
  <c r="B73" i="13"/>
  <c r="C73" i="13"/>
  <c r="A74" i="13"/>
  <c r="B74" i="13"/>
  <c r="C74" i="13"/>
  <c r="A75" i="13"/>
  <c r="B75" i="13"/>
  <c r="C75" i="13"/>
  <c r="A76" i="13"/>
  <c r="B76" i="13"/>
  <c r="C76" i="13"/>
  <c r="A78" i="13"/>
  <c r="B78" i="13"/>
  <c r="C78" i="13"/>
  <c r="A83" i="13"/>
  <c r="B83" i="13"/>
  <c r="C83" i="13"/>
  <c r="A84" i="13"/>
  <c r="B84" i="13"/>
  <c r="C84" i="13"/>
  <c r="A85" i="13"/>
  <c r="B85" i="13"/>
  <c r="C85" i="13"/>
  <c r="A87" i="13"/>
  <c r="B87" i="13"/>
  <c r="C87" i="13"/>
  <c r="B19" i="13"/>
  <c r="C19" i="13"/>
  <c r="A19" i="13"/>
  <c r="I27" i="12"/>
  <c r="I28" i="12"/>
  <c r="I29" i="12"/>
  <c r="I31" i="12"/>
  <c r="I32" i="12"/>
  <c r="I34" i="12"/>
  <c r="I35" i="12"/>
  <c r="I36" i="12"/>
  <c r="I37" i="12"/>
  <c r="I38" i="12"/>
  <c r="I39" i="12"/>
  <c r="I41" i="12"/>
  <c r="I42" i="12"/>
  <c r="I55" i="12"/>
  <c r="I56" i="12"/>
  <c r="I61" i="12"/>
  <c r="I62" i="12"/>
  <c r="I63" i="12"/>
  <c r="I67" i="12"/>
  <c r="I68" i="12"/>
  <c r="I69" i="12"/>
  <c r="I72" i="12"/>
  <c r="I74" i="12"/>
  <c r="I82" i="12"/>
  <c r="D83" i="12"/>
  <c r="I83" i="12" s="1"/>
  <c r="D77" i="12"/>
  <c r="D75" i="12"/>
  <c r="I75" i="12" s="1"/>
  <c r="D64" i="12"/>
  <c r="D58" i="12"/>
  <c r="D54" i="12"/>
  <c r="D46" i="12"/>
  <c r="I46" i="12" s="1"/>
  <c r="D40" i="12"/>
  <c r="I40" i="12" s="1"/>
  <c r="D33" i="12"/>
  <c r="I33" i="12" s="1"/>
  <c r="D30" i="12"/>
  <c r="I30" i="12" s="1"/>
  <c r="D26" i="12"/>
  <c r="D23" i="12"/>
  <c r="I23" i="12" s="1"/>
  <c r="A19" i="12"/>
  <c r="B19" i="12"/>
  <c r="C19" i="12"/>
  <c r="A20" i="12"/>
  <c r="B20" i="12"/>
  <c r="C20" i="12"/>
  <c r="A21" i="12"/>
  <c r="B21" i="12"/>
  <c r="C21" i="12"/>
  <c r="A22" i="12"/>
  <c r="B22" i="12"/>
  <c r="C22" i="12"/>
  <c r="A23" i="12"/>
  <c r="B23" i="12"/>
  <c r="C23" i="12"/>
  <c r="A24" i="12"/>
  <c r="B24" i="12"/>
  <c r="C24" i="12"/>
  <c r="A25" i="12"/>
  <c r="B25" i="12"/>
  <c r="C25" i="12"/>
  <c r="A26" i="12"/>
  <c r="B26" i="12"/>
  <c r="C26" i="12"/>
  <c r="A27" i="12"/>
  <c r="B27" i="12"/>
  <c r="C27" i="12"/>
  <c r="A28" i="12"/>
  <c r="B28" i="12"/>
  <c r="C28" i="12"/>
  <c r="A29" i="12"/>
  <c r="B29" i="12"/>
  <c r="C29" i="12"/>
  <c r="A30" i="12"/>
  <c r="B30" i="12"/>
  <c r="C30" i="12"/>
  <c r="A31" i="12"/>
  <c r="B31" i="12"/>
  <c r="C31" i="12"/>
  <c r="A32" i="12"/>
  <c r="B32" i="12"/>
  <c r="C32" i="12"/>
  <c r="A33" i="12"/>
  <c r="B33" i="12"/>
  <c r="C33" i="12"/>
  <c r="A34" i="12"/>
  <c r="B34" i="12"/>
  <c r="C34" i="12"/>
  <c r="A35" i="12"/>
  <c r="B35" i="12"/>
  <c r="C35" i="12"/>
  <c r="A36" i="12"/>
  <c r="B36" i="12"/>
  <c r="C36" i="12"/>
  <c r="A37" i="12"/>
  <c r="B37" i="12"/>
  <c r="C37" i="12"/>
  <c r="A38" i="12"/>
  <c r="B38" i="12"/>
  <c r="C38" i="12"/>
  <c r="A39" i="12"/>
  <c r="B39" i="12"/>
  <c r="C39" i="12"/>
  <c r="A40" i="12"/>
  <c r="B40" i="12"/>
  <c r="C40" i="12"/>
  <c r="A41" i="12"/>
  <c r="B41" i="12"/>
  <c r="C41" i="12"/>
  <c r="A42" i="12"/>
  <c r="B42" i="12"/>
  <c r="C42" i="12"/>
  <c r="A43" i="12"/>
  <c r="B43" i="12"/>
  <c r="C43" i="12"/>
  <c r="A44" i="12"/>
  <c r="B44" i="12"/>
  <c r="C44" i="12"/>
  <c r="A45" i="12"/>
  <c r="B45" i="12"/>
  <c r="C45" i="12"/>
  <c r="A46" i="12"/>
  <c r="B46" i="12"/>
  <c r="C46" i="12"/>
  <c r="A54" i="12"/>
  <c r="B54" i="12"/>
  <c r="C54" i="12"/>
  <c r="A55" i="12"/>
  <c r="B55" i="12"/>
  <c r="C55" i="12"/>
  <c r="A56" i="12"/>
  <c r="B56" i="12"/>
  <c r="C56" i="12"/>
  <c r="A57" i="12"/>
  <c r="B57" i="12"/>
  <c r="C57" i="12"/>
  <c r="A58" i="12"/>
  <c r="B58" i="12"/>
  <c r="C58" i="12"/>
  <c r="A60" i="12"/>
  <c r="B60" i="12"/>
  <c r="C60" i="12"/>
  <c r="A61" i="12"/>
  <c r="B61" i="12"/>
  <c r="C61" i="12"/>
  <c r="A62" i="12"/>
  <c r="B62" i="12"/>
  <c r="C62" i="12"/>
  <c r="A63" i="12"/>
  <c r="B63" i="12"/>
  <c r="C63" i="12"/>
  <c r="A64" i="12"/>
  <c r="B64" i="12"/>
  <c r="C64" i="12"/>
  <c r="A67" i="12"/>
  <c r="B67" i="12"/>
  <c r="C67" i="12"/>
  <c r="A68" i="12"/>
  <c r="B68" i="12"/>
  <c r="C68" i="12"/>
  <c r="A69" i="12"/>
  <c r="B69" i="12"/>
  <c r="C69" i="12"/>
  <c r="A70" i="12"/>
  <c r="B70" i="12"/>
  <c r="C70" i="12"/>
  <c r="A71" i="12"/>
  <c r="B71" i="12"/>
  <c r="C71" i="12"/>
  <c r="A72" i="12"/>
  <c r="B72" i="12"/>
  <c r="C72" i="12"/>
  <c r="A73" i="12"/>
  <c r="B73" i="12"/>
  <c r="C73" i="12"/>
  <c r="A74" i="12"/>
  <c r="B74" i="12"/>
  <c r="C74" i="12"/>
  <c r="A75" i="12"/>
  <c r="B75" i="12"/>
  <c r="C75" i="12"/>
  <c r="A77" i="12"/>
  <c r="B77" i="12"/>
  <c r="C77" i="12"/>
  <c r="A82" i="12"/>
  <c r="B82" i="12"/>
  <c r="C82" i="12"/>
  <c r="A83" i="12"/>
  <c r="B83" i="12"/>
  <c r="C83" i="12"/>
  <c r="A84" i="12"/>
  <c r="B84" i="12"/>
  <c r="C84" i="12"/>
  <c r="A86" i="12"/>
  <c r="B86" i="12"/>
  <c r="C86" i="12"/>
  <c r="B18" i="12"/>
  <c r="C18" i="12"/>
  <c r="A18" i="12"/>
  <c r="A20" i="11"/>
  <c r="B20" i="11"/>
  <c r="C20" i="11"/>
  <c r="A21" i="11"/>
  <c r="B21" i="11"/>
  <c r="C21" i="11"/>
  <c r="A22" i="11"/>
  <c r="B22" i="11"/>
  <c r="C22" i="11"/>
  <c r="A23" i="11"/>
  <c r="B23" i="11"/>
  <c r="C23" i="11"/>
  <c r="A24" i="11"/>
  <c r="B24" i="11"/>
  <c r="C24" i="11"/>
  <c r="A25" i="11"/>
  <c r="B25" i="11"/>
  <c r="C25" i="11"/>
  <c r="A26" i="11"/>
  <c r="B26" i="11"/>
  <c r="C26" i="11"/>
  <c r="A27" i="11"/>
  <c r="B27" i="11"/>
  <c r="C27" i="11"/>
  <c r="A28" i="11"/>
  <c r="B28" i="11"/>
  <c r="C28" i="11"/>
  <c r="A29" i="11"/>
  <c r="B29" i="11"/>
  <c r="C29" i="11"/>
  <c r="A30" i="11"/>
  <c r="B30" i="11"/>
  <c r="C30" i="11"/>
  <c r="A31" i="11"/>
  <c r="B31" i="11"/>
  <c r="C31" i="11"/>
  <c r="A32" i="11"/>
  <c r="B32" i="11"/>
  <c r="C32" i="11"/>
  <c r="A33" i="11"/>
  <c r="B33" i="11"/>
  <c r="C33" i="11"/>
  <c r="A34" i="11"/>
  <c r="B34" i="11"/>
  <c r="C34" i="11"/>
  <c r="A35" i="11"/>
  <c r="B35" i="11"/>
  <c r="C35" i="11"/>
  <c r="A36" i="11"/>
  <c r="B36" i="11"/>
  <c r="C36" i="11"/>
  <c r="A37" i="11"/>
  <c r="B37" i="11"/>
  <c r="C37" i="11"/>
  <c r="A38" i="11"/>
  <c r="B38" i="11"/>
  <c r="C38" i="11"/>
  <c r="A39" i="11"/>
  <c r="B39" i="11"/>
  <c r="C39" i="11"/>
  <c r="A40" i="11"/>
  <c r="B40" i="11"/>
  <c r="C40" i="11"/>
  <c r="A41" i="11"/>
  <c r="B41" i="11"/>
  <c r="C41" i="11"/>
  <c r="A42" i="11"/>
  <c r="B42" i="11"/>
  <c r="C42" i="11"/>
  <c r="A43" i="11"/>
  <c r="B43" i="11"/>
  <c r="C43" i="11"/>
  <c r="A44" i="11"/>
  <c r="B44" i="11"/>
  <c r="C44" i="11"/>
  <c r="A45" i="11"/>
  <c r="B45" i="11"/>
  <c r="C45" i="11"/>
  <c r="A46" i="11"/>
  <c r="B46" i="11"/>
  <c r="C46" i="11"/>
  <c r="A47" i="11"/>
  <c r="B47" i="11"/>
  <c r="C47" i="11"/>
  <c r="A55" i="11"/>
  <c r="B55" i="11"/>
  <c r="C55" i="11"/>
  <c r="A56" i="11"/>
  <c r="B56" i="11"/>
  <c r="C56" i="11"/>
  <c r="A57" i="11"/>
  <c r="B57" i="11"/>
  <c r="C57" i="11"/>
  <c r="A58" i="11"/>
  <c r="B58" i="11"/>
  <c r="C58" i="11"/>
  <c r="A59" i="11"/>
  <c r="B59" i="11"/>
  <c r="C59" i="11"/>
  <c r="A61" i="11"/>
  <c r="B61" i="11"/>
  <c r="C61" i="11"/>
  <c r="A62" i="11"/>
  <c r="B62" i="11"/>
  <c r="C62" i="11"/>
  <c r="A63" i="11"/>
  <c r="B63" i="11"/>
  <c r="C63" i="11"/>
  <c r="A64" i="11"/>
  <c r="B64" i="11"/>
  <c r="C64" i="11"/>
  <c r="A65" i="11"/>
  <c r="B65" i="11"/>
  <c r="C65" i="11"/>
  <c r="A68" i="11"/>
  <c r="B68" i="11"/>
  <c r="C68" i="11"/>
  <c r="A69" i="11"/>
  <c r="B69" i="11"/>
  <c r="C69" i="11"/>
  <c r="A70" i="11"/>
  <c r="B70" i="11"/>
  <c r="C70" i="11"/>
  <c r="A71" i="11"/>
  <c r="B71" i="11"/>
  <c r="C71" i="11"/>
  <c r="A72" i="11"/>
  <c r="B72" i="11"/>
  <c r="C72" i="11"/>
  <c r="A73" i="11"/>
  <c r="B73" i="11"/>
  <c r="C73" i="11"/>
  <c r="A74" i="11"/>
  <c r="B74" i="11"/>
  <c r="C74" i="11"/>
  <c r="A75" i="11"/>
  <c r="B75" i="11"/>
  <c r="C75" i="11"/>
  <c r="A76" i="11"/>
  <c r="B76" i="11"/>
  <c r="C76" i="11"/>
  <c r="A78" i="11"/>
  <c r="B78" i="11"/>
  <c r="C78" i="11"/>
  <c r="A83" i="11"/>
  <c r="B83" i="11"/>
  <c r="C83" i="11"/>
  <c r="A84" i="11"/>
  <c r="B84" i="11"/>
  <c r="C84" i="11"/>
  <c r="A85" i="11"/>
  <c r="B85" i="11"/>
  <c r="C85" i="11"/>
  <c r="A87" i="11"/>
  <c r="B87" i="11"/>
  <c r="C87" i="11"/>
  <c r="C19" i="11"/>
  <c r="B19" i="11"/>
  <c r="A19" i="11"/>
  <c r="CS71" i="10"/>
  <c r="CG71" i="10"/>
  <c r="CE71" i="10"/>
  <c r="BZ78" i="10"/>
  <c r="BD71" i="5"/>
  <c r="BE78" i="10"/>
  <c r="BC78" i="10"/>
  <c r="AQ78" i="10"/>
  <c r="AJ78" i="10"/>
  <c r="CP71" i="10"/>
  <c r="CO71" i="10"/>
  <c r="CK71" i="10"/>
  <c r="CJ71" i="10"/>
  <c r="CB71" i="10"/>
  <c r="CA71" i="10"/>
  <c r="BW71" i="10"/>
  <c r="BV71" i="10"/>
  <c r="BT71" i="10"/>
  <c r="BP71" i="10"/>
  <c r="BO71" i="10"/>
  <c r="BG71" i="10"/>
  <c r="BF71" i="10"/>
  <c r="BB71" i="10"/>
  <c r="BA71" i="10"/>
  <c r="AY71" i="10"/>
  <c r="AU71" i="10"/>
  <c r="AT71" i="10"/>
  <c r="BW65" i="10"/>
  <c r="BO65" i="10"/>
  <c r="CJ59" i="10"/>
  <c r="CA59" i="10"/>
  <c r="BW59" i="10"/>
  <c r="BV59" i="10"/>
  <c r="BT59" i="10"/>
  <c r="BA59" i="10"/>
  <c r="AY59" i="10"/>
  <c r="AU59" i="10"/>
  <c r="AT59" i="10"/>
  <c r="AS59" i="10"/>
  <c r="AN59" i="10"/>
  <c r="AL59" i="10"/>
  <c r="CN84" i="10"/>
  <c r="CN25" i="10" s="1"/>
  <c r="CM84" i="10"/>
  <c r="CM25" i="10" s="1"/>
  <c r="CL84" i="10"/>
  <c r="CL25" i="10" s="1"/>
  <c r="BZ84" i="10"/>
  <c r="BZ25" i="10" s="1"/>
  <c r="BY84" i="10"/>
  <c r="BX84" i="10"/>
  <c r="BX25" i="10" s="1"/>
  <c r="BS84" i="10"/>
  <c r="BS25" i="10" s="1"/>
  <c r="BR84" i="10"/>
  <c r="BR25" i="10" s="1"/>
  <c r="BQ84" i="10"/>
  <c r="BQ25" i="10" s="1"/>
  <c r="BE84" i="10"/>
  <c r="BD84" i="10"/>
  <c r="BD25" i="10" s="1"/>
  <c r="BC84" i="10"/>
  <c r="BC25" i="10" s="1"/>
  <c r="AX84" i="10"/>
  <c r="AX25" i="10" s="1"/>
  <c r="AW84" i="10"/>
  <c r="AW25" i="10" s="1"/>
  <c r="AV84" i="10"/>
  <c r="AV25" i="10" s="1"/>
  <c r="AQ84" i="10"/>
  <c r="AP84" i="10"/>
  <c r="AO84" i="10"/>
  <c r="AJ84" i="10"/>
  <c r="AI84" i="10"/>
  <c r="AH84" i="10"/>
  <c r="CN23" i="10"/>
  <c r="CL23" i="10"/>
  <c r="AW23" i="10"/>
  <c r="AI23" i="10"/>
  <c r="CM76" i="10"/>
  <c r="CL76" i="10"/>
  <c r="CL74" i="10" s="1"/>
  <c r="CL22" i="10" s="1"/>
  <c r="BY76" i="10"/>
  <c r="BY74" i="10" s="1"/>
  <c r="BX76" i="10"/>
  <c r="BX74" i="10" s="1"/>
  <c r="BR76" i="10"/>
  <c r="BR74" i="10" s="1"/>
  <c r="BR22" i="10" s="1"/>
  <c r="BD76" i="10"/>
  <c r="BD74" i="10" s="1"/>
  <c r="BC76" i="10"/>
  <c r="BC74" i="10" s="1"/>
  <c r="AW76" i="10"/>
  <c r="AW74" i="10" s="1"/>
  <c r="AW22" i="10" s="1"/>
  <c r="AV76" i="10"/>
  <c r="AV74" i="10" s="1"/>
  <c r="AV22" i="10" s="1"/>
  <c r="AP76" i="10"/>
  <c r="AO76" i="10"/>
  <c r="AI76" i="10"/>
  <c r="AH76" i="10"/>
  <c r="CU71" i="10"/>
  <c r="CN71" i="10"/>
  <c r="CM71" i="10"/>
  <c r="CL71" i="10"/>
  <c r="BZ71" i="10"/>
  <c r="BY71" i="10"/>
  <c r="BX71" i="10"/>
  <c r="BS71" i="10"/>
  <c r="BR71" i="10"/>
  <c r="BQ71" i="10"/>
  <c r="BE71" i="10"/>
  <c r="BD71" i="10"/>
  <c r="BC71" i="10"/>
  <c r="AX71" i="10"/>
  <c r="AW71" i="10"/>
  <c r="AV71" i="10"/>
  <c r="CN65" i="10"/>
  <c r="CM65" i="10"/>
  <c r="CL65" i="10"/>
  <c r="BZ65" i="10"/>
  <c r="BY65" i="10"/>
  <c r="BX65" i="10"/>
  <c r="BS65" i="10"/>
  <c r="BR65" i="10"/>
  <c r="BQ65" i="10"/>
  <c r="BE65" i="10"/>
  <c r="BD65" i="10"/>
  <c r="BC65" i="10"/>
  <c r="AX65" i="10"/>
  <c r="AW65" i="10"/>
  <c r="AV65" i="10"/>
  <c r="AQ65" i="10"/>
  <c r="AP65" i="10"/>
  <c r="AO65" i="10"/>
  <c r="AJ65" i="10"/>
  <c r="DB65" i="10" s="1"/>
  <c r="AI65" i="10"/>
  <c r="AH65" i="10"/>
  <c r="CN59" i="10"/>
  <c r="CM59" i="10"/>
  <c r="CL59" i="10"/>
  <c r="BZ59" i="10"/>
  <c r="BY59" i="10"/>
  <c r="BX59" i="10"/>
  <c r="BS59" i="10"/>
  <c r="BR59" i="10"/>
  <c r="BQ59" i="10"/>
  <c r="BE59" i="10"/>
  <c r="BD59" i="10"/>
  <c r="BC59" i="10"/>
  <c r="AX59" i="10"/>
  <c r="AW59" i="10"/>
  <c r="AV59" i="10"/>
  <c r="AQ59" i="10"/>
  <c r="AP59" i="10"/>
  <c r="AO59" i="10"/>
  <c r="AJ59" i="10"/>
  <c r="AI59" i="10"/>
  <c r="AH59" i="10"/>
  <c r="CW55" i="10"/>
  <c r="CV55" i="10"/>
  <c r="CU55" i="10"/>
  <c r="CT55" i="10"/>
  <c r="CS55" i="10"/>
  <c r="CR55" i="10"/>
  <c r="CQ55" i="10"/>
  <c r="CP55" i="10"/>
  <c r="CO55" i="10"/>
  <c r="CN55" i="10"/>
  <c r="CM55" i="10"/>
  <c r="CL55" i="10"/>
  <c r="CK55" i="10"/>
  <c r="CJ55" i="10"/>
  <c r="CI55" i="10"/>
  <c r="CH55" i="10"/>
  <c r="CG55" i="10"/>
  <c r="CF55" i="10"/>
  <c r="CE55" i="10"/>
  <c r="CD55" i="10"/>
  <c r="CC55" i="10"/>
  <c r="CB55" i="10"/>
  <c r="CA55" i="10"/>
  <c r="BZ55" i="10"/>
  <c r="BY55" i="10"/>
  <c r="BX55" i="10"/>
  <c r="BW55" i="10"/>
  <c r="BV55" i="10"/>
  <c r="BT55" i="10"/>
  <c r="BS55" i="10"/>
  <c r="BR55" i="10"/>
  <c r="BQ55" i="10"/>
  <c r="BP55" i="10"/>
  <c r="BO55" i="10"/>
  <c r="BG55" i="10"/>
  <c r="BF55" i="10"/>
  <c r="BE55" i="10"/>
  <c r="BD55" i="10"/>
  <c r="BC55" i="10"/>
  <c r="BB55" i="10"/>
  <c r="BA55" i="10"/>
  <c r="AZ55" i="10"/>
  <c r="AY55" i="10"/>
  <c r="AX55" i="10"/>
  <c r="AW55" i="10"/>
  <c r="AV55" i="10"/>
  <c r="AU55" i="10"/>
  <c r="AT55" i="10"/>
  <c r="AS55" i="10"/>
  <c r="DK55" i="10" s="1"/>
  <c r="AR55" i="10"/>
  <c r="AQ55" i="10"/>
  <c r="DI55" i="10" s="1"/>
  <c r="AP55" i="10"/>
  <c r="AO55" i="10"/>
  <c r="DG55" i="10" s="1"/>
  <c r="AN55" i="10"/>
  <c r="AM55" i="10"/>
  <c r="DE55" i="10" s="1"/>
  <c r="AL55" i="10"/>
  <c r="DD55" i="10" s="1"/>
  <c r="AK55" i="10"/>
  <c r="DC55" i="10" s="1"/>
  <c r="AJ55" i="10"/>
  <c r="DB55" i="10" s="1"/>
  <c r="AI55" i="10"/>
  <c r="DA55" i="10" s="1"/>
  <c r="AH55" i="10"/>
  <c r="CZ55" i="10" s="1"/>
  <c r="AG55" i="10"/>
  <c r="CY55" i="10" s="1"/>
  <c r="BR45" i="10"/>
  <c r="DA47" i="10"/>
  <c r="CW41" i="10"/>
  <c r="CV41" i="10"/>
  <c r="CU41" i="10"/>
  <c r="CT41" i="10"/>
  <c r="CS41" i="10"/>
  <c r="CR41" i="10"/>
  <c r="CQ41" i="10"/>
  <c r="CP41" i="10"/>
  <c r="CO41" i="10"/>
  <c r="CN41" i="10"/>
  <c r="CM41" i="10"/>
  <c r="CL41" i="10"/>
  <c r="CK41" i="10"/>
  <c r="CJ41" i="10"/>
  <c r="CI41" i="10"/>
  <c r="CH41" i="10"/>
  <c r="CG41" i="10"/>
  <c r="CF41" i="10"/>
  <c r="CE41" i="10"/>
  <c r="CD41" i="10"/>
  <c r="CC41" i="10"/>
  <c r="CB41" i="10"/>
  <c r="CA41" i="10"/>
  <c r="BZ41" i="10"/>
  <c r="BY41" i="10"/>
  <c r="BX41" i="10"/>
  <c r="BW41" i="10"/>
  <c r="BV41" i="10"/>
  <c r="BT41" i="10"/>
  <c r="BS41" i="10"/>
  <c r="BR41" i="10"/>
  <c r="BQ41" i="10"/>
  <c r="BP41" i="10"/>
  <c r="BO41" i="10"/>
  <c r="BG41" i="10"/>
  <c r="BF41" i="10"/>
  <c r="BE41" i="10"/>
  <c r="BD41" i="10"/>
  <c r="BC41" i="10"/>
  <c r="BB41" i="10"/>
  <c r="BA41" i="10"/>
  <c r="AZ41" i="10"/>
  <c r="AY41" i="10"/>
  <c r="AX41" i="10"/>
  <c r="AW41" i="10"/>
  <c r="AV41" i="10"/>
  <c r="AU41" i="10"/>
  <c r="AT41" i="10"/>
  <c r="AS41" i="10"/>
  <c r="DK41" i="10" s="1"/>
  <c r="AR41" i="10"/>
  <c r="AQ41" i="10"/>
  <c r="AP41" i="10"/>
  <c r="AO41" i="10"/>
  <c r="AN41" i="10"/>
  <c r="AM41" i="10"/>
  <c r="AL41" i="10"/>
  <c r="DD41" i="10" s="1"/>
  <c r="AK41" i="10"/>
  <c r="DC41" i="10" s="1"/>
  <c r="AJ41" i="10"/>
  <c r="DB41" i="10" s="1"/>
  <c r="AI41" i="10"/>
  <c r="DA41" i="10" s="1"/>
  <c r="AH41" i="10"/>
  <c r="CZ41" i="10" s="1"/>
  <c r="AG41" i="10"/>
  <c r="CY41" i="10" s="1"/>
  <c r="CW34"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T34" i="10"/>
  <c r="BS34" i="10"/>
  <c r="BR34" i="10"/>
  <c r="BQ34" i="10"/>
  <c r="BP34" i="10"/>
  <c r="BO34" i="10"/>
  <c r="BG34" i="10"/>
  <c r="BF34" i="10"/>
  <c r="BE34" i="10"/>
  <c r="BD34" i="10"/>
  <c r="BC34" i="10"/>
  <c r="BB34" i="10"/>
  <c r="BA34" i="10"/>
  <c r="AZ34" i="10"/>
  <c r="AY34" i="10"/>
  <c r="AX34" i="10"/>
  <c r="AW34" i="10"/>
  <c r="AV34" i="10"/>
  <c r="AU34" i="10"/>
  <c r="AT34" i="10"/>
  <c r="AS34" i="10"/>
  <c r="DK34" i="10" s="1"/>
  <c r="AR34" i="10"/>
  <c r="AQ34" i="10"/>
  <c r="AP34" i="10"/>
  <c r="AO34" i="10"/>
  <c r="AN34" i="10"/>
  <c r="AM34" i="10"/>
  <c r="AL34" i="10"/>
  <c r="DD34" i="10" s="1"/>
  <c r="AK34" i="10"/>
  <c r="DC34" i="10" s="1"/>
  <c r="AJ34" i="10"/>
  <c r="DB34" i="10" s="1"/>
  <c r="AI34" i="10"/>
  <c r="DA34" i="10" s="1"/>
  <c r="AH34" i="10"/>
  <c r="CZ34" i="10" s="1"/>
  <c r="AG34" i="10"/>
  <c r="CY34" i="10" s="1"/>
  <c r="CW31"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T31" i="10"/>
  <c r="BS31" i="10"/>
  <c r="BR31" i="10"/>
  <c r="BQ31" i="10"/>
  <c r="BP31" i="10"/>
  <c r="BO31" i="10"/>
  <c r="BG31" i="10"/>
  <c r="BF31" i="10"/>
  <c r="BE31" i="10"/>
  <c r="BD31" i="10"/>
  <c r="BC31" i="10"/>
  <c r="BB31" i="10"/>
  <c r="BA31" i="10"/>
  <c r="AZ31" i="10"/>
  <c r="AY31" i="10"/>
  <c r="AX31" i="10"/>
  <c r="AW31" i="10"/>
  <c r="AV31" i="10"/>
  <c r="AU31" i="10"/>
  <c r="AT31" i="10"/>
  <c r="AS31" i="10"/>
  <c r="DK31" i="10" s="1"/>
  <c r="AR31" i="10"/>
  <c r="AQ31" i="10"/>
  <c r="AP31" i="10"/>
  <c r="AO31" i="10"/>
  <c r="AN31" i="10"/>
  <c r="AM31" i="10"/>
  <c r="AL31" i="10"/>
  <c r="DD31" i="10" s="1"/>
  <c r="AK31" i="10"/>
  <c r="DC31" i="10" s="1"/>
  <c r="AJ31" i="10"/>
  <c r="DB31" i="10" s="1"/>
  <c r="AI31" i="10"/>
  <c r="DA31" i="10" s="1"/>
  <c r="AH31" i="10"/>
  <c r="CZ31" i="10" s="1"/>
  <c r="AG31" i="10"/>
  <c r="CY31" i="10" s="1"/>
  <c r="CW27" i="10"/>
  <c r="CV27" i="10"/>
  <c r="CU27" i="10"/>
  <c r="CT27" i="10"/>
  <c r="CS27" i="10"/>
  <c r="CR27" i="10"/>
  <c r="CQ27" i="10"/>
  <c r="CP27" i="10"/>
  <c r="CO27" i="10"/>
  <c r="CN27" i="10"/>
  <c r="CM27" i="10"/>
  <c r="CL27" i="10"/>
  <c r="CK27" i="10"/>
  <c r="CJ27" i="10"/>
  <c r="CI27" i="10"/>
  <c r="CH27" i="10"/>
  <c r="CG27" i="10"/>
  <c r="CF27" i="10"/>
  <c r="CE27" i="10"/>
  <c r="CD27" i="10"/>
  <c r="CC27" i="10"/>
  <c r="CB27" i="10"/>
  <c r="CA27" i="10"/>
  <c r="BZ27" i="10"/>
  <c r="BY27" i="10"/>
  <c r="BX27" i="10"/>
  <c r="BW27" i="10"/>
  <c r="BV27" i="10"/>
  <c r="BT27" i="10"/>
  <c r="BS27" i="10"/>
  <c r="BR27" i="10"/>
  <c r="BQ27" i="10"/>
  <c r="BP27" i="10"/>
  <c r="BO27" i="10"/>
  <c r="BG27" i="10"/>
  <c r="BF27" i="10"/>
  <c r="BE27" i="10"/>
  <c r="BD27" i="10"/>
  <c r="BC27" i="10"/>
  <c r="BB27" i="10"/>
  <c r="BA27" i="10"/>
  <c r="AZ27" i="10"/>
  <c r="AY27" i="10"/>
  <c r="AX27" i="10"/>
  <c r="AW27" i="10"/>
  <c r="AV27" i="10"/>
  <c r="AU27" i="10"/>
  <c r="AT27" i="10"/>
  <c r="AS27" i="10"/>
  <c r="DK27" i="10" s="1"/>
  <c r="AR27" i="10"/>
  <c r="AQ27" i="10"/>
  <c r="AP27" i="10"/>
  <c r="AO27" i="10"/>
  <c r="AN27" i="10"/>
  <c r="AM27" i="10"/>
  <c r="AL27" i="10"/>
  <c r="DD27" i="10" s="1"/>
  <c r="AK27" i="10"/>
  <c r="DC27" i="10" s="1"/>
  <c r="AJ27" i="10"/>
  <c r="DB27" i="10" s="1"/>
  <c r="AI27" i="10"/>
  <c r="DA27" i="10" s="1"/>
  <c r="AH27" i="10"/>
  <c r="CZ27" i="10" s="1"/>
  <c r="AG27" i="10"/>
  <c r="CY27" i="10" s="1"/>
  <c r="BY25" i="10"/>
  <c r="BE25" i="10"/>
  <c r="CW24" i="10"/>
  <c r="CV24" i="10"/>
  <c r="CU24" i="10"/>
  <c r="CT24" i="10"/>
  <c r="CS24" i="10"/>
  <c r="CR24" i="10"/>
  <c r="CQ24" i="10"/>
  <c r="CP24" i="10"/>
  <c r="CO24" i="10"/>
  <c r="CN24" i="10"/>
  <c r="CM24" i="10"/>
  <c r="CL24" i="10"/>
  <c r="CK24" i="10"/>
  <c r="CJ24" i="10"/>
  <c r="CI24" i="10"/>
  <c r="CH24" i="10"/>
  <c r="CG24" i="10"/>
  <c r="CF24" i="10"/>
  <c r="CE24" i="10"/>
  <c r="CD24" i="10"/>
  <c r="CC24" i="10"/>
  <c r="CB24" i="10"/>
  <c r="CA24" i="10"/>
  <c r="BZ24" i="10"/>
  <c r="BY24" i="10"/>
  <c r="BX24" i="10"/>
  <c r="BW24" i="10"/>
  <c r="BV24" i="10"/>
  <c r="BT24" i="10"/>
  <c r="BS24" i="10"/>
  <c r="BR24" i="10"/>
  <c r="BQ24" i="10"/>
  <c r="BP24" i="10"/>
  <c r="BO24" i="10"/>
  <c r="BG24" i="10"/>
  <c r="BF24" i="10"/>
  <c r="BE24" i="10"/>
  <c r="BD24" i="10"/>
  <c r="BC24" i="10"/>
  <c r="BB24" i="10"/>
  <c r="BA24" i="10"/>
  <c r="AZ24" i="10"/>
  <c r="AY24" i="10"/>
  <c r="AX24" i="10"/>
  <c r="AW24" i="10"/>
  <c r="AV24" i="10"/>
  <c r="AU24" i="10"/>
  <c r="AT24" i="10"/>
  <c r="AS24" i="10"/>
  <c r="DK24" i="10" s="1"/>
  <c r="AR24" i="10"/>
  <c r="AQ24" i="10"/>
  <c r="AP24" i="10"/>
  <c r="AO24" i="10"/>
  <c r="AN24" i="10"/>
  <c r="AM24" i="10"/>
  <c r="AL24" i="10"/>
  <c r="DD24" i="10" s="1"/>
  <c r="AK24" i="10"/>
  <c r="DC24" i="10" s="1"/>
  <c r="AJ24" i="10"/>
  <c r="AI24" i="10"/>
  <c r="DA24" i="10" s="1"/>
  <c r="AH24" i="10"/>
  <c r="CZ24" i="10" s="1"/>
  <c r="AG24" i="10"/>
  <c r="CY24" i="10" s="1"/>
  <c r="CM23" i="10"/>
  <c r="BY23" i="10"/>
  <c r="BX23" i="10"/>
  <c r="BS23" i="10"/>
  <c r="BR23" i="10"/>
  <c r="BQ23" i="10"/>
  <c r="BD23" i="10"/>
  <c r="AX23" i="10"/>
  <c r="AV23" i="10"/>
  <c r="AP23" i="10"/>
  <c r="AH23" i="10"/>
  <c r="AF55" i="10"/>
  <c r="CX55" i="10" s="1"/>
  <c r="AF41" i="10"/>
  <c r="CX41" i="10" s="1"/>
  <c r="AF34" i="10"/>
  <c r="CX34" i="10" s="1"/>
  <c r="AF31" i="10"/>
  <c r="CX31" i="10" s="1"/>
  <c r="AF27" i="10"/>
  <c r="CX27" i="10" s="1"/>
  <c r="AF24" i="10"/>
  <c r="X59" i="26"/>
  <c r="Q59" i="26"/>
  <c r="X84" i="26"/>
  <c r="X78" i="26" s="1"/>
  <c r="W84" i="26"/>
  <c r="V84" i="26"/>
  <c r="V25" i="26" s="1"/>
  <c r="U84" i="26"/>
  <c r="T84" i="26"/>
  <c r="S84" i="26"/>
  <c r="S25" i="26" s="1"/>
  <c r="R84" i="26"/>
  <c r="Q84" i="26"/>
  <c r="P84" i="26"/>
  <c r="O84" i="26"/>
  <c r="O25" i="26" s="1"/>
  <c r="N84" i="26"/>
  <c r="M84" i="26"/>
  <c r="L84" i="26"/>
  <c r="L25" i="26" s="1"/>
  <c r="K84" i="26"/>
  <c r="J84" i="26"/>
  <c r="I84" i="26"/>
  <c r="H84" i="26"/>
  <c r="G84" i="26"/>
  <c r="F84" i="26"/>
  <c r="E84" i="26"/>
  <c r="X23" i="26"/>
  <c r="I78" i="26"/>
  <c r="G78" i="26"/>
  <c r="E78" i="26"/>
  <c r="X76" i="26"/>
  <c r="X74" i="26" s="1"/>
  <c r="X22" i="26" s="1"/>
  <c r="AE71" i="26"/>
  <c r="AD71" i="26"/>
  <c r="AC71" i="26"/>
  <c r="AB71" i="26"/>
  <c r="AA71" i="26"/>
  <c r="Z71" i="26"/>
  <c r="Y71" i="26"/>
  <c r="X71" i="26"/>
  <c r="W71" i="26"/>
  <c r="U71" i="26"/>
  <c r="T71" i="26"/>
  <c r="S71" i="26"/>
  <c r="R71" i="26"/>
  <c r="Q71" i="26"/>
  <c r="P71" i="26"/>
  <c r="O71" i="26"/>
  <c r="N71" i="26"/>
  <c r="M71" i="26"/>
  <c r="L71" i="26"/>
  <c r="K71" i="26"/>
  <c r="J71" i="26"/>
  <c r="I71" i="26"/>
  <c r="H71" i="26"/>
  <c r="G71" i="26"/>
  <c r="F71" i="26"/>
  <c r="E71" i="26"/>
  <c r="V71" i="26"/>
  <c r="AD65" i="26"/>
  <c r="AC65" i="26"/>
  <c r="AB65" i="26"/>
  <c r="AA65" i="26"/>
  <c r="Y65" i="26"/>
  <c r="W65" i="26"/>
  <c r="V65" i="26"/>
  <c r="U65" i="26"/>
  <c r="T65" i="26"/>
  <c r="R65" i="26"/>
  <c r="P65" i="26"/>
  <c r="O65" i="26"/>
  <c r="N65" i="26"/>
  <c r="M65" i="26"/>
  <c r="K65" i="26"/>
  <c r="I65" i="26"/>
  <c r="H65" i="26"/>
  <c r="G65" i="26"/>
  <c r="F65" i="26"/>
  <c r="AD59" i="26"/>
  <c r="AC59" i="26"/>
  <c r="AB59" i="26"/>
  <c r="AA59" i="26"/>
  <c r="Y59" i="26"/>
  <c r="W59" i="26"/>
  <c r="V59" i="26"/>
  <c r="U59" i="26"/>
  <c r="T59" i="26"/>
  <c r="R59" i="26"/>
  <c r="P59" i="26"/>
  <c r="O59" i="26"/>
  <c r="N59" i="26"/>
  <c r="M59" i="26"/>
  <c r="K59" i="26"/>
  <c r="I59" i="26"/>
  <c r="H59" i="26"/>
  <c r="G59" i="26"/>
  <c r="F59" i="26"/>
  <c r="AE55" i="26"/>
  <c r="AD55" i="26"/>
  <c r="AC55" i="26"/>
  <c r="AB55" i="26"/>
  <c r="AA55" i="26"/>
  <c r="Z55" i="26"/>
  <c r="Y55" i="26"/>
  <c r="X55" i="26"/>
  <c r="W55" i="26"/>
  <c r="V55" i="26"/>
  <c r="U55" i="26"/>
  <c r="T55" i="26"/>
  <c r="S55" i="26"/>
  <c r="R55" i="26"/>
  <c r="Q55" i="26"/>
  <c r="P55" i="26"/>
  <c r="O55" i="26"/>
  <c r="N55" i="26"/>
  <c r="M55" i="26"/>
  <c r="L55" i="26"/>
  <c r="K55" i="26"/>
  <c r="J55" i="26"/>
  <c r="I55" i="26"/>
  <c r="H55" i="26"/>
  <c r="G55" i="26"/>
  <c r="F55" i="26"/>
  <c r="E55" i="26"/>
  <c r="AE41" i="26"/>
  <c r="AD41" i="26"/>
  <c r="AC41" i="26"/>
  <c r="AB41" i="26"/>
  <c r="AA41" i="26"/>
  <c r="Z41" i="26"/>
  <c r="Y41" i="26"/>
  <c r="X41" i="26"/>
  <c r="W41" i="26"/>
  <c r="V41" i="26"/>
  <c r="U41" i="26"/>
  <c r="T41" i="26"/>
  <c r="S41" i="26"/>
  <c r="R41" i="26"/>
  <c r="Q41" i="26"/>
  <c r="P41" i="26"/>
  <c r="O41" i="26"/>
  <c r="N41" i="26"/>
  <c r="M41" i="26"/>
  <c r="L41" i="26"/>
  <c r="K41" i="26"/>
  <c r="J41" i="26"/>
  <c r="I41" i="26"/>
  <c r="H41" i="26"/>
  <c r="G41" i="26"/>
  <c r="F41" i="26"/>
  <c r="E41" i="26"/>
  <c r="AE34" i="26"/>
  <c r="AD34" i="26"/>
  <c r="AC34" i="26"/>
  <c r="AB34" i="26"/>
  <c r="AA34" i="26"/>
  <c r="Z34" i="26"/>
  <c r="Y34" i="26"/>
  <c r="X34" i="26"/>
  <c r="W34" i="26"/>
  <c r="V34" i="26"/>
  <c r="U34" i="26"/>
  <c r="T34" i="26"/>
  <c r="S34" i="26"/>
  <c r="R34" i="26"/>
  <c r="Q34" i="26"/>
  <c r="P34" i="26"/>
  <c r="O34" i="26"/>
  <c r="N34" i="26"/>
  <c r="M34" i="26"/>
  <c r="L34" i="26"/>
  <c r="K34" i="26"/>
  <c r="J34" i="26"/>
  <c r="I34" i="26"/>
  <c r="H34" i="26"/>
  <c r="G34" i="26"/>
  <c r="F34" i="26"/>
  <c r="E34" i="26"/>
  <c r="AE31" i="26"/>
  <c r="AD31" i="26"/>
  <c r="AC31" i="26"/>
  <c r="AB31" i="26"/>
  <c r="AA31" i="26"/>
  <c r="Z31" i="26"/>
  <c r="Y31" i="26"/>
  <c r="X31" i="26"/>
  <c r="W31" i="26"/>
  <c r="V31" i="26"/>
  <c r="U31" i="26"/>
  <c r="T31" i="26"/>
  <c r="S31" i="26"/>
  <c r="R31" i="26"/>
  <c r="Q31" i="26"/>
  <c r="P31" i="26"/>
  <c r="O31" i="26"/>
  <c r="N31" i="26"/>
  <c r="M31" i="26"/>
  <c r="L31" i="26"/>
  <c r="K31" i="26"/>
  <c r="J31" i="26"/>
  <c r="I31" i="26"/>
  <c r="H31" i="26"/>
  <c r="G31" i="26"/>
  <c r="F31" i="26"/>
  <c r="E31" i="26"/>
  <c r="AE27" i="26"/>
  <c r="AD27" i="26"/>
  <c r="AC27" i="26"/>
  <c r="AB27" i="26"/>
  <c r="AA27" i="26"/>
  <c r="Z27" i="26"/>
  <c r="Y27" i="26"/>
  <c r="X27" i="26"/>
  <c r="W27" i="26"/>
  <c r="V27" i="26"/>
  <c r="U27" i="26"/>
  <c r="T27" i="26"/>
  <c r="S27" i="26"/>
  <c r="R27" i="26"/>
  <c r="Q27" i="26"/>
  <c r="P27" i="26"/>
  <c r="O27" i="26"/>
  <c r="N27" i="26"/>
  <c r="M27" i="26"/>
  <c r="L27" i="26"/>
  <c r="K27" i="26"/>
  <c r="J27" i="26"/>
  <c r="I27" i="26"/>
  <c r="H27" i="26"/>
  <c r="G27" i="26"/>
  <c r="F27" i="26"/>
  <c r="E27" i="26"/>
  <c r="X24" i="26"/>
  <c r="V24" i="26"/>
  <c r="S24" i="26"/>
  <c r="O24" i="26"/>
  <c r="L24" i="26"/>
  <c r="I24" i="26"/>
  <c r="H24" i="26"/>
  <c r="G24" i="26"/>
  <c r="F24" i="26"/>
  <c r="E24" i="26"/>
  <c r="D84" i="26"/>
  <c r="D78" i="26"/>
  <c r="D71" i="26"/>
  <c r="D65" i="26"/>
  <c r="D59" i="26"/>
  <c r="D55" i="26"/>
  <c r="D41" i="26"/>
  <c r="D34" i="26"/>
  <c r="D31" i="26"/>
  <c r="D27" i="26"/>
  <c r="D24" i="26"/>
  <c r="AO28" i="26"/>
  <c r="AO29" i="26"/>
  <c r="AO30" i="26"/>
  <c r="AO32" i="26"/>
  <c r="AO33" i="26"/>
  <c r="AO35" i="26"/>
  <c r="AO36" i="26"/>
  <c r="AO37" i="26"/>
  <c r="AO38" i="26"/>
  <c r="AO39" i="26"/>
  <c r="AO40" i="26"/>
  <c r="AO42" i="26"/>
  <c r="AO43" i="26"/>
  <c r="AO56" i="26"/>
  <c r="AO57" i="26"/>
  <c r="AO62" i="26"/>
  <c r="AO63" i="26"/>
  <c r="AO64" i="26"/>
  <c r="AO68" i="26"/>
  <c r="AO69" i="26"/>
  <c r="AO70" i="26"/>
  <c r="AO73" i="26"/>
  <c r="AO75" i="26"/>
  <c r="AO83" i="26"/>
  <c r="CQ71" i="10"/>
  <c r="AB25" i="6"/>
  <c r="R25" i="6"/>
  <c r="O25" i="6"/>
  <c r="N25" i="6"/>
  <c r="M25" i="6"/>
  <c r="L25" i="6"/>
  <c r="J25" i="6"/>
  <c r="I25" i="6"/>
  <c r="AB23" i="6"/>
  <c r="T23" i="6"/>
  <c r="O23" i="6"/>
  <c r="N23" i="6"/>
  <c r="M23" i="6"/>
  <c r="L23" i="6"/>
  <c r="J23" i="6"/>
  <c r="AB74" i="6"/>
  <c r="AB22" i="6" s="1"/>
  <c r="AA74" i="6"/>
  <c r="AA22" i="6" s="1"/>
  <c r="O74" i="6"/>
  <c r="O22" i="6" s="1"/>
  <c r="N74" i="6"/>
  <c r="N22" i="6" s="1"/>
  <c r="M74" i="6"/>
  <c r="M22" i="6" s="1"/>
  <c r="L74" i="6"/>
  <c r="L22" i="6" s="1"/>
  <c r="J74" i="6"/>
  <c r="AL71" i="6"/>
  <c r="AK71" i="6"/>
  <c r="AJ71" i="6"/>
  <c r="AI71" i="6"/>
  <c r="AH71" i="6"/>
  <c r="AG71" i="6"/>
  <c r="AF71" i="6"/>
  <c r="AD71" i="6"/>
  <c r="AB71" i="6"/>
  <c r="AA71" i="6"/>
  <c r="Y71" i="6"/>
  <c r="W71" i="6"/>
  <c r="T71" i="6"/>
  <c r="S71" i="6"/>
  <c r="R71" i="6"/>
  <c r="O71" i="6"/>
  <c r="N71" i="6"/>
  <c r="M71" i="6"/>
  <c r="L71" i="6"/>
  <c r="K71" i="6"/>
  <c r="AL55" i="6"/>
  <c r="AK55" i="6"/>
  <c r="AJ55" i="6"/>
  <c r="AI55" i="6"/>
  <c r="AH55" i="6"/>
  <c r="AG55" i="6"/>
  <c r="AF55" i="6"/>
  <c r="AE55" i="6"/>
  <c r="AD55" i="6"/>
  <c r="AN55" i="6" s="1"/>
  <c r="AC55" i="6"/>
  <c r="AB55" i="6"/>
  <c r="AA55" i="6"/>
  <c r="Z55" i="6"/>
  <c r="Y55" i="6"/>
  <c r="X55" i="6"/>
  <c r="W55" i="6"/>
  <c r="V55" i="6"/>
  <c r="U55" i="6"/>
  <c r="T55" i="6"/>
  <c r="S55" i="6"/>
  <c r="R55" i="6"/>
  <c r="Q55" i="6"/>
  <c r="P55" i="6"/>
  <c r="O55" i="6"/>
  <c r="N55" i="6"/>
  <c r="M55" i="6"/>
  <c r="L55" i="6"/>
  <c r="K55" i="6"/>
  <c r="J55" i="6"/>
  <c r="I55" i="6"/>
  <c r="AL41" i="6"/>
  <c r="AK41" i="6"/>
  <c r="AJ41" i="6"/>
  <c r="AI41" i="6"/>
  <c r="AH41" i="6"/>
  <c r="AG41" i="6"/>
  <c r="AF41" i="6"/>
  <c r="AE41" i="6"/>
  <c r="AD41" i="6"/>
  <c r="AN41" i="6" s="1"/>
  <c r="AC41" i="6"/>
  <c r="AB41" i="6"/>
  <c r="AA41" i="6"/>
  <c r="Z41" i="6"/>
  <c r="Y41" i="6"/>
  <c r="X41" i="6"/>
  <c r="W41" i="6"/>
  <c r="V41" i="6"/>
  <c r="U41" i="6"/>
  <c r="T41" i="6"/>
  <c r="S41" i="6"/>
  <c r="R41" i="6"/>
  <c r="Q41" i="6"/>
  <c r="P41" i="6"/>
  <c r="O41" i="6"/>
  <c r="N41" i="6"/>
  <c r="M41" i="6"/>
  <c r="L41" i="6"/>
  <c r="K41" i="6"/>
  <c r="J41" i="6"/>
  <c r="I41" i="6"/>
  <c r="AL34" i="6"/>
  <c r="AK34" i="6"/>
  <c r="AJ34" i="6"/>
  <c r="AI34" i="6"/>
  <c r="AH34" i="6"/>
  <c r="AG34" i="6"/>
  <c r="AF34" i="6"/>
  <c r="AE34" i="6"/>
  <c r="AD34" i="6"/>
  <c r="AN34" i="6" s="1"/>
  <c r="AC34" i="6"/>
  <c r="AB34" i="6"/>
  <c r="AA34" i="6"/>
  <c r="Z34" i="6"/>
  <c r="Y34" i="6"/>
  <c r="X34" i="6"/>
  <c r="W34" i="6"/>
  <c r="V34" i="6"/>
  <c r="U34" i="6"/>
  <c r="T34" i="6"/>
  <c r="S34" i="6"/>
  <c r="R34" i="6"/>
  <c r="Q34" i="6"/>
  <c r="P34" i="6"/>
  <c r="O34" i="6"/>
  <c r="N34" i="6"/>
  <c r="M34" i="6"/>
  <c r="L34" i="6"/>
  <c r="K34" i="6"/>
  <c r="J34" i="6"/>
  <c r="I34" i="6"/>
  <c r="AL31" i="6"/>
  <c r="AK31" i="6"/>
  <c r="AJ31" i="6"/>
  <c r="AI31" i="6"/>
  <c r="AH31" i="6"/>
  <c r="AG31" i="6"/>
  <c r="AF31" i="6"/>
  <c r="AE31" i="6"/>
  <c r="AD31" i="6"/>
  <c r="AN31" i="6" s="1"/>
  <c r="AC31" i="6"/>
  <c r="AB31" i="6"/>
  <c r="AA31" i="6"/>
  <c r="Z31" i="6"/>
  <c r="Y31" i="6"/>
  <c r="X31" i="6"/>
  <c r="W31" i="6"/>
  <c r="V31" i="6"/>
  <c r="U31" i="6"/>
  <c r="T31" i="6"/>
  <c r="S31" i="6"/>
  <c r="R31" i="6"/>
  <c r="Q31" i="6"/>
  <c r="P31" i="6"/>
  <c r="O31" i="6"/>
  <c r="N31" i="6"/>
  <c r="M31" i="6"/>
  <c r="L31" i="6"/>
  <c r="K31" i="6"/>
  <c r="J31" i="6"/>
  <c r="I31" i="6"/>
  <c r="AL27" i="6"/>
  <c r="AL26" i="6" s="1"/>
  <c r="AL20" i="6" s="1"/>
  <c r="AK27" i="6"/>
  <c r="AK26" i="6" s="1"/>
  <c r="AK20" i="6" s="1"/>
  <c r="AJ27" i="6"/>
  <c r="AJ26" i="6" s="1"/>
  <c r="AJ20" i="6" s="1"/>
  <c r="AI27" i="6"/>
  <c r="AI26" i="6" s="1"/>
  <c r="AH27" i="6"/>
  <c r="AH26" i="6" s="1"/>
  <c r="AH20" i="6" s="1"/>
  <c r="AG27" i="6"/>
  <c r="AF27" i="6"/>
  <c r="AF26" i="6" s="1"/>
  <c r="AF20" i="6" s="1"/>
  <c r="AE27" i="6"/>
  <c r="AE26" i="6" s="1"/>
  <c r="AE20" i="6" s="1"/>
  <c r="AD27" i="6"/>
  <c r="AC27" i="6"/>
  <c r="AB27" i="6"/>
  <c r="AB26" i="6" s="1"/>
  <c r="AB20" i="6" s="1"/>
  <c r="AA27" i="6"/>
  <c r="AA26" i="6" s="1"/>
  <c r="AA20" i="6" s="1"/>
  <c r="Z27" i="6"/>
  <c r="Z26" i="6" s="1"/>
  <c r="Z20" i="6" s="1"/>
  <c r="Y27" i="6"/>
  <c r="Y26" i="6" s="1"/>
  <c r="Y20" i="6" s="1"/>
  <c r="X27" i="6"/>
  <c r="W27" i="6"/>
  <c r="W26" i="6" s="1"/>
  <c r="W20" i="6" s="1"/>
  <c r="V27" i="6"/>
  <c r="V26" i="6" s="1"/>
  <c r="V20" i="6" s="1"/>
  <c r="U27" i="6"/>
  <c r="U26" i="6" s="1"/>
  <c r="U20" i="6" s="1"/>
  <c r="T27" i="6"/>
  <c r="T26" i="6" s="1"/>
  <c r="T20" i="6" s="1"/>
  <c r="S27" i="6"/>
  <c r="S26" i="6" s="1"/>
  <c r="S20" i="6" s="1"/>
  <c r="R27" i="6"/>
  <c r="R26" i="6" s="1"/>
  <c r="R20" i="6" s="1"/>
  <c r="Q27" i="6"/>
  <c r="P27" i="6"/>
  <c r="P26" i="6" s="1"/>
  <c r="P20" i="6" s="1"/>
  <c r="O27" i="6"/>
  <c r="O26" i="6" s="1"/>
  <c r="O20" i="6" s="1"/>
  <c r="N27" i="6"/>
  <c r="N26" i="6" s="1"/>
  <c r="N20" i="6" s="1"/>
  <c r="M27" i="6"/>
  <c r="M26" i="6" s="1"/>
  <c r="M20" i="6" s="1"/>
  <c r="L27" i="6"/>
  <c r="L26" i="6" s="1"/>
  <c r="L20" i="6" s="1"/>
  <c r="K27" i="6"/>
  <c r="K26" i="6" s="1"/>
  <c r="K20" i="6" s="1"/>
  <c r="J27" i="6"/>
  <c r="I27" i="6"/>
  <c r="I26" i="6" s="1"/>
  <c r="I20" i="6" s="1"/>
  <c r="J26" i="6"/>
  <c r="J20" i="6" s="1"/>
  <c r="AL24" i="6"/>
  <c r="AK24" i="6"/>
  <c r="AJ24" i="6"/>
  <c r="AI24" i="6"/>
  <c r="AH24" i="6"/>
  <c r="AG24" i="6"/>
  <c r="AF24" i="6"/>
  <c r="AE24" i="6"/>
  <c r="AD24" i="6"/>
  <c r="AC24" i="6"/>
  <c r="AB24" i="6"/>
  <c r="AA24" i="6"/>
  <c r="Z24" i="6"/>
  <c r="Y24" i="6"/>
  <c r="X24" i="6"/>
  <c r="W24" i="6"/>
  <c r="V24" i="6"/>
  <c r="U24" i="6"/>
  <c r="T24" i="6"/>
  <c r="S24" i="6"/>
  <c r="R24" i="6"/>
  <c r="Q24" i="6"/>
  <c r="P24" i="6"/>
  <c r="O24" i="6"/>
  <c r="N24" i="6"/>
  <c r="M24" i="6"/>
  <c r="L24" i="6"/>
  <c r="K24" i="6"/>
  <c r="J24" i="6"/>
  <c r="I24" i="6"/>
  <c r="AA23" i="6"/>
  <c r="H55" i="6"/>
  <c r="H41" i="6"/>
  <c r="H34" i="6"/>
  <c r="H31" i="6"/>
  <c r="H27" i="6"/>
  <c r="H24" i="6"/>
  <c r="CA24" i="5"/>
  <c r="CB24" i="5"/>
  <c r="CC24" i="5"/>
  <c r="CD24" i="5"/>
  <c r="CF24" i="5"/>
  <c r="CG24" i="5"/>
  <c r="CH24" i="5"/>
  <c r="CI24" i="5"/>
  <c r="P21" i="5"/>
  <c r="P23" i="5"/>
  <c r="K24" i="5"/>
  <c r="M24" i="5"/>
  <c r="N24" i="5"/>
  <c r="O24" i="5"/>
  <c r="P24" i="5"/>
  <c r="Q24" i="5"/>
  <c r="R24" i="5"/>
  <c r="S24" i="5"/>
  <c r="T24" i="5"/>
  <c r="U24" i="5"/>
  <c r="V24" i="5"/>
  <c r="W24" i="5"/>
  <c r="AC24" i="5"/>
  <c r="AD24" i="5"/>
  <c r="AE24" i="5"/>
  <c r="AF24" i="5"/>
  <c r="AH24" i="5"/>
  <c r="AI24" i="5"/>
  <c r="AJ24" i="5"/>
  <c r="AK24" i="5"/>
  <c r="AM24" i="5"/>
  <c r="AN24" i="5"/>
  <c r="AO24" i="5"/>
  <c r="AP24" i="5"/>
  <c r="AR24" i="5"/>
  <c r="AS24" i="5"/>
  <c r="AT24" i="5"/>
  <c r="AU24" i="5"/>
  <c r="AW24" i="5"/>
  <c r="AX24" i="5"/>
  <c r="AY24" i="5"/>
  <c r="AZ24" i="5"/>
  <c r="BB24" i="5"/>
  <c r="BC24" i="5"/>
  <c r="BD24" i="5"/>
  <c r="BE24" i="5"/>
  <c r="BG24" i="5"/>
  <c r="BH24" i="5"/>
  <c r="BI24" i="5"/>
  <c r="BJ24" i="5"/>
  <c r="BL24" i="5"/>
  <c r="BM24" i="5"/>
  <c r="BN24" i="5"/>
  <c r="BO24" i="5"/>
  <c r="BQ24" i="5"/>
  <c r="BR24" i="5"/>
  <c r="BS24" i="5"/>
  <c r="BT24" i="5"/>
  <c r="BV24" i="5"/>
  <c r="BW24" i="5"/>
  <c r="BX24" i="5"/>
  <c r="BY24" i="5"/>
  <c r="A20" i="15"/>
  <c r="B20" i="15"/>
  <c r="C20" i="15"/>
  <c r="A21" i="15"/>
  <c r="B21" i="15"/>
  <c r="C21" i="15"/>
  <c r="A22" i="15"/>
  <c r="B22" i="15"/>
  <c r="C22" i="15"/>
  <c r="A23" i="15"/>
  <c r="B23" i="15"/>
  <c r="C23" i="15"/>
  <c r="A24" i="15"/>
  <c r="B24" i="15"/>
  <c r="C24" i="15"/>
  <c r="A25" i="15"/>
  <c r="B25" i="15"/>
  <c r="C25" i="15"/>
  <c r="A26" i="15"/>
  <c r="B26" i="15"/>
  <c r="C26" i="15"/>
  <c r="A27" i="15"/>
  <c r="B27" i="15"/>
  <c r="C27" i="15"/>
  <c r="A28" i="15"/>
  <c r="B28" i="15"/>
  <c r="C28" i="15"/>
  <c r="A29" i="15"/>
  <c r="B29" i="15"/>
  <c r="C29" i="15"/>
  <c r="A30" i="15"/>
  <c r="B30" i="15"/>
  <c r="C30" i="15"/>
  <c r="A31" i="15"/>
  <c r="B31" i="15"/>
  <c r="C31" i="15"/>
  <c r="A32" i="15"/>
  <c r="B32" i="15"/>
  <c r="C32" i="15"/>
  <c r="A33" i="15"/>
  <c r="B33" i="15"/>
  <c r="C33" i="15"/>
  <c r="A34" i="15"/>
  <c r="B34" i="15"/>
  <c r="C34" i="15"/>
  <c r="A35" i="15"/>
  <c r="B35" i="15"/>
  <c r="C35" i="15"/>
  <c r="A36" i="15"/>
  <c r="B36" i="15"/>
  <c r="C36" i="15"/>
  <c r="A37" i="15"/>
  <c r="B37" i="15"/>
  <c r="C37" i="15"/>
  <c r="A38" i="15"/>
  <c r="B38" i="15"/>
  <c r="C38" i="15"/>
  <c r="A39" i="15"/>
  <c r="B39" i="15"/>
  <c r="C39" i="15"/>
  <c r="A40" i="15"/>
  <c r="B40" i="15"/>
  <c r="C40" i="15"/>
  <c r="A41" i="15"/>
  <c r="B41" i="15"/>
  <c r="C41" i="15"/>
  <c r="A42" i="15"/>
  <c r="B42" i="15"/>
  <c r="C42" i="15"/>
  <c r="A43" i="15"/>
  <c r="B43" i="15"/>
  <c r="C43" i="15"/>
  <c r="A44" i="15"/>
  <c r="B44" i="15"/>
  <c r="C44" i="15"/>
  <c r="A45" i="15"/>
  <c r="B45" i="15"/>
  <c r="C45" i="15"/>
  <c r="A46" i="15"/>
  <c r="B46" i="15"/>
  <c r="C46" i="15"/>
  <c r="A47" i="15"/>
  <c r="B47" i="15"/>
  <c r="C47" i="15"/>
  <c r="A55" i="15"/>
  <c r="B55" i="15"/>
  <c r="C55" i="15"/>
  <c r="A56" i="15"/>
  <c r="B56" i="15"/>
  <c r="C56" i="15"/>
  <c r="A57" i="15"/>
  <c r="B57" i="15"/>
  <c r="C57" i="15"/>
  <c r="A58" i="15"/>
  <c r="B58" i="15"/>
  <c r="C58" i="15"/>
  <c r="A59" i="15"/>
  <c r="B59" i="15"/>
  <c r="C59" i="15"/>
  <c r="A61" i="15"/>
  <c r="B61" i="15"/>
  <c r="C61" i="15"/>
  <c r="A62" i="15"/>
  <c r="B62" i="15"/>
  <c r="C62" i="15"/>
  <c r="A63" i="15"/>
  <c r="B63" i="15"/>
  <c r="C63" i="15"/>
  <c r="A64" i="15"/>
  <c r="B64" i="15"/>
  <c r="C64" i="15"/>
  <c r="A65" i="15"/>
  <c r="B65" i="15"/>
  <c r="C65" i="15"/>
  <c r="A68" i="15"/>
  <c r="B68" i="15"/>
  <c r="C68" i="15"/>
  <c r="A69" i="15"/>
  <c r="B69" i="15"/>
  <c r="C69" i="15"/>
  <c r="A70" i="15"/>
  <c r="B70" i="15"/>
  <c r="C70" i="15"/>
  <c r="A71" i="15"/>
  <c r="B71" i="15"/>
  <c r="C71" i="15"/>
  <c r="A72" i="15"/>
  <c r="B72" i="15"/>
  <c r="C72" i="15"/>
  <c r="A73" i="15"/>
  <c r="B73" i="15"/>
  <c r="C73" i="15"/>
  <c r="A74" i="15"/>
  <c r="B74" i="15"/>
  <c r="C74" i="15"/>
  <c r="A75" i="15"/>
  <c r="B75" i="15"/>
  <c r="C75" i="15"/>
  <c r="A76" i="15"/>
  <c r="B76" i="15"/>
  <c r="C76" i="15"/>
  <c r="A78" i="15"/>
  <c r="B78" i="15"/>
  <c r="C78" i="15"/>
  <c r="A83" i="15"/>
  <c r="B83" i="15"/>
  <c r="C83" i="15"/>
  <c r="A84" i="15"/>
  <c r="B84" i="15"/>
  <c r="C84" i="15"/>
  <c r="A85" i="15"/>
  <c r="B85" i="15"/>
  <c r="C85" i="15"/>
  <c r="A87" i="15"/>
  <c r="B87" i="15"/>
  <c r="C87" i="15"/>
  <c r="B19" i="15"/>
  <c r="C19" i="15"/>
  <c r="A19" i="15"/>
  <c r="I24" i="10"/>
  <c r="Q24" i="10"/>
  <c r="E27" i="10"/>
  <c r="F27" i="10"/>
  <c r="G27" i="10"/>
  <c r="H27" i="10"/>
  <c r="I27" i="10"/>
  <c r="J27" i="10"/>
  <c r="N27" i="10"/>
  <c r="Q27" i="10"/>
  <c r="D28" i="10"/>
  <c r="E28" i="10"/>
  <c r="F28" i="10"/>
  <c r="G28" i="10"/>
  <c r="H28" i="10"/>
  <c r="I28" i="10"/>
  <c r="J28" i="10"/>
  <c r="K28" i="10"/>
  <c r="L28" i="10"/>
  <c r="M28" i="10"/>
  <c r="N28" i="10"/>
  <c r="O28" i="10"/>
  <c r="P28" i="10"/>
  <c r="Q28" i="10"/>
  <c r="D29" i="10"/>
  <c r="E29" i="10"/>
  <c r="F29" i="10"/>
  <c r="G29" i="10"/>
  <c r="H29" i="10"/>
  <c r="I29" i="10"/>
  <c r="J29" i="10"/>
  <c r="K29" i="10"/>
  <c r="L29" i="10"/>
  <c r="M29" i="10"/>
  <c r="N29" i="10"/>
  <c r="O29" i="10"/>
  <c r="P29" i="10"/>
  <c r="Q29" i="10"/>
  <c r="D30" i="10"/>
  <c r="E30" i="10"/>
  <c r="F30" i="10"/>
  <c r="G30" i="10"/>
  <c r="H30" i="10"/>
  <c r="I30" i="10"/>
  <c r="J30" i="10"/>
  <c r="K30" i="10"/>
  <c r="L30" i="10"/>
  <c r="M30" i="10"/>
  <c r="N30" i="10"/>
  <c r="O30" i="10"/>
  <c r="P30" i="10"/>
  <c r="Q30" i="10"/>
  <c r="I31" i="10"/>
  <c r="Q31" i="10"/>
  <c r="D32" i="10"/>
  <c r="E32" i="10"/>
  <c r="F32" i="10"/>
  <c r="G32" i="10"/>
  <c r="H32" i="10"/>
  <c r="I32" i="10"/>
  <c r="J32" i="10"/>
  <c r="K32" i="10"/>
  <c r="L32" i="10"/>
  <c r="M32" i="10"/>
  <c r="N32" i="10"/>
  <c r="O32" i="10"/>
  <c r="P32" i="10"/>
  <c r="Q32" i="10"/>
  <c r="D33" i="10"/>
  <c r="E33" i="10"/>
  <c r="F33" i="10"/>
  <c r="G33" i="10"/>
  <c r="H33" i="10"/>
  <c r="I33" i="10"/>
  <c r="J33" i="10"/>
  <c r="K33" i="10"/>
  <c r="L33" i="10"/>
  <c r="M33" i="10"/>
  <c r="N33" i="10"/>
  <c r="O33" i="10"/>
  <c r="P33" i="10"/>
  <c r="Q33" i="10"/>
  <c r="J34" i="10"/>
  <c r="D35" i="10"/>
  <c r="E35" i="10"/>
  <c r="F35" i="10"/>
  <c r="G35" i="10"/>
  <c r="H35" i="10"/>
  <c r="I35" i="10"/>
  <c r="J35" i="10"/>
  <c r="K35" i="10"/>
  <c r="L35" i="10"/>
  <c r="M35" i="10"/>
  <c r="N35" i="10"/>
  <c r="O35" i="10"/>
  <c r="P35" i="10"/>
  <c r="Q35" i="10"/>
  <c r="D36" i="10"/>
  <c r="E36" i="10"/>
  <c r="F36" i="10"/>
  <c r="G36" i="10"/>
  <c r="H36" i="10"/>
  <c r="I36" i="10"/>
  <c r="J36" i="10"/>
  <c r="K36" i="10"/>
  <c r="L36" i="10"/>
  <c r="M36" i="10"/>
  <c r="N36" i="10"/>
  <c r="O36" i="10"/>
  <c r="P36" i="10"/>
  <c r="Q36" i="10"/>
  <c r="D37" i="10"/>
  <c r="E37" i="10"/>
  <c r="F37" i="10"/>
  <c r="G37" i="10"/>
  <c r="H37" i="10"/>
  <c r="I37" i="10"/>
  <c r="J37" i="10"/>
  <c r="K37" i="10"/>
  <c r="L37" i="10"/>
  <c r="M37" i="10"/>
  <c r="N37" i="10"/>
  <c r="O37" i="10"/>
  <c r="P37" i="10"/>
  <c r="Q37" i="10"/>
  <c r="D38" i="10"/>
  <c r="E38" i="10"/>
  <c r="F38" i="10"/>
  <c r="G38" i="10"/>
  <c r="H38" i="10"/>
  <c r="I38" i="10"/>
  <c r="J38" i="10"/>
  <c r="K38" i="10"/>
  <c r="L38" i="10"/>
  <c r="M38" i="10"/>
  <c r="N38" i="10"/>
  <c r="O38" i="10"/>
  <c r="P38" i="10"/>
  <c r="Q38" i="10"/>
  <c r="D39" i="10"/>
  <c r="E39" i="10"/>
  <c r="F39" i="10"/>
  <c r="G39" i="10"/>
  <c r="H39" i="10"/>
  <c r="I39" i="10"/>
  <c r="J39" i="10"/>
  <c r="K39" i="10"/>
  <c r="L39" i="10"/>
  <c r="M39" i="10"/>
  <c r="N39" i="10"/>
  <c r="O39" i="10"/>
  <c r="P39" i="10"/>
  <c r="Q39" i="10"/>
  <c r="D40" i="10"/>
  <c r="E40" i="10"/>
  <c r="F40" i="10"/>
  <c r="G40" i="10"/>
  <c r="H40" i="10"/>
  <c r="I40" i="10"/>
  <c r="J40" i="10"/>
  <c r="K40" i="10"/>
  <c r="L40" i="10"/>
  <c r="M40" i="10"/>
  <c r="N40" i="10"/>
  <c r="O40" i="10"/>
  <c r="P40" i="10"/>
  <c r="Q40" i="10"/>
  <c r="E41" i="10"/>
  <c r="M41" i="10"/>
  <c r="D42" i="10"/>
  <c r="E42" i="10"/>
  <c r="F42" i="10"/>
  <c r="G42" i="10"/>
  <c r="H42" i="10"/>
  <c r="I42" i="10"/>
  <c r="J42" i="10"/>
  <c r="K42" i="10"/>
  <c r="L42" i="10"/>
  <c r="M42" i="10"/>
  <c r="N42" i="10"/>
  <c r="O42" i="10"/>
  <c r="P42" i="10"/>
  <c r="Q42" i="10"/>
  <c r="D43" i="10"/>
  <c r="E43" i="10"/>
  <c r="F43" i="10"/>
  <c r="G43" i="10"/>
  <c r="H43" i="10"/>
  <c r="I43" i="10"/>
  <c r="J43" i="10"/>
  <c r="K43" i="10"/>
  <c r="L43" i="10"/>
  <c r="M43" i="10"/>
  <c r="N43" i="10"/>
  <c r="O43" i="10"/>
  <c r="P43" i="10"/>
  <c r="Q43" i="10"/>
  <c r="F55" i="10"/>
  <c r="H55" i="10"/>
  <c r="J55" i="10"/>
  <c r="N55" i="10"/>
  <c r="D56" i="10"/>
  <c r="E56" i="10"/>
  <c r="F56" i="10"/>
  <c r="G56" i="10"/>
  <c r="H56" i="10"/>
  <c r="I56" i="10"/>
  <c r="J56" i="10"/>
  <c r="K56" i="10"/>
  <c r="L56" i="10"/>
  <c r="M56" i="10"/>
  <c r="N56" i="10"/>
  <c r="O56" i="10"/>
  <c r="P56" i="10"/>
  <c r="Q56" i="10"/>
  <c r="D57" i="10"/>
  <c r="E57" i="10"/>
  <c r="F57" i="10"/>
  <c r="G57" i="10"/>
  <c r="H57" i="10"/>
  <c r="I57" i="10"/>
  <c r="J57" i="10"/>
  <c r="K57" i="10"/>
  <c r="L57" i="10"/>
  <c r="M57" i="10"/>
  <c r="N57" i="10"/>
  <c r="O57" i="10"/>
  <c r="P57" i="10"/>
  <c r="Q57" i="10"/>
  <c r="H59" i="10"/>
  <c r="D62" i="10"/>
  <c r="E62" i="10"/>
  <c r="F62" i="10"/>
  <c r="G62" i="10"/>
  <c r="H62" i="10"/>
  <c r="I62" i="10"/>
  <c r="J62" i="10"/>
  <c r="K62" i="10"/>
  <c r="L62" i="10"/>
  <c r="M62" i="10"/>
  <c r="N62" i="10"/>
  <c r="O62" i="10"/>
  <c r="P62" i="10"/>
  <c r="Q62" i="10"/>
  <c r="D63" i="10"/>
  <c r="E63" i="10"/>
  <c r="F63" i="10"/>
  <c r="G63" i="10"/>
  <c r="H63" i="10"/>
  <c r="I63" i="10"/>
  <c r="J63" i="10"/>
  <c r="K63" i="10"/>
  <c r="L63" i="10"/>
  <c r="M63" i="10"/>
  <c r="N63" i="10"/>
  <c r="O63" i="10"/>
  <c r="P63" i="10"/>
  <c r="Q63" i="10"/>
  <c r="D64" i="10"/>
  <c r="E64" i="10"/>
  <c r="F64" i="10"/>
  <c r="G64" i="10"/>
  <c r="H64" i="10"/>
  <c r="I64" i="10"/>
  <c r="J64" i="10"/>
  <c r="K64" i="10"/>
  <c r="L64" i="10"/>
  <c r="M64" i="10"/>
  <c r="N64" i="10"/>
  <c r="O64" i="10"/>
  <c r="P64" i="10"/>
  <c r="Q64" i="10"/>
  <c r="D68" i="10"/>
  <c r="E68" i="10"/>
  <c r="F68" i="10"/>
  <c r="G68" i="10"/>
  <c r="H68" i="10"/>
  <c r="I68" i="10"/>
  <c r="J68" i="10"/>
  <c r="K68" i="10"/>
  <c r="L68" i="10"/>
  <c r="M68" i="10"/>
  <c r="N68" i="10"/>
  <c r="O68" i="10"/>
  <c r="P68" i="10"/>
  <c r="Q68" i="10"/>
  <c r="D69" i="10"/>
  <c r="E69" i="10"/>
  <c r="F69" i="10"/>
  <c r="G69" i="10"/>
  <c r="H69" i="10"/>
  <c r="I69" i="10"/>
  <c r="J69" i="10"/>
  <c r="K69" i="10"/>
  <c r="L69" i="10"/>
  <c r="M69" i="10"/>
  <c r="N69" i="10"/>
  <c r="O69" i="10"/>
  <c r="P69" i="10"/>
  <c r="Q69" i="10"/>
  <c r="D70" i="10"/>
  <c r="E70" i="10"/>
  <c r="F70" i="10"/>
  <c r="G70" i="10"/>
  <c r="H70" i="10"/>
  <c r="I70" i="10"/>
  <c r="J70" i="10"/>
  <c r="K70" i="10"/>
  <c r="L70" i="10"/>
  <c r="M70" i="10"/>
  <c r="N70" i="10"/>
  <c r="O70" i="10"/>
  <c r="P70" i="10"/>
  <c r="Q70" i="10"/>
  <c r="D73" i="10"/>
  <c r="E73" i="10"/>
  <c r="F73" i="10"/>
  <c r="G73" i="10"/>
  <c r="H73" i="10"/>
  <c r="I73" i="10"/>
  <c r="J73" i="10"/>
  <c r="K73" i="10"/>
  <c r="L73" i="10"/>
  <c r="M73" i="10"/>
  <c r="N73" i="10"/>
  <c r="O73" i="10"/>
  <c r="P73" i="10"/>
  <c r="Q73" i="10"/>
  <c r="D75" i="10"/>
  <c r="E75" i="10"/>
  <c r="F75" i="10"/>
  <c r="G75" i="10"/>
  <c r="H75" i="10"/>
  <c r="I75" i="10"/>
  <c r="J75" i="10"/>
  <c r="K75" i="10"/>
  <c r="L75" i="10"/>
  <c r="M75" i="10"/>
  <c r="N75" i="10"/>
  <c r="O75" i="10"/>
  <c r="P75" i="10"/>
  <c r="Q75" i="10"/>
  <c r="G78" i="10"/>
  <c r="D83" i="10"/>
  <c r="E83" i="10"/>
  <c r="F83" i="10"/>
  <c r="G83" i="10"/>
  <c r="H83" i="10"/>
  <c r="I83" i="10"/>
  <c r="J83" i="10"/>
  <c r="K83" i="10"/>
  <c r="L83" i="10"/>
  <c r="M83" i="10"/>
  <c r="N83" i="10"/>
  <c r="O83" i="10"/>
  <c r="P83" i="10"/>
  <c r="Q83" i="10"/>
  <c r="A20" i="10"/>
  <c r="B20" i="10"/>
  <c r="C20" i="10"/>
  <c r="A21" i="10"/>
  <c r="B21" i="10"/>
  <c r="C21" i="10"/>
  <c r="A22" i="10"/>
  <c r="B22" i="10"/>
  <c r="C22" i="10"/>
  <c r="A23" i="10"/>
  <c r="B23" i="10"/>
  <c r="C23" i="10"/>
  <c r="A24" i="10"/>
  <c r="B24" i="10"/>
  <c r="C24" i="10"/>
  <c r="A25" i="10"/>
  <c r="B25" i="10"/>
  <c r="C25" i="10"/>
  <c r="A26" i="10"/>
  <c r="B26" i="10"/>
  <c r="C26" i="10"/>
  <c r="A27" i="10"/>
  <c r="B27" i="10"/>
  <c r="C27" i="10"/>
  <c r="A28" i="10"/>
  <c r="B28" i="10"/>
  <c r="C28" i="10"/>
  <c r="A29" i="10"/>
  <c r="B29" i="10"/>
  <c r="C29" i="10"/>
  <c r="A30" i="10"/>
  <c r="B30" i="10"/>
  <c r="C30" i="10"/>
  <c r="A31" i="10"/>
  <c r="B31" i="10"/>
  <c r="C31" i="10"/>
  <c r="A32" i="10"/>
  <c r="B32" i="10"/>
  <c r="C32" i="10"/>
  <c r="A33" i="10"/>
  <c r="B33" i="10"/>
  <c r="C33" i="10"/>
  <c r="A34" i="10"/>
  <c r="B34" i="10"/>
  <c r="C34" i="10"/>
  <c r="A35" i="10"/>
  <c r="B35" i="10"/>
  <c r="C35" i="10"/>
  <c r="A36" i="10"/>
  <c r="B36" i="10"/>
  <c r="C36" i="10"/>
  <c r="A37" i="10"/>
  <c r="B37" i="10"/>
  <c r="C37" i="10"/>
  <c r="A38" i="10"/>
  <c r="B38" i="10"/>
  <c r="C38" i="10"/>
  <c r="A39" i="10"/>
  <c r="B39" i="10"/>
  <c r="C39" i="10"/>
  <c r="A40" i="10"/>
  <c r="B40" i="10"/>
  <c r="C40" i="10"/>
  <c r="A41" i="10"/>
  <c r="B41" i="10"/>
  <c r="C41" i="10"/>
  <c r="A42" i="10"/>
  <c r="B42" i="10"/>
  <c r="C42" i="10"/>
  <c r="A43" i="10"/>
  <c r="B43" i="10"/>
  <c r="C43" i="10"/>
  <c r="A44" i="10"/>
  <c r="B44" i="10"/>
  <c r="C44" i="10"/>
  <c r="A45" i="10"/>
  <c r="B45" i="10"/>
  <c r="C45" i="10"/>
  <c r="A46" i="10"/>
  <c r="B46" i="10"/>
  <c r="C46" i="10"/>
  <c r="A47" i="10"/>
  <c r="B47" i="10"/>
  <c r="C47" i="10"/>
  <c r="A55" i="10"/>
  <c r="B55" i="10"/>
  <c r="C55" i="10"/>
  <c r="A56" i="10"/>
  <c r="B56" i="10"/>
  <c r="C56" i="10"/>
  <c r="A57" i="10"/>
  <c r="B57" i="10"/>
  <c r="C57" i="10"/>
  <c r="A58" i="10"/>
  <c r="B58" i="10"/>
  <c r="C58" i="10"/>
  <c r="A59" i="10"/>
  <c r="B59" i="10"/>
  <c r="C59" i="10"/>
  <c r="A61" i="10"/>
  <c r="B61" i="10"/>
  <c r="C61" i="10"/>
  <c r="A62" i="10"/>
  <c r="B62" i="10"/>
  <c r="C62" i="10"/>
  <c r="A63" i="10"/>
  <c r="B63" i="10"/>
  <c r="C63" i="10"/>
  <c r="A64" i="10"/>
  <c r="B64" i="10"/>
  <c r="C64" i="10"/>
  <c r="A65" i="10"/>
  <c r="B65" i="10"/>
  <c r="C65" i="10"/>
  <c r="A68" i="10"/>
  <c r="B68" i="10"/>
  <c r="C68" i="10"/>
  <c r="A69" i="10"/>
  <c r="B69" i="10"/>
  <c r="C69" i="10"/>
  <c r="A70" i="10"/>
  <c r="B70" i="10"/>
  <c r="C70" i="10"/>
  <c r="A71" i="10"/>
  <c r="B71" i="10"/>
  <c r="C71" i="10"/>
  <c r="A72" i="10"/>
  <c r="B72" i="10"/>
  <c r="C72" i="10"/>
  <c r="A73" i="10"/>
  <c r="B73" i="10"/>
  <c r="C73" i="10"/>
  <c r="A74" i="10"/>
  <c r="B74" i="10"/>
  <c r="C74" i="10"/>
  <c r="A75" i="10"/>
  <c r="B75" i="10"/>
  <c r="C75" i="10"/>
  <c r="A76" i="10"/>
  <c r="B76" i="10"/>
  <c r="C76" i="10"/>
  <c r="A78" i="10"/>
  <c r="B78" i="10"/>
  <c r="C78" i="10"/>
  <c r="A83" i="10"/>
  <c r="B83" i="10"/>
  <c r="C83" i="10"/>
  <c r="A84" i="10"/>
  <c r="B84" i="10"/>
  <c r="C84" i="10"/>
  <c r="A85" i="10"/>
  <c r="B85" i="10"/>
  <c r="C85" i="10"/>
  <c r="A87" i="10"/>
  <c r="B87" i="10"/>
  <c r="C87" i="10"/>
  <c r="B19" i="10"/>
  <c r="C19" i="10"/>
  <c r="A19" i="10"/>
  <c r="C87" i="26"/>
  <c r="B87" i="26"/>
  <c r="A87" i="26"/>
  <c r="C85" i="26"/>
  <c r="B85" i="26"/>
  <c r="A85" i="26"/>
  <c r="C84" i="26"/>
  <c r="B84" i="26"/>
  <c r="A84" i="26"/>
  <c r="C83" i="26"/>
  <c r="B83" i="26"/>
  <c r="A83" i="26"/>
  <c r="C78" i="26"/>
  <c r="B78" i="26"/>
  <c r="A78" i="26"/>
  <c r="C76" i="26"/>
  <c r="B76" i="26"/>
  <c r="A76" i="26"/>
  <c r="C75" i="26"/>
  <c r="B75" i="26"/>
  <c r="A75" i="26"/>
  <c r="C74" i="26"/>
  <c r="B74" i="26"/>
  <c r="A74" i="26"/>
  <c r="C73" i="26"/>
  <c r="B73" i="26"/>
  <c r="A73" i="26"/>
  <c r="C72" i="26"/>
  <c r="B72" i="26"/>
  <c r="A72" i="26"/>
  <c r="C71" i="26"/>
  <c r="B71" i="26"/>
  <c r="A71" i="26"/>
  <c r="C70" i="26"/>
  <c r="B70" i="26"/>
  <c r="A70" i="26"/>
  <c r="C69" i="26"/>
  <c r="B69" i="26"/>
  <c r="A69" i="26"/>
  <c r="C68" i="26"/>
  <c r="B68" i="26"/>
  <c r="A68" i="26"/>
  <c r="C65" i="26"/>
  <c r="B65" i="26"/>
  <c r="A65" i="26"/>
  <c r="C64" i="26"/>
  <c r="B64" i="26"/>
  <c r="A64" i="26"/>
  <c r="C63" i="26"/>
  <c r="B63" i="26"/>
  <c r="A63" i="26"/>
  <c r="C62" i="26"/>
  <c r="B62" i="26"/>
  <c r="A62" i="26"/>
  <c r="C61" i="26"/>
  <c r="B61" i="26"/>
  <c r="A61" i="26"/>
  <c r="C59" i="26"/>
  <c r="B59" i="26"/>
  <c r="A59" i="26"/>
  <c r="C58" i="26"/>
  <c r="B58" i="26"/>
  <c r="A58" i="26"/>
  <c r="C57" i="26"/>
  <c r="B57" i="26"/>
  <c r="A57" i="26"/>
  <c r="C56" i="26"/>
  <c r="B56" i="26"/>
  <c r="A56" i="26"/>
  <c r="C55" i="26"/>
  <c r="B55" i="26"/>
  <c r="A55" i="26"/>
  <c r="C47" i="26"/>
  <c r="B47" i="26"/>
  <c r="A47" i="26"/>
  <c r="C46" i="26"/>
  <c r="B46" i="26"/>
  <c r="A46" i="26"/>
  <c r="C45" i="26"/>
  <c r="B45" i="26"/>
  <c r="A45" i="26"/>
  <c r="C44" i="26"/>
  <c r="B44" i="26"/>
  <c r="A44" i="26"/>
  <c r="C43" i="26"/>
  <c r="B43" i="26"/>
  <c r="A43" i="26"/>
  <c r="C42" i="26"/>
  <c r="B42" i="26"/>
  <c r="A42" i="26"/>
  <c r="C41" i="26"/>
  <c r="B41" i="26"/>
  <c r="A41" i="26"/>
  <c r="C40" i="26"/>
  <c r="B40" i="26"/>
  <c r="A40" i="26"/>
  <c r="C39" i="26"/>
  <c r="B39" i="26"/>
  <c r="A39" i="26"/>
  <c r="C38" i="26"/>
  <c r="B38" i="26"/>
  <c r="A38" i="26"/>
  <c r="C37" i="26"/>
  <c r="B37" i="26"/>
  <c r="A37" i="26"/>
  <c r="C36" i="26"/>
  <c r="B36" i="26"/>
  <c r="A36" i="26"/>
  <c r="C35" i="26"/>
  <c r="B35" i="26"/>
  <c r="A35" i="26"/>
  <c r="C34" i="26"/>
  <c r="B34" i="26"/>
  <c r="A34" i="26"/>
  <c r="C33" i="26"/>
  <c r="B33" i="26"/>
  <c r="A33" i="26"/>
  <c r="C32" i="26"/>
  <c r="B32" i="26"/>
  <c r="A32" i="26"/>
  <c r="C31" i="26"/>
  <c r="B31" i="26"/>
  <c r="A31" i="26"/>
  <c r="C30" i="26"/>
  <c r="B30" i="26"/>
  <c r="A30" i="26"/>
  <c r="C29" i="26"/>
  <c r="B29" i="26"/>
  <c r="A29" i="26"/>
  <c r="C28" i="26"/>
  <c r="B28" i="26"/>
  <c r="A28" i="26"/>
  <c r="C27" i="26"/>
  <c r="B27" i="26"/>
  <c r="A27" i="26"/>
  <c r="C26" i="26"/>
  <c r="B26" i="26"/>
  <c r="A26" i="26"/>
  <c r="C25" i="26"/>
  <c r="B25" i="26"/>
  <c r="A25" i="26"/>
  <c r="C24" i="26"/>
  <c r="B24" i="26"/>
  <c r="A24" i="26"/>
  <c r="C23" i="26"/>
  <c r="B23" i="26"/>
  <c r="A23" i="26"/>
  <c r="C22" i="26"/>
  <c r="B22" i="26"/>
  <c r="A22" i="26"/>
  <c r="C21" i="26"/>
  <c r="B21" i="26"/>
  <c r="A21" i="26"/>
  <c r="C20" i="26"/>
  <c r="B20" i="26"/>
  <c r="A20" i="26"/>
  <c r="C19" i="26"/>
  <c r="B19" i="26"/>
  <c r="A19" i="26"/>
  <c r="X71" i="6"/>
  <c r="Z71" i="6"/>
  <c r="AM28" i="6"/>
  <c r="AN28" i="6"/>
  <c r="AM29" i="6"/>
  <c r="AN29" i="6"/>
  <c r="AM30" i="6"/>
  <c r="AN30" i="6"/>
  <c r="AM32" i="6"/>
  <c r="AN32" i="6"/>
  <c r="AM33" i="6"/>
  <c r="AN33" i="6"/>
  <c r="AM35" i="6"/>
  <c r="AN35" i="6"/>
  <c r="AM36" i="6"/>
  <c r="AN36" i="6"/>
  <c r="AM37" i="6"/>
  <c r="AN37" i="6"/>
  <c r="AM38" i="6"/>
  <c r="AN38" i="6"/>
  <c r="AM39" i="6"/>
  <c r="AN39" i="6"/>
  <c r="AM40" i="6"/>
  <c r="AN40" i="6"/>
  <c r="AM42" i="6"/>
  <c r="AN42" i="6"/>
  <c r="AM43" i="6"/>
  <c r="AN43" i="6"/>
  <c r="AM56" i="6"/>
  <c r="AN56" i="6"/>
  <c r="AM57" i="6"/>
  <c r="AN57" i="6"/>
  <c r="AM62" i="6"/>
  <c r="AN62" i="6"/>
  <c r="AM63" i="6"/>
  <c r="AN63" i="6"/>
  <c r="AM64" i="6"/>
  <c r="AN64" i="6"/>
  <c r="AM68" i="6"/>
  <c r="AN68" i="6"/>
  <c r="AM69" i="6"/>
  <c r="AN69" i="6"/>
  <c r="AM70" i="6"/>
  <c r="AN70" i="6"/>
  <c r="AM75" i="6"/>
  <c r="AN75" i="6"/>
  <c r="AM83" i="6"/>
  <c r="AN83" i="6"/>
  <c r="K102" i="17" s="1"/>
  <c r="R74" i="6"/>
  <c r="R22" i="6" s="1"/>
  <c r="T74" i="6"/>
  <c r="T22" i="6" s="1"/>
  <c r="D20" i="6"/>
  <c r="E20" i="6"/>
  <c r="F20" i="6"/>
  <c r="G20" i="6"/>
  <c r="D21" i="6"/>
  <c r="E21" i="6"/>
  <c r="F21" i="6"/>
  <c r="G21" i="6"/>
  <c r="D22" i="6"/>
  <c r="E22" i="6"/>
  <c r="F22" i="6"/>
  <c r="G22" i="6"/>
  <c r="D23" i="6"/>
  <c r="E23" i="6"/>
  <c r="F23" i="6"/>
  <c r="G23" i="6"/>
  <c r="D24" i="6"/>
  <c r="E24" i="6"/>
  <c r="F24" i="6"/>
  <c r="G24" i="6"/>
  <c r="D25" i="6"/>
  <c r="E25" i="6"/>
  <c r="F25" i="6"/>
  <c r="G25" i="6"/>
  <c r="D26" i="6"/>
  <c r="E26" i="6"/>
  <c r="F26" i="6"/>
  <c r="G26" i="6"/>
  <c r="D27" i="6"/>
  <c r="E27" i="6"/>
  <c r="F27" i="6"/>
  <c r="G27" i="6"/>
  <c r="D28" i="6"/>
  <c r="E28" i="6"/>
  <c r="F28" i="6"/>
  <c r="G28" i="6"/>
  <c r="D29" i="6"/>
  <c r="E29" i="6"/>
  <c r="F29" i="6"/>
  <c r="G29" i="6"/>
  <c r="D30" i="6"/>
  <c r="E30" i="6"/>
  <c r="F30" i="6"/>
  <c r="G30" i="6"/>
  <c r="D31" i="6"/>
  <c r="E31" i="6"/>
  <c r="F31" i="6"/>
  <c r="G31" i="6"/>
  <c r="D32" i="6"/>
  <c r="E32" i="6"/>
  <c r="F32" i="6"/>
  <c r="G32" i="6"/>
  <c r="D33" i="6"/>
  <c r="E33" i="6"/>
  <c r="F33" i="6"/>
  <c r="G33" i="6"/>
  <c r="D34" i="6"/>
  <c r="E34" i="6"/>
  <c r="F34" i="6"/>
  <c r="G34" i="6"/>
  <c r="D35" i="6"/>
  <c r="E35" i="6"/>
  <c r="F35" i="6"/>
  <c r="G35" i="6"/>
  <c r="D36" i="6"/>
  <c r="E36" i="6"/>
  <c r="F36" i="6"/>
  <c r="G36" i="6"/>
  <c r="D37" i="6"/>
  <c r="E37" i="6"/>
  <c r="F37" i="6"/>
  <c r="G37" i="6"/>
  <c r="D38" i="6"/>
  <c r="E38" i="6"/>
  <c r="F38" i="6"/>
  <c r="G38" i="6"/>
  <c r="D39" i="6"/>
  <c r="E39" i="6"/>
  <c r="F39" i="6"/>
  <c r="G39" i="6"/>
  <c r="D40" i="6"/>
  <c r="E40" i="6"/>
  <c r="F40" i="6"/>
  <c r="G40" i="6"/>
  <c r="D41" i="6"/>
  <c r="E41" i="6"/>
  <c r="F41" i="6"/>
  <c r="G41" i="6"/>
  <c r="D42" i="6"/>
  <c r="E42" i="6"/>
  <c r="F42" i="6"/>
  <c r="G42" i="6"/>
  <c r="D43" i="6"/>
  <c r="E43" i="6"/>
  <c r="F43" i="6"/>
  <c r="G43" i="6"/>
  <c r="D44" i="6"/>
  <c r="E44" i="6"/>
  <c r="F44" i="6"/>
  <c r="G44" i="6"/>
  <c r="D45" i="6"/>
  <c r="E45" i="6"/>
  <c r="F45" i="6"/>
  <c r="G45" i="6"/>
  <c r="D46" i="6"/>
  <c r="D47" i="6"/>
  <c r="E47" i="6"/>
  <c r="F47" i="6"/>
  <c r="G47" i="6"/>
  <c r="D55" i="6"/>
  <c r="E55" i="6"/>
  <c r="F55" i="6"/>
  <c r="G55" i="6"/>
  <c r="D56" i="6"/>
  <c r="E56" i="6"/>
  <c r="F56" i="6"/>
  <c r="G56" i="6"/>
  <c r="D57" i="6"/>
  <c r="E57" i="6"/>
  <c r="F57" i="6"/>
  <c r="G57" i="6"/>
  <c r="D58" i="6"/>
  <c r="E58" i="6"/>
  <c r="F58" i="6"/>
  <c r="G58" i="6"/>
  <c r="D59" i="6"/>
  <c r="E59" i="6"/>
  <c r="F59" i="6"/>
  <c r="G59" i="6"/>
  <c r="D61" i="6"/>
  <c r="F61" i="6"/>
  <c r="D62" i="6"/>
  <c r="E62" i="6"/>
  <c r="F62" i="6"/>
  <c r="G62" i="6"/>
  <c r="D63" i="6"/>
  <c r="E63" i="6"/>
  <c r="F63" i="6"/>
  <c r="G63" i="6"/>
  <c r="D64" i="6"/>
  <c r="E64" i="6"/>
  <c r="F64" i="6"/>
  <c r="G64" i="6"/>
  <c r="D65" i="6"/>
  <c r="E65" i="6"/>
  <c r="F65" i="6"/>
  <c r="G65" i="6"/>
  <c r="D68" i="6"/>
  <c r="E68" i="6"/>
  <c r="F68" i="6"/>
  <c r="G68" i="6"/>
  <c r="D69" i="6"/>
  <c r="E69" i="6"/>
  <c r="F69" i="6"/>
  <c r="G69" i="6"/>
  <c r="D70" i="6"/>
  <c r="E70" i="6"/>
  <c r="F70" i="6"/>
  <c r="G70" i="6"/>
  <c r="D71" i="6"/>
  <c r="E71" i="6"/>
  <c r="F71" i="6"/>
  <c r="G71" i="6"/>
  <c r="D72" i="6"/>
  <c r="E72" i="6"/>
  <c r="F72" i="6"/>
  <c r="G72" i="6"/>
  <c r="D73" i="6"/>
  <c r="E73" i="6"/>
  <c r="F73" i="6"/>
  <c r="G73" i="6"/>
  <c r="D74" i="6"/>
  <c r="E74" i="6"/>
  <c r="F74" i="6"/>
  <c r="G74" i="6"/>
  <c r="D75" i="6"/>
  <c r="E75" i="6"/>
  <c r="F75" i="6"/>
  <c r="G75" i="6"/>
  <c r="D76" i="6"/>
  <c r="E76" i="6"/>
  <c r="F76" i="6"/>
  <c r="G76" i="6"/>
  <c r="D78" i="6"/>
  <c r="E78" i="6"/>
  <c r="F78" i="6"/>
  <c r="G78" i="6"/>
  <c r="D83" i="6"/>
  <c r="E83" i="6"/>
  <c r="F83" i="6"/>
  <c r="G83" i="6"/>
  <c r="D84" i="6"/>
  <c r="E84" i="6"/>
  <c r="F84" i="6"/>
  <c r="G84" i="6"/>
  <c r="D85" i="6"/>
  <c r="E85" i="6"/>
  <c r="F85" i="6"/>
  <c r="G85" i="6"/>
  <c r="D87" i="6"/>
  <c r="E87" i="6"/>
  <c r="F87" i="6"/>
  <c r="G87" i="6"/>
  <c r="AG62" i="5"/>
  <c r="AG63" i="5"/>
  <c r="AG64" i="5"/>
  <c r="AM41" i="5"/>
  <c r="AN41" i="5"/>
  <c r="AO41" i="5"/>
  <c r="AO38" i="5" s="1"/>
  <c r="CM38" i="5" s="1"/>
  <c r="AP41" i="5"/>
  <c r="BA30" i="5"/>
  <c r="K84" i="5"/>
  <c r="K25" i="5" s="1"/>
  <c r="M84" i="5"/>
  <c r="M25" i="5" s="1"/>
  <c r="N84" i="5"/>
  <c r="N25" i="5" s="1"/>
  <c r="O84" i="5"/>
  <c r="P25" i="5"/>
  <c r="Q84" i="5"/>
  <c r="Q25" i="5" s="1"/>
  <c r="R84" i="5"/>
  <c r="R25" i="5" s="1"/>
  <c r="S84" i="5"/>
  <c r="S25" i="5" s="1"/>
  <c r="T84" i="5"/>
  <c r="T25" i="5" s="1"/>
  <c r="U84" i="5"/>
  <c r="U25" i="5" s="1"/>
  <c r="V84" i="5"/>
  <c r="AC84" i="5"/>
  <c r="AC25" i="5" s="1"/>
  <c r="AD84" i="5"/>
  <c r="AD25" i="5" s="1"/>
  <c r="AE84" i="5"/>
  <c r="AE25" i="5" s="1"/>
  <c r="AF84" i="5"/>
  <c r="AF25" i="5" s="1"/>
  <c r="AH25" i="5"/>
  <c r="AI25" i="5"/>
  <c r="AJ25" i="5"/>
  <c r="AK25" i="5"/>
  <c r="AM84" i="5"/>
  <c r="AM25" i="5" s="1"/>
  <c r="AN84" i="5"/>
  <c r="AN25" i="5" s="1"/>
  <c r="AP84" i="5"/>
  <c r="AP25" i="5" s="1"/>
  <c r="AR25" i="5"/>
  <c r="AS25" i="5"/>
  <c r="AT25" i="5"/>
  <c r="AU25" i="5"/>
  <c r="AW84" i="5"/>
  <c r="AW25" i="5" s="1"/>
  <c r="AX84" i="5"/>
  <c r="AX25" i="5" s="1"/>
  <c r="AZ84" i="5"/>
  <c r="AZ25" i="5" s="1"/>
  <c r="BB84" i="5"/>
  <c r="BB25" i="5" s="1"/>
  <c r="BC84" i="5"/>
  <c r="BC25" i="5" s="1"/>
  <c r="BE84" i="5"/>
  <c r="BE25" i="5" s="1"/>
  <c r="BG84" i="5"/>
  <c r="BG25" i="5" s="1"/>
  <c r="BH84" i="5"/>
  <c r="BH25" i="5" s="1"/>
  <c r="BJ84" i="5"/>
  <c r="BJ25" i="5" s="1"/>
  <c r="BL84" i="5"/>
  <c r="BL25" i="5" s="1"/>
  <c r="BM84" i="5"/>
  <c r="BM25" i="5" s="1"/>
  <c r="BO84" i="5"/>
  <c r="BO25" i="5" s="1"/>
  <c r="BQ84" i="5"/>
  <c r="BQ25" i="5" s="1"/>
  <c r="BR84" i="5"/>
  <c r="BR25" i="5" s="1"/>
  <c r="BT84" i="5"/>
  <c r="BT25" i="5" s="1"/>
  <c r="BV84" i="5"/>
  <c r="BV25" i="5" s="1"/>
  <c r="BW84" i="5"/>
  <c r="BW25" i="5" s="1"/>
  <c r="BY84" i="5"/>
  <c r="BY25" i="5" s="1"/>
  <c r="CA84" i="5"/>
  <c r="CA25" i="5" s="1"/>
  <c r="CB84" i="5"/>
  <c r="CB25" i="5" s="1"/>
  <c r="CD84" i="5"/>
  <c r="CD25" i="5" s="1"/>
  <c r="CF84" i="5"/>
  <c r="CF25" i="5" s="1"/>
  <c r="CG84" i="5"/>
  <c r="CG25" i="5" s="1"/>
  <c r="CI84" i="5"/>
  <c r="CI25" i="5" s="1"/>
  <c r="J84" i="5"/>
  <c r="J25" i="5" s="1"/>
  <c r="M78" i="5"/>
  <c r="M23" i="5" s="1"/>
  <c r="Q23" i="5"/>
  <c r="R23" i="5"/>
  <c r="S23" i="5"/>
  <c r="T23" i="5"/>
  <c r="W23" i="5"/>
  <c r="AC23" i="5"/>
  <c r="AD23" i="5"/>
  <c r="AE23" i="5"/>
  <c r="AF23" i="5"/>
  <c r="AH23" i="5"/>
  <c r="AI23" i="5"/>
  <c r="AJ23" i="5"/>
  <c r="AK23" i="5"/>
  <c r="AM23" i="5"/>
  <c r="AN23" i="5"/>
  <c r="AP23" i="5"/>
  <c r="AR23" i="5"/>
  <c r="AS23" i="5"/>
  <c r="AT23" i="5"/>
  <c r="AU23" i="5"/>
  <c r="AW23" i="5"/>
  <c r="AX23" i="5"/>
  <c r="AZ23" i="5"/>
  <c r="BB23" i="5"/>
  <c r="BC23" i="5"/>
  <c r="BE23" i="5"/>
  <c r="BG23" i="5"/>
  <c r="BH23" i="5"/>
  <c r="BJ23" i="5"/>
  <c r="BL23" i="5"/>
  <c r="BM23" i="5"/>
  <c r="BO23" i="5"/>
  <c r="BQ23" i="5"/>
  <c r="BR23" i="5"/>
  <c r="BT23" i="5"/>
  <c r="BV23" i="5"/>
  <c r="BW23" i="5"/>
  <c r="BY23" i="5"/>
  <c r="CA23" i="5"/>
  <c r="CB23" i="5"/>
  <c r="CD23" i="5"/>
  <c r="CF23" i="5"/>
  <c r="CG23" i="5"/>
  <c r="CI23" i="5"/>
  <c r="M76" i="5"/>
  <c r="M74" i="5" s="1"/>
  <c r="M22" i="5" s="1"/>
  <c r="Q76" i="5"/>
  <c r="Q74" i="5" s="1"/>
  <c r="Q22" i="5" s="1"/>
  <c r="R76" i="5"/>
  <c r="R74" i="5" s="1"/>
  <c r="R22" i="5" s="1"/>
  <c r="S76" i="5"/>
  <c r="S74" i="5" s="1"/>
  <c r="S22" i="5" s="1"/>
  <c r="T76" i="5"/>
  <c r="T74" i="5" s="1"/>
  <c r="T22" i="5" s="1"/>
  <c r="W76" i="5"/>
  <c r="W74" i="5" s="1"/>
  <c r="W22" i="5" s="1"/>
  <c r="AC76" i="5"/>
  <c r="AC74" i="5" s="1"/>
  <c r="AC22" i="5" s="1"/>
  <c r="AD76" i="5"/>
  <c r="AD74" i="5" s="1"/>
  <c r="AD22" i="5" s="1"/>
  <c r="AE76" i="5"/>
  <c r="AE74" i="5" s="1"/>
  <c r="AE22" i="5" s="1"/>
  <c r="AF76" i="5"/>
  <c r="AF74" i="5" s="1"/>
  <c r="AF22" i="5" s="1"/>
  <c r="AH76" i="5"/>
  <c r="AH74" i="5" s="1"/>
  <c r="AH22" i="5" s="1"/>
  <c r="AI76" i="5"/>
  <c r="AI74" i="5" s="1"/>
  <c r="AI22" i="5" s="1"/>
  <c r="AJ76" i="5"/>
  <c r="AJ74" i="5" s="1"/>
  <c r="AJ22" i="5" s="1"/>
  <c r="AK76" i="5"/>
  <c r="AK74" i="5" s="1"/>
  <c r="AK22" i="5" s="1"/>
  <c r="AM76" i="5"/>
  <c r="AM74" i="5" s="1"/>
  <c r="AM22" i="5" s="1"/>
  <c r="AN76" i="5"/>
  <c r="AN74" i="5" s="1"/>
  <c r="AN22" i="5" s="1"/>
  <c r="AO76" i="5"/>
  <c r="AO74" i="5" s="1"/>
  <c r="AO22" i="5" s="1"/>
  <c r="AP76" i="5"/>
  <c r="AP74" i="5" s="1"/>
  <c r="AP22" i="5" s="1"/>
  <c r="AR76" i="5"/>
  <c r="AR74" i="5" s="1"/>
  <c r="AR22" i="5" s="1"/>
  <c r="AS76" i="5"/>
  <c r="AS74" i="5" s="1"/>
  <c r="AS22" i="5" s="1"/>
  <c r="AT76" i="5"/>
  <c r="AT74" i="5" s="1"/>
  <c r="AT22" i="5" s="1"/>
  <c r="AU76" i="5"/>
  <c r="AU74" i="5" s="1"/>
  <c r="AU22" i="5" s="1"/>
  <c r="AW76" i="5"/>
  <c r="AW74" i="5" s="1"/>
  <c r="AW22" i="5" s="1"/>
  <c r="AX76" i="5"/>
  <c r="AX74" i="5" s="1"/>
  <c r="AX22" i="5" s="1"/>
  <c r="AZ76" i="5"/>
  <c r="AZ74" i="5" s="1"/>
  <c r="AZ22" i="5" s="1"/>
  <c r="BB76" i="5"/>
  <c r="BB74" i="5" s="1"/>
  <c r="BB22" i="5" s="1"/>
  <c r="BC76" i="5"/>
  <c r="BC74" i="5" s="1"/>
  <c r="BC22" i="5" s="1"/>
  <c r="BD76" i="5"/>
  <c r="BD74" i="5" s="1"/>
  <c r="BD22" i="5" s="1"/>
  <c r="BE76" i="5"/>
  <c r="BE74" i="5" s="1"/>
  <c r="BE22" i="5" s="1"/>
  <c r="BG76" i="5"/>
  <c r="BG74" i="5" s="1"/>
  <c r="BG22" i="5" s="1"/>
  <c r="BH76" i="5"/>
  <c r="BH74" i="5" s="1"/>
  <c r="BH22" i="5" s="1"/>
  <c r="BJ76" i="5"/>
  <c r="BJ74" i="5" s="1"/>
  <c r="BJ22" i="5" s="1"/>
  <c r="BL76" i="5"/>
  <c r="BL74" i="5" s="1"/>
  <c r="BL22" i="5" s="1"/>
  <c r="BM76" i="5"/>
  <c r="BM74" i="5" s="1"/>
  <c r="BM22" i="5" s="1"/>
  <c r="BO76" i="5"/>
  <c r="BO74" i="5" s="1"/>
  <c r="BO22" i="5" s="1"/>
  <c r="BQ76" i="5"/>
  <c r="BQ74" i="5" s="1"/>
  <c r="BQ22" i="5" s="1"/>
  <c r="BR76" i="5"/>
  <c r="BR74" i="5" s="1"/>
  <c r="BR22" i="5" s="1"/>
  <c r="BT76" i="5"/>
  <c r="BT74" i="5" s="1"/>
  <c r="BT22" i="5" s="1"/>
  <c r="BV76" i="5"/>
  <c r="BV74" i="5" s="1"/>
  <c r="BV22" i="5" s="1"/>
  <c r="BW76" i="5"/>
  <c r="BW74" i="5" s="1"/>
  <c r="BW22" i="5" s="1"/>
  <c r="BY76" i="5"/>
  <c r="BY74" i="5" s="1"/>
  <c r="BY22" i="5" s="1"/>
  <c r="CA76" i="5"/>
  <c r="CA74" i="5" s="1"/>
  <c r="CA22" i="5" s="1"/>
  <c r="CB76" i="5"/>
  <c r="CB74" i="5" s="1"/>
  <c r="CB22" i="5" s="1"/>
  <c r="CD76" i="5"/>
  <c r="CD74" i="5" s="1"/>
  <c r="CD22" i="5" s="1"/>
  <c r="CF76" i="5"/>
  <c r="CF74" i="5" s="1"/>
  <c r="CF22" i="5" s="1"/>
  <c r="CG76" i="5"/>
  <c r="CG74" i="5" s="1"/>
  <c r="CG22" i="5" s="1"/>
  <c r="CI76" i="5"/>
  <c r="CI74" i="5" s="1"/>
  <c r="CI22" i="5" s="1"/>
  <c r="P74" i="5"/>
  <c r="P22" i="5" s="1"/>
  <c r="K71" i="5"/>
  <c r="M71" i="5"/>
  <c r="Q71" i="5"/>
  <c r="R71" i="5"/>
  <c r="S71" i="5"/>
  <c r="T71" i="5"/>
  <c r="U71" i="5"/>
  <c r="W71" i="5"/>
  <c r="AC71" i="5"/>
  <c r="AD71" i="5"/>
  <c r="AE71" i="5"/>
  <c r="AF71" i="5"/>
  <c r="AH71" i="5"/>
  <c r="AI71" i="5"/>
  <c r="AJ71" i="5"/>
  <c r="AK71" i="5"/>
  <c r="AM71" i="5"/>
  <c r="AN71" i="5"/>
  <c r="AO71" i="5"/>
  <c r="AP71" i="5"/>
  <c r="AR71" i="5"/>
  <c r="AS71" i="5"/>
  <c r="AT71" i="5"/>
  <c r="AU71" i="5"/>
  <c r="AW71" i="5"/>
  <c r="AX71" i="5"/>
  <c r="AZ71" i="5"/>
  <c r="BB71" i="5"/>
  <c r="BC71" i="5"/>
  <c r="BE71" i="5"/>
  <c r="BG71" i="5"/>
  <c r="BH71" i="5"/>
  <c r="BI71" i="5"/>
  <c r="BJ71" i="5"/>
  <c r="BL71" i="5"/>
  <c r="BM71" i="5"/>
  <c r="BN71" i="5"/>
  <c r="BO71" i="5"/>
  <c r="BQ71" i="5"/>
  <c r="BR71" i="5"/>
  <c r="BS71" i="5"/>
  <c r="BT71" i="5"/>
  <c r="BV71" i="5"/>
  <c r="BW71" i="5"/>
  <c r="BX71" i="5"/>
  <c r="BY71" i="5"/>
  <c r="CA71" i="5"/>
  <c r="CB71" i="5"/>
  <c r="CC71" i="5"/>
  <c r="CD71" i="5"/>
  <c r="CF71" i="5"/>
  <c r="CG71" i="5"/>
  <c r="CH71" i="5"/>
  <c r="CI71" i="5"/>
  <c r="K65" i="5"/>
  <c r="M65" i="5"/>
  <c r="Q65" i="5"/>
  <c r="R65" i="5"/>
  <c r="S65" i="5"/>
  <c r="T65" i="5"/>
  <c r="U65" i="5"/>
  <c r="V65" i="5"/>
  <c r="W65" i="5"/>
  <c r="AC65" i="5"/>
  <c r="AD65" i="5"/>
  <c r="AE65" i="5"/>
  <c r="AF65" i="5"/>
  <c r="AH65" i="5"/>
  <c r="AI65" i="5"/>
  <c r="AJ65" i="5"/>
  <c r="AK65" i="5"/>
  <c r="AM65" i="5"/>
  <c r="AN65" i="5"/>
  <c r="AP65" i="5"/>
  <c r="AR65" i="5"/>
  <c r="AS65" i="5"/>
  <c r="AT65" i="5"/>
  <c r="AU65" i="5"/>
  <c r="AW65" i="5"/>
  <c r="AX65" i="5"/>
  <c r="AZ65" i="5"/>
  <c r="BB65" i="5"/>
  <c r="BC65" i="5"/>
  <c r="BE65" i="5"/>
  <c r="BG65" i="5"/>
  <c r="BH65" i="5"/>
  <c r="BJ65" i="5"/>
  <c r="BL65" i="5"/>
  <c r="BM65" i="5"/>
  <c r="BO65" i="5"/>
  <c r="BQ65" i="5"/>
  <c r="BR65" i="5"/>
  <c r="BT65" i="5"/>
  <c r="BV65" i="5"/>
  <c r="BW65" i="5"/>
  <c r="BY65" i="5"/>
  <c r="CA65" i="5"/>
  <c r="CB65" i="5"/>
  <c r="CD65" i="5"/>
  <c r="CF65" i="5"/>
  <c r="CG65" i="5"/>
  <c r="CI65" i="5"/>
  <c r="K59" i="5"/>
  <c r="K58" i="5" s="1"/>
  <c r="M59" i="5"/>
  <c r="M58" i="5" s="1"/>
  <c r="Q59" i="5"/>
  <c r="Q58" i="5" s="1"/>
  <c r="R59" i="5"/>
  <c r="R58" i="5" s="1"/>
  <c r="S59" i="5"/>
  <c r="S58" i="5" s="1"/>
  <c r="T59" i="5"/>
  <c r="T58" i="5" s="1"/>
  <c r="U59" i="5"/>
  <c r="U58" i="5" s="1"/>
  <c r="V59" i="5"/>
  <c r="V58" i="5" s="1"/>
  <c r="W59" i="5"/>
  <c r="W58" i="5" s="1"/>
  <c r="AC59" i="5"/>
  <c r="AC58" i="5" s="1"/>
  <c r="AD59" i="5"/>
  <c r="AD58" i="5" s="1"/>
  <c r="AE59" i="5"/>
  <c r="AE58" i="5" s="1"/>
  <c r="AF59" i="5"/>
  <c r="AF58" i="5" s="1"/>
  <c r="AH59" i="5"/>
  <c r="AH58" i="5" s="1"/>
  <c r="AI59" i="5"/>
  <c r="AI58" i="5" s="1"/>
  <c r="AJ59" i="5"/>
  <c r="AJ58" i="5" s="1"/>
  <c r="AK59" i="5"/>
  <c r="AK58" i="5" s="1"/>
  <c r="AM59" i="5"/>
  <c r="AM58" i="5" s="1"/>
  <c r="AN59" i="5"/>
  <c r="AN58" i="5" s="1"/>
  <c r="AP59" i="5"/>
  <c r="AP58" i="5" s="1"/>
  <c r="AR59" i="5"/>
  <c r="AR58" i="5" s="1"/>
  <c r="AS59" i="5"/>
  <c r="AS58" i="5" s="1"/>
  <c r="AT59" i="5"/>
  <c r="AT58" i="5" s="1"/>
  <c r="AU59" i="5"/>
  <c r="AU58" i="5" s="1"/>
  <c r="AW59" i="5"/>
  <c r="AW58" i="5" s="1"/>
  <c r="AX59" i="5"/>
  <c r="AX58" i="5" s="1"/>
  <c r="AZ59" i="5"/>
  <c r="AZ58" i="5" s="1"/>
  <c r="BB59" i="5"/>
  <c r="BB58" i="5" s="1"/>
  <c r="BC59" i="5"/>
  <c r="BC58" i="5" s="1"/>
  <c r="BD59" i="5"/>
  <c r="BE59" i="5"/>
  <c r="BG59" i="5"/>
  <c r="BH59" i="5"/>
  <c r="BJ59" i="5"/>
  <c r="BL59" i="5"/>
  <c r="BM59" i="5"/>
  <c r="BO59" i="5"/>
  <c r="BQ59" i="5"/>
  <c r="BR59" i="5"/>
  <c r="BT59" i="5"/>
  <c r="BV59" i="5"/>
  <c r="BW59" i="5"/>
  <c r="BY59" i="5"/>
  <c r="CA59" i="5"/>
  <c r="CB59" i="5"/>
  <c r="CD59" i="5"/>
  <c r="CF59" i="5"/>
  <c r="CG59" i="5"/>
  <c r="CI59" i="5"/>
  <c r="K55" i="5"/>
  <c r="M55" i="5"/>
  <c r="N55" i="5"/>
  <c r="O55" i="5"/>
  <c r="P55" i="5"/>
  <c r="Q55" i="5"/>
  <c r="R55" i="5"/>
  <c r="S55" i="5"/>
  <c r="T55" i="5"/>
  <c r="U55" i="5"/>
  <c r="V55" i="5"/>
  <c r="W55" i="5"/>
  <c r="AC55" i="5"/>
  <c r="AD55" i="5"/>
  <c r="AE55" i="5"/>
  <c r="AF55" i="5"/>
  <c r="AH55" i="5"/>
  <c r="AI55" i="5"/>
  <c r="AJ55" i="5"/>
  <c r="AK55" i="5"/>
  <c r="AM55" i="5"/>
  <c r="AN55" i="5"/>
  <c r="AO55" i="5"/>
  <c r="AP55" i="5"/>
  <c r="AR55" i="5"/>
  <c r="AS55" i="5"/>
  <c r="AT55" i="5"/>
  <c r="AU55" i="5"/>
  <c r="AW55" i="5"/>
  <c r="AX55" i="5"/>
  <c r="AY55" i="5"/>
  <c r="AZ55" i="5"/>
  <c r="BB55" i="5"/>
  <c r="BC55" i="5"/>
  <c r="BD55" i="5"/>
  <c r="BE55" i="5"/>
  <c r="BG55" i="5"/>
  <c r="BH55" i="5"/>
  <c r="BI55" i="5"/>
  <c r="BJ55" i="5"/>
  <c r="BL55" i="5"/>
  <c r="BM55" i="5"/>
  <c r="BN55" i="5"/>
  <c r="BO55" i="5"/>
  <c r="BQ55" i="5"/>
  <c r="BR55" i="5"/>
  <c r="BS55" i="5"/>
  <c r="BT55" i="5"/>
  <c r="BV55" i="5"/>
  <c r="BW55" i="5"/>
  <c r="BX55" i="5"/>
  <c r="BY55" i="5"/>
  <c r="CA55" i="5"/>
  <c r="CB55" i="5"/>
  <c r="CC55" i="5"/>
  <c r="CD55" i="5"/>
  <c r="CF55" i="5"/>
  <c r="CG55" i="5"/>
  <c r="CH55" i="5"/>
  <c r="CI55" i="5"/>
  <c r="J55" i="5"/>
  <c r="BT45" i="5"/>
  <c r="CA45" i="5"/>
  <c r="CB45" i="5"/>
  <c r="K41" i="5"/>
  <c r="M41" i="5"/>
  <c r="N41" i="5"/>
  <c r="O41" i="5"/>
  <c r="P41" i="5"/>
  <c r="Q41" i="5"/>
  <c r="R41" i="5"/>
  <c r="S41" i="5"/>
  <c r="T41" i="5"/>
  <c r="U41" i="5"/>
  <c r="V41" i="5"/>
  <c r="W41" i="5"/>
  <c r="AC41" i="5"/>
  <c r="AD41" i="5"/>
  <c r="AE41" i="5"/>
  <c r="AF41" i="5"/>
  <c r="AH41" i="5"/>
  <c r="AI41" i="5"/>
  <c r="AJ41" i="5"/>
  <c r="AK41" i="5"/>
  <c r="AR41" i="5"/>
  <c r="AS41" i="5"/>
  <c r="AT41" i="5"/>
  <c r="AU41" i="5"/>
  <c r="AW41" i="5"/>
  <c r="AX41" i="5"/>
  <c r="AY41" i="5"/>
  <c r="AZ41" i="5"/>
  <c r="BB41" i="5"/>
  <c r="BC41" i="5"/>
  <c r="BD41" i="5"/>
  <c r="BE41" i="5"/>
  <c r="BG41" i="5"/>
  <c r="BH41" i="5"/>
  <c r="BI41" i="5"/>
  <c r="BJ41" i="5"/>
  <c r="BL41" i="5"/>
  <c r="BM41" i="5"/>
  <c r="BN41" i="5"/>
  <c r="BO41" i="5"/>
  <c r="BQ41" i="5"/>
  <c r="BR41" i="5"/>
  <c r="BS41" i="5"/>
  <c r="BT41" i="5"/>
  <c r="BV41" i="5"/>
  <c r="BW41" i="5"/>
  <c r="BX41" i="5"/>
  <c r="BY41" i="5"/>
  <c r="CA41" i="5"/>
  <c r="CB41" i="5"/>
  <c r="CC41" i="5"/>
  <c r="CD41" i="5"/>
  <c r="CF41" i="5"/>
  <c r="CG41" i="5"/>
  <c r="CH41" i="5"/>
  <c r="CI41" i="5"/>
  <c r="J41" i="5"/>
  <c r="K34" i="5"/>
  <c r="M34" i="5"/>
  <c r="N34" i="5"/>
  <c r="O34" i="5"/>
  <c r="P34" i="5"/>
  <c r="Q34" i="5"/>
  <c r="R34" i="5"/>
  <c r="S34" i="5"/>
  <c r="T34" i="5"/>
  <c r="U34" i="5"/>
  <c r="V34" i="5"/>
  <c r="W34" i="5"/>
  <c r="AC34" i="5"/>
  <c r="AD34" i="5"/>
  <c r="AE34" i="5"/>
  <c r="AF34" i="5"/>
  <c r="AH34" i="5"/>
  <c r="AI34" i="5"/>
  <c r="AJ34" i="5"/>
  <c r="AK34" i="5"/>
  <c r="AR34" i="5"/>
  <c r="AS34" i="5"/>
  <c r="AT34" i="5"/>
  <c r="AU34" i="5"/>
  <c r="AW34" i="5"/>
  <c r="AX34" i="5"/>
  <c r="AY34" i="5"/>
  <c r="AZ34" i="5"/>
  <c r="BB34" i="5"/>
  <c r="BC34" i="5"/>
  <c r="BD34" i="5"/>
  <c r="BE34" i="5"/>
  <c r="BG34" i="5"/>
  <c r="BH34" i="5"/>
  <c r="BI34" i="5"/>
  <c r="BJ34" i="5"/>
  <c r="BL34" i="5"/>
  <c r="BM34" i="5"/>
  <c r="BN34" i="5"/>
  <c r="BO34" i="5"/>
  <c r="BQ34" i="5"/>
  <c r="BR34" i="5"/>
  <c r="BS34" i="5"/>
  <c r="BT34" i="5"/>
  <c r="BV34" i="5"/>
  <c r="BW34" i="5"/>
  <c r="BX34" i="5"/>
  <c r="BY34" i="5"/>
  <c r="CA34" i="5"/>
  <c r="CB34" i="5"/>
  <c r="CC34" i="5"/>
  <c r="CD34" i="5"/>
  <c r="CF34" i="5"/>
  <c r="CG34" i="5"/>
  <c r="CH34" i="5"/>
  <c r="CI34" i="5"/>
  <c r="J34" i="5"/>
  <c r="K31" i="5"/>
  <c r="M31" i="5"/>
  <c r="N31" i="5"/>
  <c r="O31" i="5"/>
  <c r="P31" i="5"/>
  <c r="Q31" i="5"/>
  <c r="R31" i="5"/>
  <c r="S31" i="5"/>
  <c r="T31" i="5"/>
  <c r="U31" i="5"/>
  <c r="V31" i="5"/>
  <c r="W31" i="5"/>
  <c r="AC31" i="5"/>
  <c r="AD31" i="5"/>
  <c r="AE31" i="5"/>
  <c r="AF31" i="5"/>
  <c r="AH31" i="5"/>
  <c r="AI31" i="5"/>
  <c r="AJ31" i="5"/>
  <c r="AK31" i="5"/>
  <c r="AM31" i="5"/>
  <c r="AN31" i="5"/>
  <c r="AO31" i="5"/>
  <c r="AP31" i="5"/>
  <c r="AR31" i="5"/>
  <c r="AS31" i="5"/>
  <c r="AT31" i="5"/>
  <c r="AU31" i="5"/>
  <c r="AW31" i="5"/>
  <c r="AX31" i="5"/>
  <c r="AY31" i="5"/>
  <c r="AZ31" i="5"/>
  <c r="BB31" i="5"/>
  <c r="BC31" i="5"/>
  <c r="BD31" i="5"/>
  <c r="BE31" i="5"/>
  <c r="BG31" i="5"/>
  <c r="BH31" i="5"/>
  <c r="BI31" i="5"/>
  <c r="BJ31" i="5"/>
  <c r="BL31" i="5"/>
  <c r="BM31" i="5"/>
  <c r="BN31" i="5"/>
  <c r="BO31" i="5"/>
  <c r="BQ31" i="5"/>
  <c r="BR31" i="5"/>
  <c r="BS31" i="5"/>
  <c r="BT31" i="5"/>
  <c r="BV31" i="5"/>
  <c r="BW31" i="5"/>
  <c r="BX31" i="5"/>
  <c r="BY31" i="5"/>
  <c r="CA31" i="5"/>
  <c r="CB31" i="5"/>
  <c r="CC31" i="5"/>
  <c r="CD31" i="5"/>
  <c r="CF31" i="5"/>
  <c r="CG31" i="5"/>
  <c r="CH31" i="5"/>
  <c r="CI31" i="5"/>
  <c r="J31" i="5"/>
  <c r="K27" i="5"/>
  <c r="M27" i="5"/>
  <c r="N27" i="5"/>
  <c r="O27" i="5"/>
  <c r="P27" i="5"/>
  <c r="Q27" i="5"/>
  <c r="R27" i="5"/>
  <c r="S27" i="5"/>
  <c r="T27" i="5"/>
  <c r="U27" i="5"/>
  <c r="V27" i="5"/>
  <c r="W27" i="5"/>
  <c r="AC27" i="5"/>
  <c r="AD27" i="5"/>
  <c r="AE27" i="5"/>
  <c r="AF27" i="5"/>
  <c r="AH27" i="5"/>
  <c r="AI27" i="5"/>
  <c r="AJ27" i="5"/>
  <c r="AK27" i="5"/>
  <c r="AM27" i="5"/>
  <c r="AN27" i="5"/>
  <c r="AO27" i="5"/>
  <c r="AP27" i="5"/>
  <c r="AR27" i="5"/>
  <c r="AS27" i="5"/>
  <c r="AT27" i="5"/>
  <c r="AU27" i="5"/>
  <c r="AW27" i="5"/>
  <c r="AX27" i="5"/>
  <c r="AY27" i="5"/>
  <c r="AZ27" i="5"/>
  <c r="BB27" i="5"/>
  <c r="BC27" i="5"/>
  <c r="BD27" i="5"/>
  <c r="BE27" i="5"/>
  <c r="BG27" i="5"/>
  <c r="BH27" i="5"/>
  <c r="BI27" i="5"/>
  <c r="BJ27" i="5"/>
  <c r="BL27" i="5"/>
  <c r="BM27" i="5"/>
  <c r="BN27" i="5"/>
  <c r="BO27" i="5"/>
  <c r="BQ27" i="5"/>
  <c r="BR27" i="5"/>
  <c r="BS27" i="5"/>
  <c r="BT27" i="5"/>
  <c r="BV27" i="5"/>
  <c r="BW27" i="5"/>
  <c r="BX27" i="5"/>
  <c r="BY27" i="5"/>
  <c r="CA27" i="5"/>
  <c r="CB27" i="5"/>
  <c r="CC27" i="5"/>
  <c r="CD27" i="5"/>
  <c r="CF27" i="5"/>
  <c r="CG27" i="5"/>
  <c r="CH27" i="5"/>
  <c r="CI27" i="5"/>
  <c r="J27" i="5"/>
  <c r="J24" i="5"/>
  <c r="CK28" i="5"/>
  <c r="CL28" i="5"/>
  <c r="CM28" i="5"/>
  <c r="CN28" i="5"/>
  <c r="CP28" i="5"/>
  <c r="CQ28" i="5"/>
  <c r="CR28" i="5"/>
  <c r="CS28" i="5"/>
  <c r="CK29" i="5"/>
  <c r="CL29" i="5"/>
  <c r="CM29" i="5"/>
  <c r="CN29" i="5"/>
  <c r="CP29" i="5"/>
  <c r="CQ29" i="5"/>
  <c r="CR29" i="5"/>
  <c r="CS29" i="5"/>
  <c r="CK30" i="5"/>
  <c r="CL30" i="5"/>
  <c r="CM30" i="5"/>
  <c r="CN30" i="5"/>
  <c r="CP30" i="5"/>
  <c r="CQ30" i="5"/>
  <c r="CR30" i="5"/>
  <c r="CS30" i="5"/>
  <c r="CK32" i="5"/>
  <c r="CL32" i="5"/>
  <c r="CM32" i="5"/>
  <c r="CN32" i="5"/>
  <c r="CP32" i="5"/>
  <c r="CQ32" i="5"/>
  <c r="CR32" i="5"/>
  <c r="CS32" i="5"/>
  <c r="CK33" i="5"/>
  <c r="CL33" i="5"/>
  <c r="CM33" i="5"/>
  <c r="CN33" i="5"/>
  <c r="CP33" i="5"/>
  <c r="CQ33" i="5"/>
  <c r="CR33" i="5"/>
  <c r="CS33" i="5"/>
  <c r="CK35" i="5"/>
  <c r="CL35" i="5"/>
  <c r="CM35" i="5"/>
  <c r="CN35" i="5"/>
  <c r="CP35" i="5"/>
  <c r="CQ35" i="5"/>
  <c r="CR35" i="5"/>
  <c r="CS35" i="5"/>
  <c r="CK36" i="5"/>
  <c r="CL36" i="5"/>
  <c r="CM36" i="5"/>
  <c r="CN36" i="5"/>
  <c r="CP36" i="5"/>
  <c r="CQ36" i="5"/>
  <c r="CR36" i="5"/>
  <c r="CS36" i="5"/>
  <c r="CK37" i="5"/>
  <c r="CL37" i="5"/>
  <c r="CM37" i="5"/>
  <c r="CN37" i="5"/>
  <c r="CP37" i="5"/>
  <c r="CQ37" i="5"/>
  <c r="CR37" i="5"/>
  <c r="CS37" i="5"/>
  <c r="CP38" i="5"/>
  <c r="CQ38" i="5"/>
  <c r="CR38" i="5"/>
  <c r="CS38" i="5"/>
  <c r="CK39" i="5"/>
  <c r="CL39" i="5"/>
  <c r="CM39" i="5"/>
  <c r="CN39" i="5"/>
  <c r="CP39" i="5"/>
  <c r="CQ39" i="5"/>
  <c r="CR39" i="5"/>
  <c r="CS39" i="5"/>
  <c r="CK40" i="5"/>
  <c r="CL40" i="5"/>
  <c r="CM40" i="5"/>
  <c r="CN40" i="5"/>
  <c r="CP40" i="5"/>
  <c r="CQ40" i="5"/>
  <c r="CR40" i="5"/>
  <c r="CS40" i="5"/>
  <c r="CK42" i="5"/>
  <c r="CL42" i="5"/>
  <c r="CM42" i="5"/>
  <c r="CN42" i="5"/>
  <c r="CP42" i="5"/>
  <c r="CQ42" i="5"/>
  <c r="CR42" i="5"/>
  <c r="CS42" i="5"/>
  <c r="CK43" i="5"/>
  <c r="CL43" i="5"/>
  <c r="CM43" i="5"/>
  <c r="CN43" i="5"/>
  <c r="CP43" i="5"/>
  <c r="CQ43" i="5"/>
  <c r="CR43" i="5"/>
  <c r="CS43" i="5"/>
  <c r="CK47" i="5"/>
  <c r="CL47" i="5"/>
  <c r="CN47" i="5"/>
  <c r="CK56" i="5"/>
  <c r="CL56" i="5"/>
  <c r="CM56" i="5"/>
  <c r="CN56" i="5"/>
  <c r="CP56" i="5"/>
  <c r="CQ56" i="5"/>
  <c r="CR56" i="5"/>
  <c r="CS56" i="5"/>
  <c r="CK57" i="5"/>
  <c r="CL57" i="5"/>
  <c r="CM57" i="5"/>
  <c r="CN57" i="5"/>
  <c r="CP57" i="5"/>
  <c r="CQ57" i="5"/>
  <c r="CR57" i="5"/>
  <c r="CS57" i="5"/>
  <c r="CK62" i="5"/>
  <c r="CL62" i="5"/>
  <c r="CM62" i="5"/>
  <c r="CN62" i="5"/>
  <c r="CP62" i="5"/>
  <c r="CQ62" i="5"/>
  <c r="CR62" i="5"/>
  <c r="CS62" i="5"/>
  <c r="CK63" i="5"/>
  <c r="CL63" i="5"/>
  <c r="CM63" i="5"/>
  <c r="CN63" i="5"/>
  <c r="CP63" i="5"/>
  <c r="CQ63" i="5"/>
  <c r="CR63" i="5"/>
  <c r="CS63" i="5"/>
  <c r="CK64" i="5"/>
  <c r="CL64" i="5"/>
  <c r="CM64" i="5"/>
  <c r="CN64" i="5"/>
  <c r="CP64" i="5"/>
  <c r="CQ64" i="5"/>
  <c r="CR64" i="5"/>
  <c r="CS64" i="5"/>
  <c r="CK68" i="5"/>
  <c r="CL68" i="5"/>
  <c r="CM68" i="5"/>
  <c r="CN68" i="5"/>
  <c r="CP68" i="5"/>
  <c r="CQ68" i="5"/>
  <c r="CR68" i="5"/>
  <c r="CS68" i="5"/>
  <c r="CK69" i="5"/>
  <c r="CL69" i="5"/>
  <c r="CM69" i="5"/>
  <c r="CN69" i="5"/>
  <c r="CP69" i="5"/>
  <c r="CQ69" i="5"/>
  <c r="CR69" i="5"/>
  <c r="CS69" i="5"/>
  <c r="CK70" i="5"/>
  <c r="CL70" i="5"/>
  <c r="CM70" i="5"/>
  <c r="CN70" i="5"/>
  <c r="CP70" i="5"/>
  <c r="CQ70" i="5"/>
  <c r="CR70" i="5"/>
  <c r="CS70" i="5"/>
  <c r="CK75" i="5"/>
  <c r="CL75" i="5"/>
  <c r="CM75" i="5"/>
  <c r="CN75" i="5"/>
  <c r="CP75" i="5"/>
  <c r="CQ75" i="5"/>
  <c r="CR75" i="5"/>
  <c r="CS75" i="5"/>
  <c r="CK83" i="5"/>
  <c r="CK24" i="5" s="1"/>
  <c r="CL83" i="5"/>
  <c r="CL24" i="5" s="1"/>
  <c r="CM83" i="5"/>
  <c r="CM24" i="5" s="1"/>
  <c r="CN83" i="5"/>
  <c r="CN24" i="5" s="1"/>
  <c r="CP83" i="5"/>
  <c r="G102" i="17" s="1"/>
  <c r="CQ83" i="5"/>
  <c r="CR83" i="5"/>
  <c r="I102" i="17" s="1"/>
  <c r="CS83" i="5"/>
  <c r="AB83" i="5"/>
  <c r="AB24" i="5" s="1"/>
  <c r="AG83" i="5"/>
  <c r="AG24" i="5" s="1"/>
  <c r="AL83" i="5"/>
  <c r="AQ83" i="5"/>
  <c r="AV83" i="5"/>
  <c r="AV24" i="5" s="1"/>
  <c r="BA83" i="5"/>
  <c r="BA24" i="5" s="1"/>
  <c r="BF83" i="5"/>
  <c r="BF24" i="5" s="1"/>
  <c r="BK83" i="5"/>
  <c r="BP83" i="5"/>
  <c r="BP24" i="5" s="1"/>
  <c r="BU83" i="5"/>
  <c r="BU24" i="5" s="1"/>
  <c r="BZ83" i="5"/>
  <c r="BZ24" i="5" s="1"/>
  <c r="CE83" i="5"/>
  <c r="CE24" i="5" s="1"/>
  <c r="AB56" i="5"/>
  <c r="AG56" i="5"/>
  <c r="AL56" i="5"/>
  <c r="AQ56" i="5"/>
  <c r="AV56" i="5"/>
  <c r="BA56" i="5"/>
  <c r="BF56" i="5"/>
  <c r="BK56" i="5"/>
  <c r="BP56" i="5"/>
  <c r="BU56" i="5"/>
  <c r="BZ56" i="5"/>
  <c r="CE56" i="5"/>
  <c r="AB57" i="5"/>
  <c r="AG57" i="5"/>
  <c r="AL57" i="5"/>
  <c r="AQ57" i="5"/>
  <c r="AV57" i="5"/>
  <c r="BA57" i="5"/>
  <c r="BF57" i="5"/>
  <c r="BK57" i="5"/>
  <c r="BP57" i="5"/>
  <c r="BU57" i="5"/>
  <c r="BZ57" i="5"/>
  <c r="CE57" i="5"/>
  <c r="AB62" i="5"/>
  <c r="AL62" i="5"/>
  <c r="AQ62" i="5"/>
  <c r="AV62" i="5"/>
  <c r="BA62" i="5"/>
  <c r="BF62" i="5"/>
  <c r="BK62" i="5"/>
  <c r="BP62" i="5"/>
  <c r="BU62" i="5"/>
  <c r="BZ62" i="5"/>
  <c r="CE62" i="5"/>
  <c r="AB63" i="5"/>
  <c r="AL63" i="5"/>
  <c r="AQ63" i="5"/>
  <c r="AV63" i="5"/>
  <c r="BA63" i="5"/>
  <c r="BF63" i="5"/>
  <c r="BK63" i="5"/>
  <c r="BP63" i="5"/>
  <c r="BU63" i="5"/>
  <c r="BZ63" i="5"/>
  <c r="CE63" i="5"/>
  <c r="AB64" i="5"/>
  <c r="AL64" i="5"/>
  <c r="AQ64" i="5"/>
  <c r="AV64" i="5"/>
  <c r="BA64" i="5"/>
  <c r="BF64" i="5"/>
  <c r="BK64" i="5"/>
  <c r="BP64" i="5"/>
  <c r="BU64" i="5"/>
  <c r="BZ64" i="5"/>
  <c r="CE64" i="5"/>
  <c r="AB68" i="5"/>
  <c r="AG68" i="5"/>
  <c r="AL68" i="5"/>
  <c r="AQ68" i="5"/>
  <c r="AV68" i="5"/>
  <c r="BA68" i="5"/>
  <c r="BF68" i="5"/>
  <c r="BK68" i="5"/>
  <c r="BP68" i="5"/>
  <c r="BU68" i="5"/>
  <c r="BZ68" i="5"/>
  <c r="CE68" i="5"/>
  <c r="AB69" i="5"/>
  <c r="AG69" i="5"/>
  <c r="AL69" i="5"/>
  <c r="AQ69" i="5"/>
  <c r="AV69" i="5"/>
  <c r="BA69" i="5"/>
  <c r="BF69" i="5"/>
  <c r="BK69" i="5"/>
  <c r="BP69" i="5"/>
  <c r="BU69" i="5"/>
  <c r="BZ69" i="5"/>
  <c r="CE69" i="5"/>
  <c r="AB70" i="5"/>
  <c r="AG70" i="5"/>
  <c r="AL70" i="5"/>
  <c r="AQ70" i="5"/>
  <c r="AV70" i="5"/>
  <c r="BA70" i="5"/>
  <c r="BF70" i="5"/>
  <c r="BK70" i="5"/>
  <c r="BP70" i="5"/>
  <c r="BU70" i="5"/>
  <c r="BZ70" i="5"/>
  <c r="CE70" i="5"/>
  <c r="AB75" i="5"/>
  <c r="AG75" i="5"/>
  <c r="AL75" i="5"/>
  <c r="AQ75" i="5"/>
  <c r="AV75" i="5"/>
  <c r="BA75" i="5"/>
  <c r="BF75" i="5"/>
  <c r="BK75" i="5"/>
  <c r="BP75" i="5"/>
  <c r="BU75" i="5"/>
  <c r="BZ75" i="5"/>
  <c r="CE75" i="5"/>
  <c r="AB28" i="5"/>
  <c r="AG28" i="5"/>
  <c r="AL28" i="5"/>
  <c r="AQ28" i="5"/>
  <c r="AV28" i="5"/>
  <c r="BA28" i="5"/>
  <c r="BF28" i="5"/>
  <c r="BK28" i="5"/>
  <c r="BP28" i="5"/>
  <c r="BU28" i="5"/>
  <c r="BZ28" i="5"/>
  <c r="CE28" i="5"/>
  <c r="AB29" i="5"/>
  <c r="AG29" i="5"/>
  <c r="AL29" i="5"/>
  <c r="AQ29" i="5"/>
  <c r="AV29" i="5"/>
  <c r="BA29" i="5"/>
  <c r="BF29" i="5"/>
  <c r="BK29" i="5"/>
  <c r="BP29" i="5"/>
  <c r="BU29" i="5"/>
  <c r="BZ29" i="5"/>
  <c r="CE29" i="5"/>
  <c r="AB30" i="5"/>
  <c r="AG30" i="5"/>
  <c r="AL30" i="5"/>
  <c r="AQ30" i="5"/>
  <c r="AV30" i="5"/>
  <c r="BF30" i="5"/>
  <c r="BK30" i="5"/>
  <c r="BP30" i="5"/>
  <c r="BU30" i="5"/>
  <c r="BZ30" i="5"/>
  <c r="CE30" i="5"/>
  <c r="AB32" i="5"/>
  <c r="AG32" i="5"/>
  <c r="AL32" i="5"/>
  <c r="AQ32" i="5"/>
  <c r="AV32" i="5"/>
  <c r="BA32" i="5"/>
  <c r="BF32" i="5"/>
  <c r="BK32" i="5"/>
  <c r="BP32" i="5"/>
  <c r="BU32" i="5"/>
  <c r="BZ32" i="5"/>
  <c r="CE32" i="5"/>
  <c r="AB33" i="5"/>
  <c r="AG33" i="5"/>
  <c r="AL33" i="5"/>
  <c r="AQ33" i="5"/>
  <c r="AV33" i="5"/>
  <c r="BA33" i="5"/>
  <c r="BF33" i="5"/>
  <c r="BK33" i="5"/>
  <c r="BP33" i="5"/>
  <c r="BU33" i="5"/>
  <c r="BZ33" i="5"/>
  <c r="CE33" i="5"/>
  <c r="AB35" i="5"/>
  <c r="AG35" i="5"/>
  <c r="AL35" i="5"/>
  <c r="AQ35" i="5"/>
  <c r="AV35" i="5"/>
  <c r="BA35" i="5"/>
  <c r="BF35" i="5"/>
  <c r="BK35" i="5"/>
  <c r="BP35" i="5"/>
  <c r="BU35" i="5"/>
  <c r="BZ35" i="5"/>
  <c r="CE35" i="5"/>
  <c r="AB36" i="5"/>
  <c r="AG36" i="5"/>
  <c r="AL36" i="5"/>
  <c r="AQ36" i="5"/>
  <c r="AV36" i="5"/>
  <c r="BA36" i="5"/>
  <c r="BF36" i="5"/>
  <c r="BK36" i="5"/>
  <c r="BP36" i="5"/>
  <c r="BU36" i="5"/>
  <c r="BZ36" i="5"/>
  <c r="CE36" i="5"/>
  <c r="AB37" i="5"/>
  <c r="AG37" i="5"/>
  <c r="AL37" i="5"/>
  <c r="AQ37" i="5"/>
  <c r="AV37" i="5"/>
  <c r="BA37" i="5"/>
  <c r="BF37" i="5"/>
  <c r="BK37" i="5"/>
  <c r="BP37" i="5"/>
  <c r="BU37" i="5"/>
  <c r="BZ37" i="5"/>
  <c r="CE37" i="5"/>
  <c r="AB38" i="5"/>
  <c r="AG38" i="5"/>
  <c r="AQ38" i="5"/>
  <c r="AV38" i="5"/>
  <c r="BA38" i="5"/>
  <c r="BF38" i="5"/>
  <c r="BK38" i="5"/>
  <c r="BP38" i="5"/>
  <c r="BU38" i="5"/>
  <c r="BZ38" i="5"/>
  <c r="CE38" i="5"/>
  <c r="AB39" i="5"/>
  <c r="AG39" i="5"/>
  <c r="AL39" i="5"/>
  <c r="AQ39" i="5"/>
  <c r="AV39" i="5"/>
  <c r="BA39" i="5"/>
  <c r="BF39" i="5"/>
  <c r="BK39" i="5"/>
  <c r="BP39" i="5"/>
  <c r="BU39" i="5"/>
  <c r="BZ39" i="5"/>
  <c r="CE39" i="5"/>
  <c r="AB40" i="5"/>
  <c r="AG40" i="5"/>
  <c r="AL40" i="5"/>
  <c r="AQ40" i="5"/>
  <c r="AV40" i="5"/>
  <c r="BA40" i="5"/>
  <c r="BF40" i="5"/>
  <c r="BK40" i="5"/>
  <c r="BP40" i="5"/>
  <c r="BU40" i="5"/>
  <c r="BZ40" i="5"/>
  <c r="CE40" i="5"/>
  <c r="AB42" i="5"/>
  <c r="AG42" i="5"/>
  <c r="AL42" i="5"/>
  <c r="AQ42" i="5"/>
  <c r="AV42" i="5"/>
  <c r="BA42" i="5"/>
  <c r="BF42" i="5"/>
  <c r="BK42" i="5"/>
  <c r="BP42" i="5"/>
  <c r="BU42" i="5"/>
  <c r="BZ42" i="5"/>
  <c r="CE42" i="5"/>
  <c r="AB43" i="5"/>
  <c r="AG43" i="5"/>
  <c r="AL43" i="5"/>
  <c r="AQ43" i="5"/>
  <c r="AV43" i="5"/>
  <c r="BA43" i="5"/>
  <c r="BF43" i="5"/>
  <c r="BK43" i="5"/>
  <c r="BP43" i="5"/>
  <c r="BU43" i="5"/>
  <c r="BZ43" i="5"/>
  <c r="CE43" i="5"/>
  <c r="G19" i="6"/>
  <c r="F19" i="6"/>
  <c r="E19" i="6"/>
  <c r="D19" i="6"/>
  <c r="AL47" i="5"/>
  <c r="AB47" i="5"/>
  <c r="A20" i="6"/>
  <c r="B20" i="6"/>
  <c r="C20" i="6"/>
  <c r="A21" i="6"/>
  <c r="B21" i="6"/>
  <c r="C21" i="6"/>
  <c r="A22" i="6"/>
  <c r="B22" i="6"/>
  <c r="C22" i="6"/>
  <c r="A23" i="6"/>
  <c r="B23" i="6"/>
  <c r="C23" i="6"/>
  <c r="A24" i="6"/>
  <c r="B24" i="6"/>
  <c r="C24" i="6"/>
  <c r="A25" i="6"/>
  <c r="B25" i="6"/>
  <c r="C25" i="6"/>
  <c r="A26" i="6"/>
  <c r="B26" i="6"/>
  <c r="C26" i="6"/>
  <c r="A27" i="6"/>
  <c r="B27" i="6"/>
  <c r="C27" i="6"/>
  <c r="A28" i="6"/>
  <c r="B28" i="6"/>
  <c r="C28" i="6"/>
  <c r="A29" i="6"/>
  <c r="B29" i="6"/>
  <c r="C29" i="6"/>
  <c r="A30" i="6"/>
  <c r="B30" i="6"/>
  <c r="C30" i="6"/>
  <c r="A31" i="6"/>
  <c r="B31" i="6"/>
  <c r="C31" i="6"/>
  <c r="A32" i="6"/>
  <c r="B32" i="6"/>
  <c r="C32" i="6"/>
  <c r="A33" i="6"/>
  <c r="B33" i="6"/>
  <c r="C33" i="6"/>
  <c r="A34" i="6"/>
  <c r="B34" i="6"/>
  <c r="C34" i="6"/>
  <c r="A35" i="6"/>
  <c r="B35" i="6"/>
  <c r="C35" i="6"/>
  <c r="A36" i="6"/>
  <c r="B36" i="6"/>
  <c r="C36" i="6"/>
  <c r="A37" i="6"/>
  <c r="B37" i="6"/>
  <c r="C37" i="6"/>
  <c r="A38" i="6"/>
  <c r="B38" i="6"/>
  <c r="C38" i="6"/>
  <c r="A39" i="6"/>
  <c r="B39" i="6"/>
  <c r="C39" i="6"/>
  <c r="A40" i="6"/>
  <c r="B40" i="6"/>
  <c r="C40" i="6"/>
  <c r="A41" i="6"/>
  <c r="B41" i="6"/>
  <c r="C41" i="6"/>
  <c r="A42" i="6"/>
  <c r="B42" i="6"/>
  <c r="C42" i="6"/>
  <c r="A43" i="6"/>
  <c r="B43" i="6"/>
  <c r="C43" i="6"/>
  <c r="A44" i="6"/>
  <c r="B44" i="6"/>
  <c r="C44" i="6"/>
  <c r="A45" i="6"/>
  <c r="B45" i="6"/>
  <c r="C45" i="6"/>
  <c r="A46" i="6"/>
  <c r="B46" i="6"/>
  <c r="C46" i="6"/>
  <c r="A47" i="6"/>
  <c r="B47" i="6"/>
  <c r="C47" i="6"/>
  <c r="A55" i="6"/>
  <c r="B55" i="6"/>
  <c r="C55" i="6"/>
  <c r="A56" i="6"/>
  <c r="B56" i="6"/>
  <c r="C56" i="6"/>
  <c r="A57" i="6"/>
  <c r="B57" i="6"/>
  <c r="C57" i="6"/>
  <c r="A58" i="6"/>
  <c r="B58" i="6"/>
  <c r="C58" i="6"/>
  <c r="A59" i="6"/>
  <c r="B59" i="6"/>
  <c r="C59" i="6"/>
  <c r="A61" i="6"/>
  <c r="B61" i="6"/>
  <c r="C61" i="6"/>
  <c r="A62" i="6"/>
  <c r="B62" i="6"/>
  <c r="C62" i="6"/>
  <c r="A63" i="6"/>
  <c r="B63" i="6"/>
  <c r="C63" i="6"/>
  <c r="A64" i="6"/>
  <c r="B64" i="6"/>
  <c r="C64" i="6"/>
  <c r="A65" i="6"/>
  <c r="B65" i="6"/>
  <c r="C65" i="6"/>
  <c r="A68" i="6"/>
  <c r="B68" i="6"/>
  <c r="C68" i="6"/>
  <c r="A69" i="6"/>
  <c r="B69" i="6"/>
  <c r="C69" i="6"/>
  <c r="A70" i="6"/>
  <c r="B70" i="6"/>
  <c r="C70" i="6"/>
  <c r="A71" i="6"/>
  <c r="B71" i="6"/>
  <c r="C71" i="6"/>
  <c r="A72" i="6"/>
  <c r="B72" i="6"/>
  <c r="C72" i="6"/>
  <c r="A73" i="6"/>
  <c r="B73" i="6"/>
  <c r="C73" i="6"/>
  <c r="A74" i="6"/>
  <c r="B74" i="6"/>
  <c r="C74" i="6"/>
  <c r="A75" i="6"/>
  <c r="B75" i="6"/>
  <c r="C75" i="6"/>
  <c r="A76" i="6"/>
  <c r="B76" i="6"/>
  <c r="C76" i="6"/>
  <c r="A78" i="6"/>
  <c r="B78" i="6"/>
  <c r="C78" i="6"/>
  <c r="A83" i="6"/>
  <c r="B83" i="6"/>
  <c r="C83" i="6"/>
  <c r="A84" i="6"/>
  <c r="B84" i="6"/>
  <c r="C84" i="6"/>
  <c r="A85" i="6"/>
  <c r="B85" i="6"/>
  <c r="C85" i="6"/>
  <c r="A87" i="6"/>
  <c r="B87" i="6"/>
  <c r="C87" i="6"/>
  <c r="B19" i="6"/>
  <c r="C19" i="6"/>
  <c r="A19" i="6"/>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A34" i="4"/>
  <c r="B34" i="4"/>
  <c r="C34" i="4"/>
  <c r="A35" i="4"/>
  <c r="B35" i="4"/>
  <c r="C35" i="4"/>
  <c r="A36" i="4"/>
  <c r="B36" i="4"/>
  <c r="C36" i="4"/>
  <c r="A37" i="4"/>
  <c r="B37" i="4"/>
  <c r="C37" i="4"/>
  <c r="A38" i="4"/>
  <c r="B38" i="4"/>
  <c r="C38" i="4"/>
  <c r="A39" i="4"/>
  <c r="B39" i="4"/>
  <c r="C39" i="4"/>
  <c r="A40" i="4"/>
  <c r="B40" i="4"/>
  <c r="C40" i="4"/>
  <c r="A41" i="4"/>
  <c r="B41" i="4"/>
  <c r="C41" i="4"/>
  <c r="A42" i="4"/>
  <c r="B42" i="4"/>
  <c r="C42" i="4"/>
  <c r="A43" i="4"/>
  <c r="B43" i="4"/>
  <c r="C43" i="4"/>
  <c r="A44" i="4"/>
  <c r="B44" i="4"/>
  <c r="C44" i="4"/>
  <c r="A45" i="4"/>
  <c r="B45" i="4"/>
  <c r="C45" i="4"/>
  <c r="A46" i="4"/>
  <c r="B46" i="4"/>
  <c r="C46" i="4"/>
  <c r="A54" i="4"/>
  <c r="B54" i="4"/>
  <c r="C54" i="4"/>
  <c r="A55" i="4"/>
  <c r="B55" i="4"/>
  <c r="C55" i="4"/>
  <c r="A56" i="4"/>
  <c r="B56" i="4"/>
  <c r="C56" i="4"/>
  <c r="A57" i="4"/>
  <c r="B57" i="4"/>
  <c r="C57" i="4"/>
  <c r="A58" i="4"/>
  <c r="B58" i="4"/>
  <c r="C58" i="4"/>
  <c r="A60" i="4"/>
  <c r="B60" i="4"/>
  <c r="C60" i="4"/>
  <c r="A61" i="4"/>
  <c r="B61" i="4"/>
  <c r="C61" i="4"/>
  <c r="A62" i="4"/>
  <c r="B62" i="4"/>
  <c r="C62" i="4"/>
  <c r="A63" i="4"/>
  <c r="B63" i="4"/>
  <c r="C63" i="4"/>
  <c r="A64" i="4"/>
  <c r="B64" i="4"/>
  <c r="C64" i="4"/>
  <c r="A67" i="4"/>
  <c r="B67" i="4"/>
  <c r="C67" i="4"/>
  <c r="A68" i="4"/>
  <c r="B68" i="4"/>
  <c r="C68" i="4"/>
  <c r="A69" i="4"/>
  <c r="B69" i="4"/>
  <c r="C69" i="4"/>
  <c r="A70" i="4"/>
  <c r="B70" i="4"/>
  <c r="C70" i="4"/>
  <c r="A71" i="4"/>
  <c r="B71" i="4"/>
  <c r="C71" i="4"/>
  <c r="A72" i="4"/>
  <c r="B72" i="4"/>
  <c r="C72" i="4"/>
  <c r="A73" i="4"/>
  <c r="B73" i="4"/>
  <c r="C73" i="4"/>
  <c r="A74" i="4"/>
  <c r="B74" i="4"/>
  <c r="C74" i="4"/>
  <c r="A75" i="4"/>
  <c r="B75" i="4"/>
  <c r="C75" i="4"/>
  <c r="A77" i="4"/>
  <c r="B77" i="4"/>
  <c r="C77" i="4"/>
  <c r="A82" i="4"/>
  <c r="B82" i="4"/>
  <c r="C82" i="4"/>
  <c r="A83" i="4"/>
  <c r="B83" i="4"/>
  <c r="C83" i="4"/>
  <c r="A84" i="4"/>
  <c r="B84" i="4"/>
  <c r="C84" i="4"/>
  <c r="A86" i="4"/>
  <c r="B86" i="4"/>
  <c r="C86" i="4"/>
  <c r="B18" i="4"/>
  <c r="C18" i="4"/>
  <c r="A18" i="4"/>
  <c r="D47" i="5"/>
  <c r="D55" i="5"/>
  <c r="D56" i="5"/>
  <c r="D57" i="5"/>
  <c r="D58" i="5"/>
  <c r="D59" i="5"/>
  <c r="D61" i="5"/>
  <c r="D62" i="5"/>
  <c r="D63" i="5"/>
  <c r="D64" i="5"/>
  <c r="D65" i="5"/>
  <c r="D68" i="5"/>
  <c r="D69" i="5"/>
  <c r="D70" i="5"/>
  <c r="D71" i="5"/>
  <c r="D72" i="5"/>
  <c r="D73" i="5"/>
  <c r="D74" i="5"/>
  <c r="D75" i="5"/>
  <c r="D76" i="5"/>
  <c r="D78" i="5"/>
  <c r="D83" i="5"/>
  <c r="D84" i="5"/>
  <c r="D85" i="5"/>
  <c r="D87"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AO84" i="5"/>
  <c r="AO25" i="5" s="1"/>
  <c r="BC23" i="10"/>
  <c r="F78" i="10"/>
  <c r="AF74" i="6"/>
  <c r="AF22" i="6" s="1"/>
  <c r="J59" i="26"/>
  <c r="CB65" i="10"/>
  <c r="BB59" i="10"/>
  <c r="BP59" i="10"/>
  <c r="CK59" i="10"/>
  <c r="CK65" i="10"/>
  <c r="BW76" i="10"/>
  <c r="BW74" i="10" s="1"/>
  <c r="BW22" i="10" s="1"/>
  <c r="AN84" i="10"/>
  <c r="AZ84" i="10"/>
  <c r="AZ25" i="10" s="1"/>
  <c r="BB84" i="10"/>
  <c r="BB25" i="10" s="1"/>
  <c r="X65" i="26"/>
  <c r="V76" i="5"/>
  <c r="AY71" i="5"/>
  <c r="BQ76" i="10"/>
  <c r="AE71" i="6"/>
  <c r="AE74" i="6"/>
  <c r="AE22" i="6" s="1"/>
  <c r="BT76" i="10"/>
  <c r="BT74" i="10" s="1"/>
  <c r="BT22" i="10" s="1"/>
  <c r="AL84" i="10"/>
  <c r="BY22" i="10"/>
  <c r="BX22" i="10"/>
  <c r="BC22" i="10"/>
  <c r="J65" i="26"/>
  <c r="Q65" i="26"/>
  <c r="AU84" i="10"/>
  <c r="AU25" i="10" s="1"/>
  <c r="BP84" i="10"/>
  <c r="CV59" i="10"/>
  <c r="CH59" i="10"/>
  <c r="AU65" i="10"/>
  <c r="AU58" i="10" s="1"/>
  <c r="BT65" i="10"/>
  <c r="AR65" i="10"/>
  <c r="AT65" i="10"/>
  <c r="AY65" i="10"/>
  <c r="AY58" i="10" s="1"/>
  <c r="BP65" i="10"/>
  <c r="BV65" i="10"/>
  <c r="CA65" i="10"/>
  <c r="BF76" i="10"/>
  <c r="BF74" i="10" s="1"/>
  <c r="BF22" i="10" s="1"/>
  <c r="CA76" i="10"/>
  <c r="CA74" i="10" s="1"/>
  <c r="CA22" i="10" s="1"/>
  <c r="AU76" i="10"/>
  <c r="AU74" i="10" s="1"/>
  <c r="CO76" i="10"/>
  <c r="CO74" i="10" s="1"/>
  <c r="CO22" i="10" s="1"/>
  <c r="CV71" i="10"/>
  <c r="AG65" i="10"/>
  <c r="BB65" i="10"/>
  <c r="BA65" i="10"/>
  <c r="AF65" i="10"/>
  <c r="AK65" i="10"/>
  <c r="AM65" i="10"/>
  <c r="AK71" i="10"/>
  <c r="DC71" i="10" s="1"/>
  <c r="AR71" i="10"/>
  <c r="AR76" i="10"/>
  <c r="CK76" i="10"/>
  <c r="CK74" i="10" s="1"/>
  <c r="CK22" i="10" s="1"/>
  <c r="AQ76" i="10"/>
  <c r="BG84" i="10"/>
  <c r="BG25" i="10" s="1"/>
  <c r="AS84" i="10"/>
  <c r="CB84" i="10"/>
  <c r="CB25" i="10" s="1"/>
  <c r="BG44" i="4"/>
  <c r="AF59" i="10"/>
  <c r="AK59" i="10"/>
  <c r="AM59" i="10"/>
  <c r="AR59" i="10"/>
  <c r="AI44" i="4"/>
  <c r="AA44" i="4"/>
  <c r="Q44" i="4"/>
  <c r="I44" i="4"/>
  <c r="AK44" i="4"/>
  <c r="AC44" i="4"/>
  <c r="S44" i="4"/>
  <c r="K44" i="4"/>
  <c r="BO59" i="10"/>
  <c r="BW84" i="10"/>
  <c r="BW25" i="10" s="1"/>
  <c r="CK84" i="10"/>
  <c r="CK25" i="10" s="1"/>
  <c r="CP84" i="10"/>
  <c r="CP25" i="10" s="1"/>
  <c r="D57" i="4"/>
  <c r="W44" i="4"/>
  <c r="CC59" i="5"/>
  <c r="Q26" i="6"/>
  <c r="AG26" i="6"/>
  <c r="AG20" i="6" s="1"/>
  <c r="Q58" i="6"/>
  <c r="AD74" i="6"/>
  <c r="AD22" i="6" s="1"/>
  <c r="AZ71" i="10"/>
  <c r="AG84" i="10"/>
  <c r="AY84" i="10"/>
  <c r="AY25" i="10" s="1"/>
  <c r="BO84" i="10"/>
  <c r="BO25" i="10" s="1"/>
  <c r="CA84" i="10"/>
  <c r="CA25" i="10" s="1"/>
  <c r="BA84" i="10"/>
  <c r="CX24" i="10" l="1"/>
  <c r="DB24" i="10"/>
  <c r="AN24" i="6"/>
  <c r="N49" i="5"/>
  <c r="I49" i="6" s="1"/>
  <c r="Y49" i="6" s="1"/>
  <c r="N51" i="5"/>
  <c r="I51" i="6" s="1"/>
  <c r="Y51" i="6" s="1"/>
  <c r="N50" i="5"/>
  <c r="I50" i="6" s="1"/>
  <c r="Y50" i="6" s="1"/>
  <c r="N48" i="5"/>
  <c r="CZ84" i="10"/>
  <c r="DB84" i="10"/>
  <c r="DA76" i="10"/>
  <c r="CZ65" i="10"/>
  <c r="F59" i="10"/>
  <c r="DA59" i="10"/>
  <c r="CX59" i="10"/>
  <c r="AI43" i="4"/>
  <c r="AI20" i="4" s="1"/>
  <c r="K43" i="4"/>
  <c r="K20" i="4" s="1"/>
  <c r="AA57" i="4"/>
  <c r="DE24" i="10"/>
  <c r="DG24" i="10"/>
  <c r="DI24" i="10"/>
  <c r="DF27" i="10"/>
  <c r="N97" i="17"/>
  <c r="N20" i="17" s="1"/>
  <c r="N103" i="17"/>
  <c r="BJ43" i="4"/>
  <c r="BJ20" i="4" s="1"/>
  <c r="BJ18" i="4" s="1"/>
  <c r="F43" i="4"/>
  <c r="F20" i="4" s="1"/>
  <c r="BH25" i="4"/>
  <c r="BH19" i="4" s="1"/>
  <c r="BD25" i="4"/>
  <c r="BD19" i="4" s="1"/>
  <c r="AZ25" i="4"/>
  <c r="AZ19" i="4" s="1"/>
  <c r="AV25" i="4"/>
  <c r="AV19" i="4" s="1"/>
  <c r="AR25" i="4"/>
  <c r="AR19" i="4" s="1"/>
  <c r="AN25" i="4"/>
  <c r="AN19" i="4" s="1"/>
  <c r="AJ25" i="4"/>
  <c r="AJ19" i="4" s="1"/>
  <c r="AF25" i="4"/>
  <c r="AF19" i="4" s="1"/>
  <c r="AB25" i="4"/>
  <c r="AB19" i="4" s="1"/>
  <c r="X25" i="4"/>
  <c r="X19" i="4" s="1"/>
  <c r="T25" i="4"/>
  <c r="T19" i="4" s="1"/>
  <c r="P25" i="4"/>
  <c r="P19" i="4" s="1"/>
  <c r="L25" i="4"/>
  <c r="L19" i="4" s="1"/>
  <c r="H25" i="4"/>
  <c r="H19" i="4" s="1"/>
  <c r="BI25" i="4"/>
  <c r="BI19" i="4" s="1"/>
  <c r="BE25" i="4"/>
  <c r="BE19" i="4" s="1"/>
  <c r="BA25" i="4"/>
  <c r="BA19" i="4" s="1"/>
  <c r="AW25" i="4"/>
  <c r="AW19" i="4" s="1"/>
  <c r="AS25" i="4"/>
  <c r="AS19" i="4" s="1"/>
  <c r="AO25" i="4"/>
  <c r="AO19" i="4" s="1"/>
  <c r="AK25" i="4"/>
  <c r="AK19" i="4" s="1"/>
  <c r="AG25" i="4"/>
  <c r="AG19" i="4" s="1"/>
  <c r="AC25" i="4"/>
  <c r="AC19" i="4" s="1"/>
  <c r="Y25" i="4"/>
  <c r="Y19" i="4" s="1"/>
  <c r="U25" i="4"/>
  <c r="U19" i="4" s="1"/>
  <c r="Q25" i="4"/>
  <c r="Q19" i="4" s="1"/>
  <c r="M25" i="4"/>
  <c r="M19" i="4" s="1"/>
  <c r="I25" i="4"/>
  <c r="I19" i="4" s="1"/>
  <c r="E25" i="4"/>
  <c r="E19" i="4" s="1"/>
  <c r="DH27" i="10"/>
  <c r="DJ27" i="10"/>
  <c r="DE31" i="10"/>
  <c r="DG31" i="10"/>
  <c r="DI31" i="10"/>
  <c r="DF34" i="10"/>
  <c r="AA43" i="4"/>
  <c r="AA20" i="4" s="1"/>
  <c r="BG43" i="4"/>
  <c r="BG20" i="4" s="1"/>
  <c r="BG18" i="4" s="1"/>
  <c r="N43" i="4"/>
  <c r="N20" i="4" s="1"/>
  <c r="V43" i="4"/>
  <c r="V20" i="4" s="1"/>
  <c r="V18" i="4" s="1"/>
  <c r="AD43" i="4"/>
  <c r="AD20" i="4" s="1"/>
  <c r="AL43" i="4"/>
  <c r="AL20" i="4" s="1"/>
  <c r="AL18" i="4" s="1"/>
  <c r="BB43" i="4"/>
  <c r="BB20" i="4" s="1"/>
  <c r="S57" i="4"/>
  <c r="BK57" i="4"/>
  <c r="G57" i="4"/>
  <c r="G43" i="4" s="1"/>
  <c r="G20" i="4" s="1"/>
  <c r="G18" i="4" s="1"/>
  <c r="AT57" i="4"/>
  <c r="AT43" i="4" s="1"/>
  <c r="AT20" i="4" s="1"/>
  <c r="AT18" i="4" s="1"/>
  <c r="S43" i="4"/>
  <c r="S20" i="4" s="1"/>
  <c r="S18" i="4" s="1"/>
  <c r="AH57" i="4"/>
  <c r="AH43" i="4" s="1"/>
  <c r="AH20" i="4" s="1"/>
  <c r="AH18" i="4" s="1"/>
  <c r="Z57" i="4"/>
  <c r="Z43" i="4" s="1"/>
  <c r="Z20" i="4" s="1"/>
  <c r="Z18" i="4" s="1"/>
  <c r="R57" i="4"/>
  <c r="R43" i="4" s="1"/>
  <c r="R20" i="4" s="1"/>
  <c r="R18" i="4" s="1"/>
  <c r="J57" i="4"/>
  <c r="AM57" i="4"/>
  <c r="AE57" i="4"/>
  <c r="AE43" i="4" s="1"/>
  <c r="AE20" i="4" s="1"/>
  <c r="AE18" i="4" s="1"/>
  <c r="W57" i="4"/>
  <c r="W43" i="4" s="1"/>
  <c r="W20" i="4" s="1"/>
  <c r="W18" i="4" s="1"/>
  <c r="O57" i="4"/>
  <c r="AU57" i="4"/>
  <c r="AU43" i="4" s="1"/>
  <c r="AU20" i="4" s="1"/>
  <c r="AU18" i="4" s="1"/>
  <c r="BC57" i="4"/>
  <c r="BC43" i="4" s="1"/>
  <c r="BC20" i="4" s="1"/>
  <c r="BC18" i="4" s="1"/>
  <c r="AP43" i="4"/>
  <c r="AP20" i="4" s="1"/>
  <c r="AP18" i="4" s="1"/>
  <c r="BI57" i="4"/>
  <c r="BI43" i="4" s="1"/>
  <c r="BI20" i="4" s="1"/>
  <c r="BE57" i="4"/>
  <c r="BE43" i="4" s="1"/>
  <c r="BE20" i="4" s="1"/>
  <c r="BE18" i="4" s="1"/>
  <c r="BA57" i="4"/>
  <c r="BA43" i="4" s="1"/>
  <c r="BA20" i="4" s="1"/>
  <c r="AW57" i="4"/>
  <c r="AW43" i="4" s="1"/>
  <c r="AW20" i="4" s="1"/>
  <c r="AW18" i="4" s="1"/>
  <c r="AS57" i="4"/>
  <c r="AS43" i="4" s="1"/>
  <c r="AS20" i="4" s="1"/>
  <c r="AO57" i="4"/>
  <c r="AO43" i="4" s="1"/>
  <c r="AO20" i="4" s="1"/>
  <c r="AO18" i="4" s="1"/>
  <c r="AK57" i="4"/>
  <c r="AK43" i="4" s="1"/>
  <c r="AK20" i="4" s="1"/>
  <c r="AG57" i="4"/>
  <c r="AC57" i="4"/>
  <c r="AC43" i="4" s="1"/>
  <c r="AC20" i="4" s="1"/>
  <c r="AC18" i="4" s="1"/>
  <c r="Y57" i="4"/>
  <c r="Y43" i="4" s="1"/>
  <c r="Y20" i="4" s="1"/>
  <c r="Y18" i="4" s="1"/>
  <c r="U57" i="4"/>
  <c r="Q57" i="4"/>
  <c r="Q43" i="4" s="1"/>
  <c r="Q20" i="4" s="1"/>
  <c r="Q18" i="4" s="1"/>
  <c r="M57" i="4"/>
  <c r="M43" i="4" s="1"/>
  <c r="M20" i="4" s="1"/>
  <c r="I57" i="4"/>
  <c r="I43" i="4" s="1"/>
  <c r="I20" i="4" s="1"/>
  <c r="I18" i="4" s="1"/>
  <c r="E57" i="4"/>
  <c r="BH57" i="4"/>
  <c r="BH43" i="4" s="1"/>
  <c r="BH20" i="4" s="1"/>
  <c r="BH18" i="4" s="1"/>
  <c r="BD57" i="4"/>
  <c r="BD43" i="4" s="1"/>
  <c r="BD20" i="4" s="1"/>
  <c r="BD18" i="4" s="1"/>
  <c r="AZ57" i="4"/>
  <c r="AZ43" i="4" s="1"/>
  <c r="AZ20" i="4" s="1"/>
  <c r="AZ18" i="4" s="1"/>
  <c r="AV57" i="4"/>
  <c r="AV43" i="4" s="1"/>
  <c r="AV20" i="4" s="1"/>
  <c r="AV18" i="4" s="1"/>
  <c r="AR57" i="4"/>
  <c r="AN57" i="4"/>
  <c r="AN43" i="4" s="1"/>
  <c r="AN20" i="4" s="1"/>
  <c r="AN18" i="4" s="1"/>
  <c r="AJ57" i="4"/>
  <c r="AJ43" i="4" s="1"/>
  <c r="AJ20" i="4" s="1"/>
  <c r="AJ18" i="4" s="1"/>
  <c r="AF57" i="4"/>
  <c r="AF43" i="4" s="1"/>
  <c r="AF20" i="4" s="1"/>
  <c r="AF18" i="4" s="1"/>
  <c r="AB57" i="4"/>
  <c r="X57" i="4"/>
  <c r="X43" i="4" s="1"/>
  <c r="X20" i="4" s="1"/>
  <c r="T57" i="4"/>
  <c r="T43" i="4" s="1"/>
  <c r="T20" i="4" s="1"/>
  <c r="T18" i="4" s="1"/>
  <c r="P57" i="4"/>
  <c r="P43" i="4" s="1"/>
  <c r="P20" i="4" s="1"/>
  <c r="P18" i="4" s="1"/>
  <c r="L57" i="4"/>
  <c r="H57" i="4"/>
  <c r="H43" i="4" s="1"/>
  <c r="H20" i="4" s="1"/>
  <c r="H18" i="4" s="1"/>
  <c r="J43" i="4"/>
  <c r="J20" i="4" s="1"/>
  <c r="J18" i="4" s="1"/>
  <c r="AX43" i="4"/>
  <c r="AX20" i="4" s="1"/>
  <c r="AX18" i="4" s="1"/>
  <c r="L43" i="4"/>
  <c r="L20" i="4" s="1"/>
  <c r="L18" i="4" s="1"/>
  <c r="AB43" i="4"/>
  <c r="AB20" i="4" s="1"/>
  <c r="AB18" i="4" s="1"/>
  <c r="AR43" i="4"/>
  <c r="AR20" i="4" s="1"/>
  <c r="AR18" i="4" s="1"/>
  <c r="AY43" i="4"/>
  <c r="AY20" i="4" s="1"/>
  <c r="AY18" i="4" s="1"/>
  <c r="K27" i="10"/>
  <c r="M27" i="10"/>
  <c r="DH34" i="10"/>
  <c r="DJ34" i="10"/>
  <c r="DE41" i="10"/>
  <c r="DG41" i="10"/>
  <c r="DI41" i="10"/>
  <c r="AF27" i="26"/>
  <c r="AF34" i="26"/>
  <c r="AF55" i="26"/>
  <c r="AH31" i="26"/>
  <c r="AJ31" i="26"/>
  <c r="AL31" i="26"/>
  <c r="AG34" i="26"/>
  <c r="AI34" i="26"/>
  <c r="AK34" i="26"/>
  <c r="AH41" i="26"/>
  <c r="AJ41" i="26"/>
  <c r="AL41" i="26"/>
  <c r="AG55" i="26"/>
  <c r="AI55" i="26"/>
  <c r="AK55" i="26"/>
  <c r="AG71" i="26"/>
  <c r="AI71" i="26"/>
  <c r="AK71" i="26"/>
  <c r="G65" i="10"/>
  <c r="G84" i="10"/>
  <c r="DD84" i="10"/>
  <c r="DA23" i="10"/>
  <c r="CY84" i="10"/>
  <c r="AQ23" i="10"/>
  <c r="CY65" i="10"/>
  <c r="AT58" i="10"/>
  <c r="F76" i="10"/>
  <c r="Q41" i="10"/>
  <c r="I41" i="10"/>
  <c r="N34" i="10"/>
  <c r="F34" i="10"/>
  <c r="M31" i="10"/>
  <c r="E31" i="10"/>
  <c r="P27" i="10"/>
  <c r="L27" i="10"/>
  <c r="M24" i="10"/>
  <c r="E24" i="10"/>
  <c r="CZ23" i="10"/>
  <c r="DF24" i="10"/>
  <c r="DH24" i="10"/>
  <c r="DJ24" i="10"/>
  <c r="DE27" i="10"/>
  <c r="DG27" i="10"/>
  <c r="DI27" i="10"/>
  <c r="DF31" i="10"/>
  <c r="DH31" i="10"/>
  <c r="DJ31" i="10"/>
  <c r="DE34" i="10"/>
  <c r="DG34" i="10"/>
  <c r="DI34" i="10"/>
  <c r="DF41" i="10"/>
  <c r="DH41" i="10"/>
  <c r="DJ41" i="10"/>
  <c r="CZ47" i="10"/>
  <c r="DB47" i="10"/>
  <c r="DF55" i="10"/>
  <c r="DH55" i="10"/>
  <c r="DJ55" i="10"/>
  <c r="CZ59" i="10"/>
  <c r="DB59" i="10"/>
  <c r="DA65" i="10"/>
  <c r="CZ76" i="10"/>
  <c r="DA84" i="10"/>
  <c r="DB78" i="10"/>
  <c r="O27" i="10"/>
  <c r="H47" i="10"/>
  <c r="X58" i="26"/>
  <c r="X47" i="26" s="1"/>
  <c r="X45" i="26" s="1"/>
  <c r="AF65" i="26"/>
  <c r="AI59" i="26"/>
  <c r="AH65" i="26"/>
  <c r="AF31" i="26"/>
  <c r="AF41" i="26"/>
  <c r="AF59" i="26"/>
  <c r="AF71" i="26"/>
  <c r="AH27" i="26"/>
  <c r="AJ27" i="26"/>
  <c r="R26" i="26"/>
  <c r="R20" i="26" s="1"/>
  <c r="Z26" i="26"/>
  <c r="Z20" i="26" s="1"/>
  <c r="AG31" i="26"/>
  <c r="AI31" i="26"/>
  <c r="AK31" i="26"/>
  <c r="AH34" i="26"/>
  <c r="AJ34" i="26"/>
  <c r="AL34" i="26"/>
  <c r="AG41" i="26"/>
  <c r="AI41" i="26"/>
  <c r="AK41" i="26"/>
  <c r="AH55" i="26"/>
  <c r="AJ55" i="26"/>
  <c r="AL55" i="26"/>
  <c r="AH59" i="26"/>
  <c r="AJ59" i="26"/>
  <c r="AI65" i="26"/>
  <c r="AK65" i="26"/>
  <c r="AH71" i="26"/>
  <c r="AL71" i="26"/>
  <c r="D23" i="26"/>
  <c r="AG27" i="26"/>
  <c r="AI27" i="26"/>
  <c r="AK27" i="26"/>
  <c r="AK59" i="26"/>
  <c r="AJ65" i="26"/>
  <c r="G23" i="26"/>
  <c r="F25" i="26"/>
  <c r="H25" i="26"/>
  <c r="D25" i="26"/>
  <c r="J26" i="26"/>
  <c r="AL27" i="26"/>
  <c r="AJ71" i="26"/>
  <c r="E23" i="26"/>
  <c r="I23" i="26"/>
  <c r="E25" i="26"/>
  <c r="G25" i="26"/>
  <c r="I25" i="26"/>
  <c r="J26" i="5"/>
  <c r="J20" i="5" s="1"/>
  <c r="CH26" i="5"/>
  <c r="CH20" i="5" s="1"/>
  <c r="CF26" i="5"/>
  <c r="CF20" i="5" s="1"/>
  <c r="CC26" i="5"/>
  <c r="CC20" i="5" s="1"/>
  <c r="CA26" i="5"/>
  <c r="CA20" i="5" s="1"/>
  <c r="BX26" i="5"/>
  <c r="BX20" i="5" s="1"/>
  <c r="BV26" i="5"/>
  <c r="BV20" i="5" s="1"/>
  <c r="BS26" i="5"/>
  <c r="BS20" i="5" s="1"/>
  <c r="BQ26" i="5"/>
  <c r="BQ20" i="5" s="1"/>
  <c r="BN26" i="5"/>
  <c r="BN20" i="5" s="1"/>
  <c r="BL26" i="5"/>
  <c r="BL20" i="5" s="1"/>
  <c r="BI26" i="5"/>
  <c r="BI20" i="5" s="1"/>
  <c r="BG26" i="5"/>
  <c r="BG20" i="5" s="1"/>
  <c r="BD26" i="5"/>
  <c r="BD20" i="5" s="1"/>
  <c r="BB26" i="5"/>
  <c r="BB20" i="5" s="1"/>
  <c r="AY26" i="5"/>
  <c r="AY20" i="5" s="1"/>
  <c r="AW26" i="5"/>
  <c r="AW20" i="5" s="1"/>
  <c r="AT26" i="5"/>
  <c r="AT20" i="5" s="1"/>
  <c r="AR26" i="5"/>
  <c r="AR20" i="5" s="1"/>
  <c r="AH26" i="5"/>
  <c r="AH20" i="5" s="1"/>
  <c r="AE26" i="5"/>
  <c r="AE20" i="5" s="1"/>
  <c r="AC26" i="5"/>
  <c r="AC20" i="5" s="1"/>
  <c r="V26" i="5"/>
  <c r="R26" i="5"/>
  <c r="R20" i="5" s="1"/>
  <c r="N26" i="5"/>
  <c r="N20" i="5" s="1"/>
  <c r="K26" i="5"/>
  <c r="K20" i="5" s="1"/>
  <c r="X26" i="6"/>
  <c r="X20" i="6" s="1"/>
  <c r="CI26" i="5"/>
  <c r="CI20" i="5" s="1"/>
  <c r="CG26" i="5"/>
  <c r="CG20" i="5" s="1"/>
  <c r="CD26" i="5"/>
  <c r="CD20" i="5" s="1"/>
  <c r="CB26" i="5"/>
  <c r="CB20" i="5" s="1"/>
  <c r="BY26" i="5"/>
  <c r="BY20" i="5" s="1"/>
  <c r="BW26" i="5"/>
  <c r="BW20" i="5" s="1"/>
  <c r="BT26" i="5"/>
  <c r="BT20" i="5" s="1"/>
  <c r="BR26" i="5"/>
  <c r="BR20" i="5" s="1"/>
  <c r="BO26" i="5"/>
  <c r="BO20" i="5" s="1"/>
  <c r="BM26" i="5"/>
  <c r="BM20" i="5" s="1"/>
  <c r="BJ26" i="5"/>
  <c r="BJ20" i="5" s="1"/>
  <c r="BH26" i="5"/>
  <c r="BH20" i="5" s="1"/>
  <c r="BE26" i="5"/>
  <c r="BE20" i="5" s="1"/>
  <c r="BC26" i="5"/>
  <c r="BC20" i="5" s="1"/>
  <c r="AZ26" i="5"/>
  <c r="AZ20" i="5" s="1"/>
  <c r="AX26" i="5"/>
  <c r="AX20" i="5" s="1"/>
  <c r="AU26" i="5"/>
  <c r="AU20" i="5" s="1"/>
  <c r="AS26" i="5"/>
  <c r="AS20" i="5" s="1"/>
  <c r="AK26" i="5"/>
  <c r="AK20" i="5" s="1"/>
  <c r="AI26" i="5"/>
  <c r="AI20" i="5" s="1"/>
  <c r="AF26" i="5"/>
  <c r="AF20" i="5" s="1"/>
  <c r="AD26" i="5"/>
  <c r="AD20" i="5" s="1"/>
  <c r="W26" i="5"/>
  <c r="W20" i="5" s="1"/>
  <c r="U26" i="5"/>
  <c r="U20" i="5" s="1"/>
  <c r="S26" i="5"/>
  <c r="S20" i="5" s="1"/>
  <c r="Q26" i="5"/>
  <c r="Q20" i="5" s="1"/>
  <c r="O26" i="5"/>
  <c r="O20" i="5" s="1"/>
  <c r="M26" i="5"/>
  <c r="M20" i="5" s="1"/>
  <c r="AN27" i="6"/>
  <c r="J58" i="6"/>
  <c r="M58" i="6"/>
  <c r="O58" i="6"/>
  <c r="T58" i="6"/>
  <c r="AB58" i="6"/>
  <c r="AD26" i="6"/>
  <c r="AD20" i="6" s="1"/>
  <c r="AN20" i="6" s="1"/>
  <c r="L58" i="6"/>
  <c r="AA58" i="6"/>
  <c r="N58" i="6"/>
  <c r="U26" i="26"/>
  <c r="U20" i="26" s="1"/>
  <c r="AQ27" i="6"/>
  <c r="L55" i="10"/>
  <c r="AQ31" i="6"/>
  <c r="AQ34" i="6"/>
  <c r="P55" i="10"/>
  <c r="AQ41" i="6"/>
  <c r="AP58" i="10"/>
  <c r="H65" i="10"/>
  <c r="F65" i="10"/>
  <c r="G59" i="10"/>
  <c r="D55" i="10"/>
  <c r="O41" i="10"/>
  <c r="K41" i="10"/>
  <c r="G41" i="10"/>
  <c r="P34" i="10"/>
  <c r="L34" i="10"/>
  <c r="H34" i="10"/>
  <c r="D34" i="10"/>
  <c r="O31" i="10"/>
  <c r="K31" i="10"/>
  <c r="G31" i="10"/>
  <c r="O24" i="10"/>
  <c r="K24" i="10"/>
  <c r="G24" i="10"/>
  <c r="AM31" i="6"/>
  <c r="AL25" i="10"/>
  <c r="DD25" i="10" s="1"/>
  <c r="AH71" i="10"/>
  <c r="CZ71" i="10" s="1"/>
  <c r="AJ71" i="10"/>
  <c r="DB71" i="10" s="1"/>
  <c r="AP71" i="10"/>
  <c r="AH74" i="10"/>
  <c r="CZ74" i="10" s="1"/>
  <c r="AO74" i="10"/>
  <c r="AI25" i="10"/>
  <c r="DA25" i="10" s="1"/>
  <c r="AO25" i="10"/>
  <c r="AQ25" i="10"/>
  <c r="AM71" i="10"/>
  <c r="AJ23" i="10"/>
  <c r="AQ74" i="10"/>
  <c r="AR74" i="10"/>
  <c r="I71" i="10"/>
  <c r="AN25" i="10"/>
  <c r="AI71" i="10"/>
  <c r="DA71" i="10" s="1"/>
  <c r="AO71" i="10"/>
  <c r="DG71" i="10" s="1"/>
  <c r="AQ71" i="10"/>
  <c r="DI71" i="10" s="1"/>
  <c r="AI74" i="10"/>
  <c r="AP74" i="10"/>
  <c r="AN71" i="10"/>
  <c r="AS71" i="10"/>
  <c r="BD58" i="10"/>
  <c r="AL65" i="10"/>
  <c r="AN65" i="10"/>
  <c r="AS65" i="10"/>
  <c r="BF65" i="10"/>
  <c r="K26" i="26"/>
  <c r="K20" i="26" s="1"/>
  <c r="Y26" i="26"/>
  <c r="Y20" i="26" s="1"/>
  <c r="AE26" i="26"/>
  <c r="AE20" i="26" s="1"/>
  <c r="AR61" i="6"/>
  <c r="AC26" i="6"/>
  <c r="AQ26" i="6" s="1"/>
  <c r="AQ24" i="6"/>
  <c r="AJ58" i="10"/>
  <c r="AO58" i="10"/>
  <c r="AV45" i="10"/>
  <c r="BD45" i="10"/>
  <c r="AI58" i="10"/>
  <c r="AQ58" i="10"/>
  <c r="AW58" i="10"/>
  <c r="BC58" i="10"/>
  <c r="BE58" i="10"/>
  <c r="BR58" i="10"/>
  <c r="BR44" i="10" s="1"/>
  <c r="BR21" i="10" s="1"/>
  <c r="BX58" i="10"/>
  <c r="BZ58" i="10"/>
  <c r="CM58" i="10"/>
  <c r="AI45" i="10"/>
  <c r="AV58" i="10"/>
  <c r="AX58" i="10"/>
  <c r="BQ58" i="10"/>
  <c r="BY58" i="10"/>
  <c r="CL58" i="10"/>
  <c r="CN58" i="10"/>
  <c r="BS58" i="10"/>
  <c r="CM45" i="10"/>
  <c r="AQ55" i="6"/>
  <c r="X25" i="26"/>
  <c r="BY65" i="35"/>
  <c r="AQ72" i="6"/>
  <c r="BF44" i="4"/>
  <c r="BF43" i="4" s="1"/>
  <c r="BF20" i="4" s="1"/>
  <c r="BF18" i="4" s="1"/>
  <c r="AQ61" i="6"/>
  <c r="AP61" i="6"/>
  <c r="AQ85" i="6"/>
  <c r="AP85" i="6"/>
  <c r="AI59" i="35"/>
  <c r="AI58" i="35" s="1"/>
  <c r="BD59" i="35"/>
  <c r="BD58" i="35" s="1"/>
  <c r="BY59" i="35"/>
  <c r="BY58" i="35" s="1"/>
  <c r="BY44" i="35" s="1"/>
  <c r="BY21" i="35" s="1"/>
  <c r="AP72" i="6"/>
  <c r="AP24" i="6"/>
  <c r="AM55" i="6"/>
  <c r="AP55" i="6"/>
  <c r="AM27" i="6"/>
  <c r="AP27" i="6"/>
  <c r="AP31" i="6"/>
  <c r="AM34" i="6"/>
  <c r="AP34" i="6"/>
  <c r="AM41" i="6"/>
  <c r="AP41" i="6"/>
  <c r="CV43" i="5"/>
  <c r="CV42" i="5"/>
  <c r="CV40" i="5"/>
  <c r="CV39" i="5"/>
  <c r="CV30" i="5"/>
  <c r="CV29" i="5"/>
  <c r="CV28" i="5"/>
  <c r="CV63" i="5"/>
  <c r="CV57" i="5"/>
  <c r="CV56" i="5"/>
  <c r="CV83" i="5"/>
  <c r="CV37" i="5"/>
  <c r="CV36" i="5"/>
  <c r="CV35" i="5"/>
  <c r="CV33" i="5"/>
  <c r="CV32" i="5"/>
  <c r="CV75" i="5"/>
  <c r="CV70" i="5"/>
  <c r="CV69" i="5"/>
  <c r="CV68" i="5"/>
  <c r="CV64" i="5"/>
  <c r="CV62" i="5"/>
  <c r="AI23" i="6"/>
  <c r="J22" i="6"/>
  <c r="D57" i="12"/>
  <c r="I57" i="12" s="1"/>
  <c r="CL27" i="5"/>
  <c r="AM78" i="10"/>
  <c r="AR78" i="10"/>
  <c r="AR23" i="10" s="1"/>
  <c r="AT78" i="10"/>
  <c r="AT23" i="10" s="1"/>
  <c r="AY78" i="10"/>
  <c r="AY23" i="10" s="1"/>
  <c r="BT78" i="10"/>
  <c r="BT23" i="10" s="1"/>
  <c r="BW78" i="10"/>
  <c r="BW23" i="10" s="1"/>
  <c r="CB78" i="10"/>
  <c r="CB23" i="10" s="1"/>
  <c r="CK78" i="10"/>
  <c r="CP78" i="10"/>
  <c r="CP23" i="10" s="1"/>
  <c r="BV84" i="10"/>
  <c r="BV25" i="10" s="1"/>
  <c r="CJ84" i="10"/>
  <c r="CJ25" i="10" s="1"/>
  <c r="BD84" i="5"/>
  <c r="BD25" i="5" s="1"/>
  <c r="DL61" i="10"/>
  <c r="T26" i="5"/>
  <c r="T20" i="5" s="1"/>
  <c r="CN71" i="5"/>
  <c r="BD45" i="5"/>
  <c r="AJ26" i="5"/>
  <c r="AJ20" i="5" s="1"/>
  <c r="D76" i="26"/>
  <c r="E76" i="26"/>
  <c r="G76" i="26"/>
  <c r="I76" i="26"/>
  <c r="F78" i="26"/>
  <c r="H78" i="26"/>
  <c r="K25" i="26"/>
  <c r="K24" i="26" s="1"/>
  <c r="K78" i="26"/>
  <c r="M25" i="26"/>
  <c r="M24" i="26" s="1"/>
  <c r="M78" i="26"/>
  <c r="Q25" i="26"/>
  <c r="Q24" i="26" s="1"/>
  <c r="Q78" i="26"/>
  <c r="U25" i="26"/>
  <c r="U24" i="26" s="1"/>
  <c r="U78" i="26"/>
  <c r="W25" i="26"/>
  <c r="W24" i="26" s="1"/>
  <c r="W78" i="26"/>
  <c r="V78" i="26"/>
  <c r="V23" i="26" s="1"/>
  <c r="J25" i="26"/>
  <c r="J78" i="26"/>
  <c r="N25" i="26"/>
  <c r="N24" i="26" s="1"/>
  <c r="N78" i="26"/>
  <c r="P25" i="26"/>
  <c r="P24" i="26" s="1"/>
  <c r="P78" i="26"/>
  <c r="R25" i="26"/>
  <c r="R24" i="26" s="1"/>
  <c r="R78" i="26"/>
  <c r="T25" i="26"/>
  <c r="T24" i="26" s="1"/>
  <c r="T78" i="26"/>
  <c r="S78" i="26"/>
  <c r="S76" i="26" s="1"/>
  <c r="S74" i="26" s="1"/>
  <c r="S22" i="26" s="1"/>
  <c r="L78" i="26"/>
  <c r="CW78" i="10"/>
  <c r="CW23" i="10" s="1"/>
  <c r="CR78" i="10"/>
  <c r="CR23" i="10" s="1"/>
  <c r="CC78" i="10"/>
  <c r="AG78" i="10"/>
  <c r="AL78" i="10"/>
  <c r="AN78" i="10"/>
  <c r="AN23" i="10" s="1"/>
  <c r="AS78" i="10"/>
  <c r="AU78" i="10"/>
  <c r="AU23" i="10" s="1"/>
  <c r="AZ78" i="10"/>
  <c r="AZ23" i="10" s="1"/>
  <c r="BB78" i="10"/>
  <c r="BB23" i="10" s="1"/>
  <c r="BP78" i="10"/>
  <c r="BP23" i="10" s="1"/>
  <c r="BV78" i="10"/>
  <c r="BV23" i="10" s="1"/>
  <c r="CA78" i="10"/>
  <c r="CA23" i="10" s="1"/>
  <c r="CJ78" i="10"/>
  <c r="CJ23" i="10" s="1"/>
  <c r="CO78" i="10"/>
  <c r="CO23" i="10" s="1"/>
  <c r="AF84" i="10"/>
  <c r="AF25" i="10" s="1"/>
  <c r="AK84" i="10"/>
  <c r="AR84" i="10"/>
  <c r="AT84" i="10"/>
  <c r="AT25" i="10" s="1"/>
  <c r="BT84" i="10"/>
  <c r="BT25" i="10" s="1"/>
  <c r="CQ78" i="10"/>
  <c r="CD78" i="10"/>
  <c r="CD23" i="10" s="1"/>
  <c r="CV78" i="10"/>
  <c r="CV23" i="10" s="1"/>
  <c r="AF78" i="10"/>
  <c r="AF23" i="10" s="1"/>
  <c r="AK78" i="10"/>
  <c r="I78" i="10" s="1"/>
  <c r="BA78" i="10"/>
  <c r="BA23" i="10" s="1"/>
  <c r="BF78" i="10"/>
  <c r="BF23" i="10" s="1"/>
  <c r="BO78" i="10"/>
  <c r="BO23" i="10" s="1"/>
  <c r="CL45" i="10"/>
  <c r="CN45" i="10"/>
  <c r="CF59" i="10"/>
  <c r="CF65" i="10"/>
  <c r="CT59" i="10"/>
  <c r="CT65" i="10"/>
  <c r="CG45" i="10"/>
  <c r="CG59" i="10"/>
  <c r="CE65" i="10"/>
  <c r="CE84" i="10"/>
  <c r="CE25" i="10" s="1"/>
  <c r="CG84" i="10"/>
  <c r="CG25" i="10" s="1"/>
  <c r="CS45" i="10"/>
  <c r="CS59" i="10"/>
  <c r="CU65" i="10"/>
  <c r="CS78" i="10"/>
  <c r="CS23" i="10" s="1"/>
  <c r="CU78" i="10"/>
  <c r="CU23" i="10" s="1"/>
  <c r="CS84" i="10"/>
  <c r="CS25" i="10" s="1"/>
  <c r="CU84" i="10"/>
  <c r="CU25" i="10" s="1"/>
  <c r="G55" i="10"/>
  <c r="K55" i="10"/>
  <c r="O55" i="10"/>
  <c r="Q55" i="10"/>
  <c r="M55" i="10"/>
  <c r="I55" i="10"/>
  <c r="E55" i="10"/>
  <c r="F47" i="10"/>
  <c r="D27" i="10"/>
  <c r="P24" i="10"/>
  <c r="N24" i="10"/>
  <c r="L24" i="10"/>
  <c r="J24" i="10"/>
  <c r="H24" i="10"/>
  <c r="F24" i="10"/>
  <c r="BB26" i="10"/>
  <c r="BB20" i="10" s="1"/>
  <c r="AY26" i="10"/>
  <c r="AY20" i="10" s="1"/>
  <c r="BO26" i="10"/>
  <c r="BO20" i="10" s="1"/>
  <c r="CC26" i="10"/>
  <c r="CC20" i="10" s="1"/>
  <c r="CE26" i="10"/>
  <c r="CE20" i="10" s="1"/>
  <c r="CU26" i="10"/>
  <c r="CU20" i="10" s="1"/>
  <c r="AT26" i="10"/>
  <c r="AT20" i="10" s="1"/>
  <c r="BR26" i="10"/>
  <c r="BR20" i="10" s="1"/>
  <c r="BZ26" i="10"/>
  <c r="BZ20" i="10" s="1"/>
  <c r="CF26" i="10"/>
  <c r="CF20" i="10" s="1"/>
  <c r="CJ26" i="10"/>
  <c r="CJ20" i="10" s="1"/>
  <c r="CN26" i="10"/>
  <c r="CN20" i="10" s="1"/>
  <c r="CR26" i="10"/>
  <c r="CR20" i="10" s="1"/>
  <c r="CV26" i="10"/>
  <c r="CV20" i="10" s="1"/>
  <c r="AQ45" i="10"/>
  <c r="AW45" i="10"/>
  <c r="AW44" i="10" s="1"/>
  <c r="AW21" i="10" s="1"/>
  <c r="BC45" i="10"/>
  <c r="BE45" i="10"/>
  <c r="BE44" i="10" s="1"/>
  <c r="BE21" i="10" s="1"/>
  <c r="F23" i="10"/>
  <c r="F31" i="10"/>
  <c r="H31" i="10"/>
  <c r="AL26" i="10"/>
  <c r="J31" i="10"/>
  <c r="L31" i="10"/>
  <c r="N31" i="10"/>
  <c r="P31" i="10"/>
  <c r="F41" i="10"/>
  <c r="H41" i="10"/>
  <c r="J41" i="10"/>
  <c r="L41" i="10"/>
  <c r="N41" i="10"/>
  <c r="P41" i="10"/>
  <c r="AH45" i="10"/>
  <c r="AJ45" i="10"/>
  <c r="AP45" i="10"/>
  <c r="CF71" i="10"/>
  <c r="AH25" i="10"/>
  <c r="CZ25" i="10" s="1"/>
  <c r="F84" i="10"/>
  <c r="AJ25" i="10"/>
  <c r="DB25" i="10" s="1"/>
  <c r="H84" i="10"/>
  <c r="AP25" i="10"/>
  <c r="CE59" i="10"/>
  <c r="CG65" i="10"/>
  <c r="CE76" i="10"/>
  <c r="CE74" i="10" s="1"/>
  <c r="CE22" i="10" s="1"/>
  <c r="CE78" i="10"/>
  <c r="CF84" i="10"/>
  <c r="CF25" i="10" s="1"/>
  <c r="CU59" i="10"/>
  <c r="CS65" i="10"/>
  <c r="CT71" i="10"/>
  <c r="CS76" i="10"/>
  <c r="CS74" i="10" s="1"/>
  <c r="CS22" i="10" s="1"/>
  <c r="CT76" i="10"/>
  <c r="CT74" i="10" s="1"/>
  <c r="CT22" i="10" s="1"/>
  <c r="CT84" i="10"/>
  <c r="CT25" i="10" s="1"/>
  <c r="Q34" i="10"/>
  <c r="O34" i="10"/>
  <c r="M34" i="10"/>
  <c r="K34" i="10"/>
  <c r="I34" i="10"/>
  <c r="G34" i="10"/>
  <c r="E34" i="10"/>
  <c r="AS26" i="10"/>
  <c r="D24" i="10"/>
  <c r="D31" i="10"/>
  <c r="D41" i="10"/>
  <c r="G47" i="10"/>
  <c r="CF76" i="10"/>
  <c r="CM74" i="10"/>
  <c r="G76" i="10"/>
  <c r="AH58" i="10"/>
  <c r="CZ58" i="10" s="1"/>
  <c r="AH26" i="10"/>
  <c r="AP26" i="10"/>
  <c r="AX26" i="10"/>
  <c r="AX20" i="10" s="1"/>
  <c r="BF26" i="10"/>
  <c r="BF20" i="10" s="1"/>
  <c r="BV26" i="10"/>
  <c r="BV20" i="10" s="1"/>
  <c r="CD26" i="10"/>
  <c r="CD20" i="10" s="1"/>
  <c r="CH26" i="10"/>
  <c r="CH20" i="10" s="1"/>
  <c r="CL26" i="10"/>
  <c r="CL20" i="10" s="1"/>
  <c r="CP26" i="10"/>
  <c r="CP20" i="10" s="1"/>
  <c r="CT26" i="10"/>
  <c r="CT20" i="10" s="1"/>
  <c r="AI26" i="10"/>
  <c r="BG26" i="10"/>
  <c r="BG20" i="10" s="1"/>
  <c r="BW26" i="10"/>
  <c r="BW20" i="10" s="1"/>
  <c r="CM26" i="10"/>
  <c r="CM20" i="10" s="1"/>
  <c r="AG26" i="10"/>
  <c r="AQ26" i="10"/>
  <c r="BA26" i="10"/>
  <c r="BA20" i="10" s="1"/>
  <c r="CK26" i="10"/>
  <c r="CK20" i="10" s="1"/>
  <c r="CF78" i="10"/>
  <c r="CT78" i="10"/>
  <c r="CT23" i="10" s="1"/>
  <c r="CG78" i="10"/>
  <c r="F26" i="26"/>
  <c r="N26" i="26"/>
  <c r="N20" i="26" s="1"/>
  <c r="V26" i="26"/>
  <c r="V20" i="26" s="1"/>
  <c r="AD26" i="26"/>
  <c r="AD20" i="26" s="1"/>
  <c r="G26" i="26"/>
  <c r="O26" i="26"/>
  <c r="O20" i="26" s="1"/>
  <c r="AA26" i="26"/>
  <c r="AA20" i="26" s="1"/>
  <c r="K58" i="26"/>
  <c r="K47" i="26" s="1"/>
  <c r="K45" i="26" s="1"/>
  <c r="K44" i="26" s="1"/>
  <c r="K21" i="26" s="1"/>
  <c r="N58" i="26"/>
  <c r="N47" i="26" s="1"/>
  <c r="N45" i="26" s="1"/>
  <c r="P58" i="26"/>
  <c r="P47" i="26" s="1"/>
  <c r="P45" i="26" s="1"/>
  <c r="P44" i="26" s="1"/>
  <c r="P21" i="26" s="1"/>
  <c r="K76" i="5"/>
  <c r="K74" i="5" s="1"/>
  <c r="K22" i="5" s="1"/>
  <c r="AE23" i="6"/>
  <c r="S25" i="6"/>
  <c r="E59" i="26"/>
  <c r="O78" i="26"/>
  <c r="O23" i="26" s="1"/>
  <c r="AW78" i="35"/>
  <c r="AW23" i="35" s="1"/>
  <c r="AG23" i="6"/>
  <c r="U78" i="35"/>
  <c r="AM24" i="6"/>
  <c r="AI78" i="35"/>
  <c r="AI23" i="35" s="1"/>
  <c r="BA78" i="5"/>
  <c r="BA23" i="5" s="1"/>
  <c r="AB78" i="5"/>
  <c r="AB23" i="5" s="1"/>
  <c r="CP78" i="5"/>
  <c r="CK78" i="5"/>
  <c r="CK23" i="5" s="1"/>
  <c r="AQ78" i="5"/>
  <c r="AQ23" i="5" s="1"/>
  <c r="J78" i="5"/>
  <c r="J23" i="5" s="1"/>
  <c r="AG78" i="5"/>
  <c r="AG23" i="5" s="1"/>
  <c r="CS78" i="5"/>
  <c r="CQ78" i="5"/>
  <c r="CQ23" i="5" s="1"/>
  <c r="CN78" i="5"/>
  <c r="CN23" i="5" s="1"/>
  <c r="CL78" i="5"/>
  <c r="CL23" i="5" s="1"/>
  <c r="CR65" i="10"/>
  <c r="U78" i="5"/>
  <c r="U23" i="5" s="1"/>
  <c r="AO78" i="5"/>
  <c r="AO23" i="5" s="1"/>
  <c r="AV78" i="5"/>
  <c r="AV23" i="5" s="1"/>
  <c r="AY78" i="5"/>
  <c r="AY23" i="5" s="1"/>
  <c r="CC78" i="5"/>
  <c r="CC23" i="5" s="1"/>
  <c r="AY45" i="10"/>
  <c r="AY44" i="10" s="1"/>
  <c r="AY21" i="10" s="1"/>
  <c r="BA45" i="10"/>
  <c r="BP45" i="10"/>
  <c r="AL76" i="10"/>
  <c r="AN76" i="10"/>
  <c r="AS76" i="10"/>
  <c r="AZ76" i="10"/>
  <c r="AZ74" i="10" s="1"/>
  <c r="BB76" i="10"/>
  <c r="BB74" i="10" s="1"/>
  <c r="BB22" i="10" s="1"/>
  <c r="BG76" i="10"/>
  <c r="BG74" i="10" s="1"/>
  <c r="BG22" i="10" s="1"/>
  <c r="BP76" i="10"/>
  <c r="CJ76" i="10"/>
  <c r="CJ74" i="10" s="1"/>
  <c r="CJ22" i="10" s="1"/>
  <c r="K78" i="5"/>
  <c r="K23" i="5" s="1"/>
  <c r="BF78" i="5"/>
  <c r="BF23" i="5" s="1"/>
  <c r="BI78" i="5"/>
  <c r="BI23" i="5" s="1"/>
  <c r="BS78" i="5"/>
  <c r="BS23" i="5" s="1"/>
  <c r="BA71" i="5"/>
  <c r="CR71" i="5"/>
  <c r="Z62" i="5"/>
  <c r="BR45" i="5"/>
  <c r="CL55" i="5"/>
  <c r="CM31" i="5"/>
  <c r="CP34" i="5"/>
  <c r="BQ45" i="5"/>
  <c r="BM45" i="5"/>
  <c r="BJ45" i="5"/>
  <c r="BC45" i="5"/>
  <c r="BC44" i="5" s="1"/>
  <c r="BC21" i="5" s="1"/>
  <c r="AZ45" i="5"/>
  <c r="AZ44" i="5" s="1"/>
  <c r="AZ21" i="5" s="1"/>
  <c r="AZ19" i="5" s="1"/>
  <c r="AS45" i="5"/>
  <c r="AS44" i="5" s="1"/>
  <c r="AS21" i="5" s="1"/>
  <c r="AS19" i="5" s="1"/>
  <c r="AP45" i="5"/>
  <c r="AP44" i="5" s="1"/>
  <c r="AP38" i="5" s="1"/>
  <c r="BO45" i="5"/>
  <c r="BL45" i="5"/>
  <c r="BB45" i="5"/>
  <c r="BB44" i="5" s="1"/>
  <c r="BB21" i="5" s="1"/>
  <c r="AR45" i="5"/>
  <c r="AR44" i="5" s="1"/>
  <c r="AR21" i="5" s="1"/>
  <c r="AR19" i="5" s="1"/>
  <c r="AI45" i="6"/>
  <c r="BI84" i="5"/>
  <c r="BI25" i="5" s="1"/>
  <c r="AV76" i="5"/>
  <c r="AV74" i="5" s="1"/>
  <c r="AV22" i="5" s="1"/>
  <c r="BS45" i="5"/>
  <c r="BN84" i="5"/>
  <c r="BN25" i="5" s="1"/>
  <c r="BK65" i="35"/>
  <c r="BR65" i="35"/>
  <c r="U76" i="35"/>
  <c r="AG74" i="6"/>
  <c r="AG22" i="6" s="1"/>
  <c r="AG25" i="6"/>
  <c r="AI25" i="6"/>
  <c r="BC84" i="35"/>
  <c r="BC25" i="35" s="1"/>
  <c r="BC19" i="35" s="1"/>
  <c r="AE25" i="6"/>
  <c r="AV71" i="5"/>
  <c r="AK23" i="6"/>
  <c r="BZ59" i="5"/>
  <c r="BB45" i="10"/>
  <c r="D47" i="10"/>
  <c r="CA45" i="10"/>
  <c r="AU45" i="10"/>
  <c r="AU44" i="10" s="1"/>
  <c r="AU21" i="10" s="1"/>
  <c r="AS65" i="34"/>
  <c r="AS58" i="34" s="1"/>
  <c r="AS44" i="34" s="1"/>
  <c r="AS21" i="34" s="1"/>
  <c r="AS19" i="34" s="1"/>
  <c r="AE59" i="26"/>
  <c r="AL59" i="26" s="1"/>
  <c r="AB76" i="35"/>
  <c r="CP41" i="5"/>
  <c r="CM27" i="5"/>
  <c r="AE45" i="5"/>
  <c r="AE44" i="5" s="1"/>
  <c r="AE21" i="5" s="1"/>
  <c r="AE19" i="5" s="1"/>
  <c r="AO34" i="5"/>
  <c r="AO26" i="5" s="1"/>
  <c r="AO20" i="5" s="1"/>
  <c r="CP24" i="5"/>
  <c r="BF41" i="5"/>
  <c r="CJ29" i="5"/>
  <c r="BV45" i="5"/>
  <c r="W58" i="6"/>
  <c r="CQ55" i="5"/>
  <c r="CN55" i="5"/>
  <c r="CR34" i="5"/>
  <c r="Z43" i="5"/>
  <c r="Z40" i="5"/>
  <c r="H59" i="6"/>
  <c r="Y83" i="5"/>
  <c r="Y24" i="5" s="1"/>
  <c r="AA35" i="5"/>
  <c r="X35" i="5" s="1"/>
  <c r="CO32" i="5"/>
  <c r="AL27" i="5"/>
  <c r="Z75" i="5"/>
  <c r="CJ57" i="5"/>
  <c r="CQ71" i="5"/>
  <c r="CN65" i="5"/>
  <c r="CQ59" i="5"/>
  <c r="CS55" i="5"/>
  <c r="CR41" i="5"/>
  <c r="CK41" i="5"/>
  <c r="CM34" i="5"/>
  <c r="CR31" i="5"/>
  <c r="CP31" i="5"/>
  <c r="CK31" i="5"/>
  <c r="CK27" i="5"/>
  <c r="Z83" i="5"/>
  <c r="Z24" i="5" s="1"/>
  <c r="H65" i="6"/>
  <c r="AF26" i="10"/>
  <c r="AJ26" i="10"/>
  <c r="AN26" i="10"/>
  <c r="AR26" i="10"/>
  <c r="AV26" i="10"/>
  <c r="AV20" i="10" s="1"/>
  <c r="AZ26" i="10"/>
  <c r="AZ20" i="10" s="1"/>
  <c r="BD26" i="10"/>
  <c r="BD20" i="10" s="1"/>
  <c r="BP26" i="10"/>
  <c r="BP20" i="10" s="1"/>
  <c r="BT26" i="10"/>
  <c r="BT20" i="10" s="1"/>
  <c r="BX26" i="10"/>
  <c r="BX20" i="10" s="1"/>
  <c r="CB26" i="10"/>
  <c r="CB20" i="10" s="1"/>
  <c r="AK26" i="10"/>
  <c r="AM26" i="10"/>
  <c r="AU26" i="10"/>
  <c r="AU20" i="10" s="1"/>
  <c r="AW26" i="10"/>
  <c r="AW20" i="10" s="1"/>
  <c r="BC26" i="10"/>
  <c r="BC20" i="10" s="1"/>
  <c r="BE26" i="10"/>
  <c r="BE20" i="10" s="1"/>
  <c r="BQ26" i="10"/>
  <c r="BQ20" i="10" s="1"/>
  <c r="BS26" i="10"/>
  <c r="BS20" i="10" s="1"/>
  <c r="BY26" i="10"/>
  <c r="BY20" i="10" s="1"/>
  <c r="CA26" i="10"/>
  <c r="CA20" i="10" s="1"/>
  <c r="CG26" i="10"/>
  <c r="CG20" i="10" s="1"/>
  <c r="CI26" i="10"/>
  <c r="CI20" i="10" s="1"/>
  <c r="CO26" i="10"/>
  <c r="CO20" i="10" s="1"/>
  <c r="CQ26" i="10"/>
  <c r="CQ20" i="10" s="1"/>
  <c r="CW26" i="10"/>
  <c r="CW20" i="10" s="1"/>
  <c r="AO45" i="10"/>
  <c r="BQ45" i="10"/>
  <c r="AF20" i="10"/>
  <c r="U84" i="35"/>
  <c r="AB59" i="35"/>
  <c r="AB65" i="35"/>
  <c r="AD25" i="6"/>
  <c r="AP76" i="35"/>
  <c r="AO84" i="35"/>
  <c r="CS84" i="35" s="1"/>
  <c r="U59" i="35"/>
  <c r="D71" i="35"/>
  <c r="AH84" i="35"/>
  <c r="CL84" i="35" s="1"/>
  <c r="AD45" i="6"/>
  <c r="AB78" i="35"/>
  <c r="AP84" i="35"/>
  <c r="AP25" i="35" s="1"/>
  <c r="BD76" i="35"/>
  <c r="BD74" i="35" s="1"/>
  <c r="BD22" i="35" s="1"/>
  <c r="AI84" i="35"/>
  <c r="AI25" i="35" s="1"/>
  <c r="CP45" i="10"/>
  <c r="AM76" i="10"/>
  <c r="AT76" i="10"/>
  <c r="AT74" i="10" s="1"/>
  <c r="AT22" i="10" s="1"/>
  <c r="AY76" i="10"/>
  <c r="AY74" i="10" s="1"/>
  <c r="BA76" i="10"/>
  <c r="BA74" i="10" s="1"/>
  <c r="BA22" i="10" s="1"/>
  <c r="BO76" i="10"/>
  <c r="BO74" i="10" s="1"/>
  <c r="BO22" i="10" s="1"/>
  <c r="BV76" i="10"/>
  <c r="BV74" i="10" s="1"/>
  <c r="BV22" i="10" s="1"/>
  <c r="AB84" i="26"/>
  <c r="AI84" i="26" s="1"/>
  <c r="AE84" i="26"/>
  <c r="AL84" i="26" s="1"/>
  <c r="AA84" i="26"/>
  <c r="AH84" i="26" s="1"/>
  <c r="AG59" i="10"/>
  <c r="CY59" i="10" s="1"/>
  <c r="BF59" i="10"/>
  <c r="DJ59" i="10" s="1"/>
  <c r="CO59" i="10"/>
  <c r="I59" i="10" s="1"/>
  <c r="CO65" i="10"/>
  <c r="I65" i="10" s="1"/>
  <c r="AG76" i="10"/>
  <c r="CY76" i="10" s="1"/>
  <c r="AK76" i="10"/>
  <c r="DC76" i="10" s="1"/>
  <c r="AJ76" i="10"/>
  <c r="BZ23" i="10"/>
  <c r="AK23" i="10"/>
  <c r="DC23" i="10" s="1"/>
  <c r="AF76" i="10"/>
  <c r="CD45" i="10"/>
  <c r="BE23" i="10"/>
  <c r="AC84" i="26"/>
  <c r="AJ84" i="26" s="1"/>
  <c r="AD84" i="26"/>
  <c r="AK84" i="26" s="1"/>
  <c r="CC65" i="10"/>
  <c r="CB76" i="10"/>
  <c r="CB74" i="10" s="1"/>
  <c r="CB22" i="10" s="1"/>
  <c r="BC76" i="34"/>
  <c r="BC74" i="34" s="1"/>
  <c r="BC22" i="34" s="1"/>
  <c r="BC19" i="34" s="1"/>
  <c r="AE76" i="34"/>
  <c r="AE74" i="34" s="1"/>
  <c r="AE22" i="34" s="1"/>
  <c r="AE19" i="34" s="1"/>
  <c r="AG65" i="34"/>
  <c r="AG58" i="34" s="1"/>
  <c r="AG44" i="34" s="1"/>
  <c r="AG21" i="34" s="1"/>
  <c r="AG19" i="34" s="1"/>
  <c r="BE65" i="34"/>
  <c r="BE58" i="34" s="1"/>
  <c r="BE44" i="34" s="1"/>
  <c r="BE21" i="34" s="1"/>
  <c r="BE19" i="34" s="1"/>
  <c r="BG59" i="10"/>
  <c r="AO72" i="26"/>
  <c r="AV41" i="5"/>
  <c r="Y39" i="5"/>
  <c r="AA32" i="5"/>
  <c r="X32" i="5" s="1"/>
  <c r="AQ31" i="5"/>
  <c r="CJ28" i="5"/>
  <c r="AA69" i="5"/>
  <c r="X69" i="5" s="1"/>
  <c r="CJ64" i="5"/>
  <c r="AV55" i="5"/>
  <c r="AL55" i="5"/>
  <c r="CJ83" i="5"/>
  <c r="CJ24" i="5" s="1"/>
  <c r="CQ65" i="5"/>
  <c r="CK65" i="5"/>
  <c r="CN59" i="5"/>
  <c r="CM41" i="5"/>
  <c r="CR27" i="5"/>
  <c r="CP27" i="5"/>
  <c r="CR24" i="5"/>
  <c r="CF45" i="5"/>
  <c r="CG45" i="5"/>
  <c r="AG41" i="5"/>
  <c r="CJ36" i="5"/>
  <c r="AA75" i="5"/>
  <c r="X75" i="5" s="1"/>
  <c r="AI45" i="5"/>
  <c r="AI44" i="5" s="1"/>
  <c r="AI21" i="5" s="1"/>
  <c r="AI19" i="5" s="1"/>
  <c r="CH45" i="5"/>
  <c r="CJ35" i="5"/>
  <c r="AL31" i="5"/>
  <c r="Z30" i="5"/>
  <c r="Y70" i="5"/>
  <c r="CM71" i="5"/>
  <c r="BA41" i="5"/>
  <c r="AB34" i="5"/>
  <c r="Z70" i="5"/>
  <c r="AB59" i="5"/>
  <c r="AG55" i="5"/>
  <c r="CN84" i="5"/>
  <c r="CN25" i="5" s="1"/>
  <c r="BH45" i="5"/>
  <c r="AJ45" i="5"/>
  <c r="AJ44" i="5" s="1"/>
  <c r="AJ21" i="5" s="1"/>
  <c r="BZ41" i="5"/>
  <c r="BP41" i="5"/>
  <c r="CJ42" i="5"/>
  <c r="Y42" i="5"/>
  <c r="CJ40" i="5"/>
  <c r="Z39" i="5"/>
  <c r="AA37" i="5"/>
  <c r="X37" i="5" s="1"/>
  <c r="AA33" i="5"/>
  <c r="X33" i="5" s="1"/>
  <c r="CO33" i="5"/>
  <c r="BU31" i="5"/>
  <c r="BA31" i="5"/>
  <c r="BU27" i="5"/>
  <c r="AA30" i="5"/>
  <c r="X30" i="5" s="1"/>
  <c r="AV27" i="5"/>
  <c r="Y28" i="5"/>
  <c r="CJ75" i="5"/>
  <c r="AA68" i="5"/>
  <c r="X68" i="5" s="1"/>
  <c r="Z64" i="5"/>
  <c r="AA63" i="5"/>
  <c r="X63" i="5" s="1"/>
  <c r="CO63" i="5"/>
  <c r="CJ62" i="5"/>
  <c r="BA59" i="5"/>
  <c r="Y57" i="5"/>
  <c r="BP55" i="5"/>
  <c r="Z56" i="5"/>
  <c r="Y56" i="5"/>
  <c r="AB27" i="5"/>
  <c r="N71" i="5"/>
  <c r="CJ43" i="5"/>
  <c r="Y43" i="5"/>
  <c r="Z42" i="5"/>
  <c r="AL41" i="5"/>
  <c r="AB41" i="5"/>
  <c r="Y40" i="5"/>
  <c r="CJ39" i="5"/>
  <c r="Z38" i="5"/>
  <c r="CO37" i="5"/>
  <c r="AA36" i="5"/>
  <c r="X36" i="5" s="1"/>
  <c r="CO36" i="5"/>
  <c r="CO35" i="5"/>
  <c r="CE31" i="5"/>
  <c r="BK31" i="5"/>
  <c r="AG31" i="5"/>
  <c r="Z29" i="5"/>
  <c r="Y29" i="5"/>
  <c r="Z28" i="5"/>
  <c r="Y75" i="5"/>
  <c r="BF71" i="5"/>
  <c r="AA70" i="5"/>
  <c r="X70" i="5" s="1"/>
  <c r="CO70" i="5"/>
  <c r="CO69" i="5"/>
  <c r="CO68" i="5"/>
  <c r="Z57" i="5"/>
  <c r="BZ55" i="5"/>
  <c r="BF55" i="5"/>
  <c r="CJ56" i="5"/>
  <c r="AB55" i="5"/>
  <c r="J71" i="5"/>
  <c r="AL84" i="5"/>
  <c r="AL25" i="5" s="1"/>
  <c r="CL71" i="5"/>
  <c r="R45" i="5"/>
  <c r="R44" i="5" s="1"/>
  <c r="R21" i="5" s="1"/>
  <c r="R19" i="5" s="1"/>
  <c r="CF58" i="5"/>
  <c r="BM58" i="5"/>
  <c r="BJ58" i="5"/>
  <c r="CE41" i="5"/>
  <c r="CO39" i="5"/>
  <c r="AA38" i="5"/>
  <c r="X38" i="5" s="1"/>
  <c r="CJ37" i="5"/>
  <c r="Z33" i="5"/>
  <c r="BF31" i="5"/>
  <c r="AA28" i="5"/>
  <c r="X28" i="5" s="1"/>
  <c r="CO28" i="5"/>
  <c r="BA76" i="5"/>
  <c r="BA74" i="5" s="1"/>
  <c r="BA22" i="5" s="1"/>
  <c r="CJ68" i="5"/>
  <c r="BK55" i="5"/>
  <c r="CQ76" i="5"/>
  <c r="CQ74" i="5" s="1"/>
  <c r="CQ22" i="5" s="1"/>
  <c r="CP71" i="5"/>
  <c r="CP59" i="5"/>
  <c r="CM55" i="5"/>
  <c r="CN27" i="5"/>
  <c r="AF45" i="6"/>
  <c r="K45" i="5"/>
  <c r="K44" i="5" s="1"/>
  <c r="K21" i="5" s="1"/>
  <c r="BI45" i="5"/>
  <c r="AY65" i="5"/>
  <c r="U45" i="5"/>
  <c r="CD71" i="10"/>
  <c r="CQ65" i="10"/>
  <c r="CR84" i="10"/>
  <c r="CR25" i="10" s="1"/>
  <c r="G23" i="10"/>
  <c r="AX45" i="10"/>
  <c r="AX44" i="10" s="1"/>
  <c r="AX21" i="10" s="1"/>
  <c r="BD22" i="10"/>
  <c r="AM45" i="10"/>
  <c r="AO26" i="10"/>
  <c r="CS26" i="10"/>
  <c r="CS20" i="10" s="1"/>
  <c r="BY45" i="10"/>
  <c r="BY44" i="10" s="1"/>
  <c r="BY21" i="10" s="1"/>
  <c r="BB58" i="10"/>
  <c r="BX45" i="10"/>
  <c r="BZ45" i="10"/>
  <c r="AO23" i="10"/>
  <c r="BE76" i="10"/>
  <c r="BE74" i="10" s="1"/>
  <c r="BE22" i="10" s="1"/>
  <c r="AS58" i="10"/>
  <c r="D26" i="26"/>
  <c r="AF26" i="26" s="1"/>
  <c r="D58" i="26"/>
  <c r="H26" i="26"/>
  <c r="AO27" i="26"/>
  <c r="T26" i="26"/>
  <c r="T20" i="26" s="1"/>
  <c r="X26" i="26"/>
  <c r="X20" i="26" s="1"/>
  <c r="AB26" i="26"/>
  <c r="AB20" i="26" s="1"/>
  <c r="E26" i="26"/>
  <c r="I26" i="26"/>
  <c r="M26" i="26"/>
  <c r="M20" i="26" s="1"/>
  <c r="Q26" i="26"/>
  <c r="Q20" i="26" s="1"/>
  <c r="S26" i="26"/>
  <c r="S20" i="26" s="1"/>
  <c r="W26" i="26"/>
  <c r="W20" i="26" s="1"/>
  <c r="AC26" i="26"/>
  <c r="AC20" i="26" s="1"/>
  <c r="AO41" i="26"/>
  <c r="T58" i="26"/>
  <c r="I58" i="26"/>
  <c r="M58" i="26"/>
  <c r="M47" i="26" s="1"/>
  <c r="M45" i="26" s="1"/>
  <c r="R58" i="26"/>
  <c r="R47" i="26" s="1"/>
  <c r="R45" i="26" s="1"/>
  <c r="U58" i="26"/>
  <c r="J84" i="10"/>
  <c r="P26" i="26"/>
  <c r="P20" i="26" s="1"/>
  <c r="L26" i="26"/>
  <c r="L20" i="26" s="1"/>
  <c r="AO31" i="26"/>
  <c r="AO34" i="26"/>
  <c r="AO55" i="26"/>
  <c r="BG45" i="10"/>
  <c r="D59" i="10"/>
  <c r="CA58" i="10"/>
  <c r="BT58" i="10"/>
  <c r="AF71" i="10"/>
  <c r="CX71" i="10" s="1"/>
  <c r="CQ45" i="10"/>
  <c r="CC76" i="10"/>
  <c r="CC74" i="10" s="1"/>
  <c r="BF45" i="10"/>
  <c r="AF58" i="10"/>
  <c r="AN45" i="10"/>
  <c r="CH78" i="10"/>
  <c r="AM84" i="10"/>
  <c r="BF84" i="10"/>
  <c r="BF25" i="10" s="1"/>
  <c r="CO84" i="10"/>
  <c r="CO25" i="10" s="1"/>
  <c r="AG25" i="10"/>
  <c r="CY25" i="10" s="1"/>
  <c r="BV45" i="10"/>
  <c r="CK58" i="10"/>
  <c r="BA58" i="10"/>
  <c r="BP58" i="10"/>
  <c r="AS45" i="10"/>
  <c r="BG65" i="10"/>
  <c r="CJ65" i="10"/>
  <c r="CJ58" i="10" s="1"/>
  <c r="S74" i="6"/>
  <c r="S22" i="6" s="1"/>
  <c r="Y25" i="6"/>
  <c r="AO46" i="26"/>
  <c r="CL59" i="5"/>
  <c r="V74" i="5"/>
  <c r="V20" i="5"/>
  <c r="CK59" i="5"/>
  <c r="BE45" i="5"/>
  <c r="AX45" i="5"/>
  <c r="AX44" i="5" s="1"/>
  <c r="AX21" i="5" s="1"/>
  <c r="AX19" i="5" s="1"/>
  <c r="AU45" i="5"/>
  <c r="AU44" i="5" s="1"/>
  <c r="AU21" i="5" s="1"/>
  <c r="AU19" i="5" s="1"/>
  <c r="AN45" i="5"/>
  <c r="AN44" i="5" s="1"/>
  <c r="AN38" i="5" s="1"/>
  <c r="CL38" i="5" s="1"/>
  <c r="AF45" i="5"/>
  <c r="AF44" i="5" s="1"/>
  <c r="AF21" i="5" s="1"/>
  <c r="AF19" i="5" s="1"/>
  <c r="V45" i="5"/>
  <c r="S45" i="5"/>
  <c r="S44" i="5" s="1"/>
  <c r="S21" i="5" s="1"/>
  <c r="S19" i="5" s="1"/>
  <c r="CI58" i="5"/>
  <c r="CB58" i="5"/>
  <c r="CB44" i="5" s="1"/>
  <c r="CB21" i="5" s="1"/>
  <c r="CB19" i="5" s="1"/>
  <c r="BY58" i="5"/>
  <c r="BV58" i="5"/>
  <c r="BR58" i="5"/>
  <c r="BO58" i="5"/>
  <c r="BL58" i="5"/>
  <c r="BH58" i="5"/>
  <c r="V23" i="5"/>
  <c r="V71" i="5"/>
  <c r="V25" i="5"/>
  <c r="AG45" i="5"/>
  <c r="BZ27" i="5"/>
  <c r="BP27" i="5"/>
  <c r="CO30" i="5"/>
  <c r="AG71" i="5"/>
  <c r="AB71" i="5"/>
  <c r="AB65" i="5"/>
  <c r="BA65" i="5"/>
  <c r="AG65" i="5"/>
  <c r="Y64" i="5"/>
  <c r="Y62" i="5"/>
  <c r="AG59" i="5"/>
  <c r="CD45" i="5"/>
  <c r="BG45" i="5"/>
  <c r="AW45" i="5"/>
  <c r="AW44" i="5" s="1"/>
  <c r="AW21" i="5" s="1"/>
  <c r="AW19" i="5" s="1"/>
  <c r="AM45" i="5"/>
  <c r="AM44" i="5" s="1"/>
  <c r="AH45" i="5"/>
  <c r="AH44" i="5" s="1"/>
  <c r="AH21" i="5" s="1"/>
  <c r="AH19" i="5" s="1"/>
  <c r="AC45" i="5"/>
  <c r="AC44" i="5" s="1"/>
  <c r="AC21" i="5" s="1"/>
  <c r="AC19" i="5" s="1"/>
  <c r="M45" i="5"/>
  <c r="M44" i="5" s="1"/>
  <c r="M21" i="5" s="1"/>
  <c r="M19" i="5" s="1"/>
  <c r="BE58" i="5"/>
  <c r="CG58" i="5"/>
  <c r="CA58" i="5"/>
  <c r="CA44" i="5" s="1"/>
  <c r="CA21" i="5" s="1"/>
  <c r="CA19" i="5" s="1"/>
  <c r="BW58" i="5"/>
  <c r="BT58" i="5"/>
  <c r="BT44" i="5" s="1"/>
  <c r="BT21" i="5" s="1"/>
  <c r="BQ58" i="5"/>
  <c r="BG58" i="5"/>
  <c r="AA43" i="5"/>
  <c r="X43" i="5" s="1"/>
  <c r="AA40" i="5"/>
  <c r="X40" i="5" s="1"/>
  <c r="AA39" i="5"/>
  <c r="X39" i="5" s="1"/>
  <c r="BU34" i="5"/>
  <c r="BA34" i="5"/>
  <c r="Y36" i="5"/>
  <c r="Z35" i="5"/>
  <c r="Y33" i="5"/>
  <c r="Z32" i="5"/>
  <c r="CJ32" i="5"/>
  <c r="AA29" i="5"/>
  <c r="X29" i="5" s="1"/>
  <c r="AG76" i="5"/>
  <c r="AG74" i="5" s="1"/>
  <c r="AG22" i="5" s="1"/>
  <c r="CJ70" i="5"/>
  <c r="Z69" i="5"/>
  <c r="AQ65" i="5"/>
  <c r="AA64" i="5"/>
  <c r="X64" i="5" s="1"/>
  <c r="AA57" i="5"/>
  <c r="X57" i="5" s="1"/>
  <c r="BA55" i="5"/>
  <c r="CL84" i="5"/>
  <c r="CL25" i="5" s="1"/>
  <c r="CS76" i="5"/>
  <c r="CS74" i="5" s="1"/>
  <c r="CS22" i="5" s="1"/>
  <c r="CS65" i="5"/>
  <c r="CQ34" i="5"/>
  <c r="AT45" i="5"/>
  <c r="AT44" i="5" s="1"/>
  <c r="AT21" i="5" s="1"/>
  <c r="AT19" i="5" s="1"/>
  <c r="H71" i="6"/>
  <c r="U71" i="6"/>
  <c r="CO43" i="5"/>
  <c r="BK41" i="5"/>
  <c r="CE34" i="5"/>
  <c r="Y37" i="5"/>
  <c r="BZ34" i="5"/>
  <c r="AV34" i="5"/>
  <c r="CE27" i="5"/>
  <c r="AL76" i="5"/>
  <c r="AQ76" i="5"/>
  <c r="AQ74" i="5" s="1"/>
  <c r="AQ22" i="5" s="1"/>
  <c r="CO75" i="5"/>
  <c r="Y69" i="5"/>
  <c r="Y68" i="5"/>
  <c r="CO64" i="5"/>
  <c r="CO62" i="5"/>
  <c r="AQ59" i="5"/>
  <c r="CO57" i="5"/>
  <c r="BU55" i="5"/>
  <c r="AB84" i="5"/>
  <c r="AB25" i="5" s="1"/>
  <c r="AQ25" i="5"/>
  <c r="BK24" i="5"/>
  <c r="AA83" i="5"/>
  <c r="X83" i="5" s="1"/>
  <c r="X24" i="5" s="1"/>
  <c r="AQ24" i="5"/>
  <c r="CO83" i="5"/>
  <c r="CO24" i="5" s="1"/>
  <c r="H102" i="17"/>
  <c r="CQ24" i="5"/>
  <c r="CK76" i="5"/>
  <c r="CK74" i="5" s="1"/>
  <c r="CK22" i="5" s="1"/>
  <c r="CL65" i="5"/>
  <c r="CS59" i="5"/>
  <c r="CP55" i="5"/>
  <c r="CS41" i="5"/>
  <c r="CQ41" i="5"/>
  <c r="CL41" i="5"/>
  <c r="CS34" i="5"/>
  <c r="CQ31" i="5"/>
  <c r="CN31" i="5"/>
  <c r="CL31" i="5"/>
  <c r="CS27" i="5"/>
  <c r="CQ27" i="5"/>
  <c r="U25" i="6"/>
  <c r="H84" i="6"/>
  <c r="H25" i="6" s="1"/>
  <c r="BU41" i="5"/>
  <c r="AQ41" i="5"/>
  <c r="CO42" i="5"/>
  <c r="CO40" i="5"/>
  <c r="AG34" i="5"/>
  <c r="BK34" i="5"/>
  <c r="AQ34" i="5"/>
  <c r="CO38" i="5"/>
  <c r="Z37" i="5"/>
  <c r="Z36" i="5"/>
  <c r="BP34" i="5"/>
  <c r="Y35" i="5"/>
  <c r="CJ33" i="5"/>
  <c r="BZ31" i="5"/>
  <c r="BP31" i="5"/>
  <c r="AV31" i="5"/>
  <c r="Y32" i="5"/>
  <c r="CJ30" i="5"/>
  <c r="Y30" i="5"/>
  <c r="CO29" i="5"/>
  <c r="BK27" i="5"/>
  <c r="BA27" i="5"/>
  <c r="AQ27" i="5"/>
  <c r="AG27" i="5"/>
  <c r="AB76" i="5"/>
  <c r="AB74" i="5" s="1"/>
  <c r="AB22" i="5" s="1"/>
  <c r="CJ69" i="5"/>
  <c r="Z68" i="5"/>
  <c r="Z63" i="5"/>
  <c r="CJ63" i="5"/>
  <c r="Y63" i="5"/>
  <c r="AA62" i="5"/>
  <c r="X62" i="5" s="1"/>
  <c r="CE55" i="5"/>
  <c r="AA56" i="5"/>
  <c r="X56" i="5" s="1"/>
  <c r="CO56" i="5"/>
  <c r="AG25" i="5"/>
  <c r="CK84" i="5"/>
  <c r="CK25" i="5" s="1"/>
  <c r="CS84" i="5"/>
  <c r="CS25" i="5" s="1"/>
  <c r="J102" i="17"/>
  <c r="CS24" i="5"/>
  <c r="CL76" i="5"/>
  <c r="CL74" i="5" s="1"/>
  <c r="CL22" i="5" s="1"/>
  <c r="CP76" i="5"/>
  <c r="CP74" i="5" s="1"/>
  <c r="CP22" i="5" s="1"/>
  <c r="CN76" i="5"/>
  <c r="CN74" i="5" s="1"/>
  <c r="CN22" i="5" s="1"/>
  <c r="CP65" i="5"/>
  <c r="CR55" i="5"/>
  <c r="CK55" i="5"/>
  <c r="BW45" i="5"/>
  <c r="CQ47" i="5"/>
  <c r="CI45" i="5"/>
  <c r="CQ84" i="5"/>
  <c r="BF27" i="5"/>
  <c r="AB31" i="5"/>
  <c r="BF34" i="5"/>
  <c r="AA42" i="5"/>
  <c r="X42" i="5" s="1"/>
  <c r="BK71" i="5"/>
  <c r="AQ55" i="5"/>
  <c r="CP84" i="5"/>
  <c r="CP47" i="5"/>
  <c r="AQ45" i="5"/>
  <c r="AQ71" i="5"/>
  <c r="BD23" i="5"/>
  <c r="O25" i="5"/>
  <c r="O71" i="5"/>
  <c r="CN41" i="5"/>
  <c r="U76" i="5"/>
  <c r="U74" i="5" s="1"/>
  <c r="U22" i="5" s="1"/>
  <c r="H26" i="6"/>
  <c r="H20" i="6" s="1"/>
  <c r="BN76" i="5"/>
  <c r="BN74" i="5" s="1"/>
  <c r="BN22" i="5" s="1"/>
  <c r="Q74" i="6"/>
  <c r="AY45" i="5"/>
  <c r="AV47" i="5"/>
  <c r="CM47" i="5"/>
  <c r="AO45" i="5"/>
  <c r="AO59" i="5"/>
  <c r="AV59" i="5"/>
  <c r="AY59" i="5"/>
  <c r="BI59" i="5"/>
  <c r="BS59" i="5"/>
  <c r="AO65" i="5"/>
  <c r="BI65" i="5"/>
  <c r="BS65" i="5"/>
  <c r="CC65" i="5"/>
  <c r="CC58" i="5" s="1"/>
  <c r="CC76" i="5"/>
  <c r="CC74" i="5" s="1"/>
  <c r="CC22" i="5" s="1"/>
  <c r="BI76" i="5"/>
  <c r="BI74" i="5" s="1"/>
  <c r="BI22" i="5" s="1"/>
  <c r="CU87" i="5"/>
  <c r="CC84" i="5"/>
  <c r="CC25" i="5" s="1"/>
  <c r="BF47" i="5"/>
  <c r="BQ74" i="10"/>
  <c r="BQ22" i="10" s="1"/>
  <c r="AE58" i="6"/>
  <c r="AV65" i="5"/>
  <c r="BS76" i="5"/>
  <c r="BS74" i="5" s="1"/>
  <c r="BS22" i="5" s="1"/>
  <c r="BP47" i="5"/>
  <c r="AK45" i="6"/>
  <c r="AK74" i="6"/>
  <c r="AK22" i="6" s="1"/>
  <c r="AK25" i="6"/>
  <c r="CP59" i="10"/>
  <c r="AZ65" i="10"/>
  <c r="E65" i="26"/>
  <c r="L65" i="26"/>
  <c r="L58" i="26" s="1"/>
  <c r="L47" i="26" s="1"/>
  <c r="L45" i="26" s="1"/>
  <c r="CP76" i="10"/>
  <c r="CP74" i="10" s="1"/>
  <c r="CP22" i="10" s="1"/>
  <c r="O76" i="26"/>
  <c r="O74" i="26" s="1"/>
  <c r="O58" i="26" s="1"/>
  <c r="O47" i="26" s="1"/>
  <c r="O45" i="26" s="1"/>
  <c r="O44" i="26" s="1"/>
  <c r="O21" i="26" s="1"/>
  <c r="AI74" i="6"/>
  <c r="AI22" i="6" s="1"/>
  <c r="V71" i="6"/>
  <c r="K65" i="6"/>
  <c r="V76" i="26"/>
  <c r="V74" i="26" s="1"/>
  <c r="CP65" i="10"/>
  <c r="BS84" i="5"/>
  <c r="BS25" i="5" s="1"/>
  <c r="BN45" i="5"/>
  <c r="BD65" i="5"/>
  <c r="BD58" i="5" s="1"/>
  <c r="T25" i="6"/>
  <c r="Q20" i="6"/>
  <c r="Q71" i="6"/>
  <c r="W25" i="6"/>
  <c r="Q25" i="6"/>
  <c r="AF58" i="6"/>
  <c r="Y84" i="26"/>
  <c r="Y78" i="26" s="1"/>
  <c r="AN71" i="6"/>
  <c r="AC20" i="6"/>
  <c r="AQ20" i="6" s="1"/>
  <c r="AC23" i="6"/>
  <c r="AC71" i="6"/>
  <c r="AQ71" i="6" s="1"/>
  <c r="J45" i="6"/>
  <c r="L45" i="6"/>
  <c r="N45" i="6"/>
  <c r="Q45" i="6"/>
  <c r="M45" i="6"/>
  <c r="O45" i="6"/>
  <c r="CU43" i="5"/>
  <c r="CU42" i="5"/>
  <c r="CU40" i="5"/>
  <c r="CU39" i="5"/>
  <c r="CU30" i="5"/>
  <c r="CU29" i="5"/>
  <c r="CU28" i="5"/>
  <c r="CU70" i="5"/>
  <c r="CU69" i="5"/>
  <c r="CU68" i="5"/>
  <c r="CU64" i="5"/>
  <c r="CU62" i="5"/>
  <c r="AL24" i="5"/>
  <c r="CV24" i="5" s="1"/>
  <c r="CU83" i="5"/>
  <c r="CU37" i="5"/>
  <c r="CU36" i="5"/>
  <c r="CU35" i="5"/>
  <c r="CU33" i="5"/>
  <c r="CU32" i="5"/>
  <c r="CU75" i="5"/>
  <c r="CU73" i="5"/>
  <c r="CU63" i="5"/>
  <c r="CU57" i="5"/>
  <c r="CU56" i="5"/>
  <c r="AD23" i="6"/>
  <c r="D44" i="12"/>
  <c r="I44" i="12" s="1"/>
  <c r="D25" i="12"/>
  <c r="D19" i="12" s="1"/>
  <c r="I19" i="12" s="1"/>
  <c r="AF23" i="6"/>
  <c r="AL45" i="6"/>
  <c r="S58" i="26"/>
  <c r="S47" i="26" s="1"/>
  <c r="S45" i="26" s="1"/>
  <c r="AD58" i="6"/>
  <c r="Q58" i="26"/>
  <c r="CC45" i="5"/>
  <c r="AE65" i="26"/>
  <c r="AL65" i="26" s="1"/>
  <c r="I58" i="12"/>
  <c r="D70" i="12"/>
  <c r="I70" i="12" s="1"/>
  <c r="I64" i="12"/>
  <c r="I54" i="12"/>
  <c r="I26" i="12"/>
  <c r="I77" i="12"/>
  <c r="X18" i="4"/>
  <c r="AI18" i="4"/>
  <c r="BB18" i="4"/>
  <c r="AD18" i="4"/>
  <c r="N18" i="4"/>
  <c r="AG44" i="4"/>
  <c r="AG43" i="4" s="1"/>
  <c r="AG20" i="4" s="1"/>
  <c r="AG18" i="4" s="1"/>
  <c r="O44" i="4"/>
  <c r="O43" i="4" s="1"/>
  <c r="O20" i="4" s="1"/>
  <c r="O18" i="4" s="1"/>
  <c r="F18" i="4"/>
  <c r="AA18" i="4"/>
  <c r="AQ43" i="4"/>
  <c r="AQ20" i="4" s="1"/>
  <c r="AQ18" i="4" s="1"/>
  <c r="BK43" i="4"/>
  <c r="BK20" i="4" s="1"/>
  <c r="BK18" i="4" s="1"/>
  <c r="CK71" i="5"/>
  <c r="AK45" i="5"/>
  <c r="AK44" i="5" s="1"/>
  <c r="AK21" i="5" s="1"/>
  <c r="AK19" i="5" s="1"/>
  <c r="AD45" i="5"/>
  <c r="AD44" i="5" s="1"/>
  <c r="AD21" i="5" s="1"/>
  <c r="AD19" i="5" s="1"/>
  <c r="Q45" i="5"/>
  <c r="Q44" i="5" s="1"/>
  <c r="Q21" i="5" s="1"/>
  <c r="Q19" i="5" s="1"/>
  <c r="BP71" i="5"/>
  <c r="CE71" i="5"/>
  <c r="BU71" i="5"/>
  <c r="P26" i="5"/>
  <c r="P20" i="5" s="1"/>
  <c r="P19" i="5" s="1"/>
  <c r="BZ71" i="5"/>
  <c r="CS71" i="5"/>
  <c r="X55" i="5"/>
  <c r="CS31" i="5"/>
  <c r="T45" i="5"/>
  <c r="T44" i="5" s="1"/>
  <c r="T21" i="5" s="1"/>
  <c r="T19" i="5" s="1"/>
  <c r="CD58" i="5"/>
  <c r="D25" i="4"/>
  <c r="D19" i="4" s="1"/>
  <c r="D44" i="4"/>
  <c r="D43" i="4" s="1"/>
  <c r="D20" i="4" s="1"/>
  <c r="AM44" i="4"/>
  <c r="AM43" i="4" s="1"/>
  <c r="AM20" i="4" s="1"/>
  <c r="AM18" i="4" s="1"/>
  <c r="U44" i="4"/>
  <c r="E44" i="4"/>
  <c r="K18" i="4"/>
  <c r="BA25" i="10"/>
  <c r="BA45" i="5"/>
  <c r="BO58" i="10"/>
  <c r="CR76" i="10"/>
  <c r="CR74" i="10" s="1"/>
  <c r="CR22" i="10" s="1"/>
  <c r="CC59" i="10"/>
  <c r="BW58" i="10"/>
  <c r="E65" i="10"/>
  <c r="J58" i="26"/>
  <c r="AT45" i="10"/>
  <c r="E84" i="10"/>
  <c r="CK23" i="10"/>
  <c r="AF25" i="6"/>
  <c r="AN26" i="6"/>
  <c r="AI20" i="6"/>
  <c r="I71" i="6"/>
  <c r="AL58" i="10"/>
  <c r="AR58" i="10"/>
  <c r="AK58" i="10"/>
  <c r="AQ22" i="10"/>
  <c r="AG45" i="10"/>
  <c r="BV58" i="10"/>
  <c r="BP74" i="10"/>
  <c r="AU22" i="10"/>
  <c r="CR59" i="10"/>
  <c r="BP25" i="10"/>
  <c r="AM58" i="10"/>
  <c r="AF45" i="10"/>
  <c r="CQ23" i="10"/>
  <c r="CV65" i="10"/>
  <c r="CV58" i="10" s="1"/>
  <c r="CQ59" i="10"/>
  <c r="CH71" i="10"/>
  <c r="DJ71" i="10" s="1"/>
  <c r="J59" i="5"/>
  <c r="J65" i="5"/>
  <c r="D73" i="12"/>
  <c r="D22" i="12"/>
  <c r="I22" i="12" s="1"/>
  <c r="D24" i="12"/>
  <c r="I24" i="12" s="1"/>
  <c r="CL34" i="5" l="1"/>
  <c r="CL26" i="5" s="1"/>
  <c r="CL20" i="5" s="1"/>
  <c r="H55" i="17"/>
  <c r="H51" i="17" s="1"/>
  <c r="E78" i="10"/>
  <c r="DG78" i="10"/>
  <c r="I48" i="6"/>
  <c r="N47" i="5"/>
  <c r="AN34" i="5"/>
  <c r="AN26" i="5" s="1"/>
  <c r="AN20" i="5" s="1"/>
  <c r="U44" i="5"/>
  <c r="U21" i="5" s="1"/>
  <c r="U19" i="5" s="1"/>
  <c r="BB19" i="5"/>
  <c r="J25" i="10"/>
  <c r="H25" i="10"/>
  <c r="CX23" i="10"/>
  <c r="J78" i="10"/>
  <c r="AT44" i="10"/>
  <c r="AT21" i="10" s="1"/>
  <c r="AT19" i="10" s="1"/>
  <c r="BQ44" i="10"/>
  <c r="BQ21" i="10" s="1"/>
  <c r="BQ19" i="10" s="1"/>
  <c r="CX25" i="10"/>
  <c r="O44" i="6"/>
  <c r="O21" i="6" s="1"/>
  <c r="O19" i="6" s="1"/>
  <c r="L44" i="6"/>
  <c r="L21" i="6" s="1"/>
  <c r="L19" i="6" s="1"/>
  <c r="E43" i="4"/>
  <c r="E20" i="4" s="1"/>
  <c r="E18" i="4" s="1"/>
  <c r="U43" i="4"/>
  <c r="U20" i="4" s="1"/>
  <c r="U18" i="4" s="1"/>
  <c r="CG44" i="5"/>
  <c r="CG21" i="5" s="1"/>
  <c r="CG19" i="5" s="1"/>
  <c r="BQ44" i="5"/>
  <c r="BQ21" i="5" s="1"/>
  <c r="BQ19" i="5" s="1"/>
  <c r="M18" i="4"/>
  <c r="AK18" i="4"/>
  <c r="AS18" i="4"/>
  <c r="BA18" i="4"/>
  <c r="BI18" i="4"/>
  <c r="DG26" i="10"/>
  <c r="DH76" i="10"/>
  <c r="DG59" i="10"/>
  <c r="BD44" i="10"/>
  <c r="BD21" i="10" s="1"/>
  <c r="BD19" i="10" s="1"/>
  <c r="BC19" i="5"/>
  <c r="CX76" i="10"/>
  <c r="K78" i="6"/>
  <c r="DF23" i="10"/>
  <c r="P59" i="10"/>
  <c r="CC58" i="10"/>
  <c r="F25" i="10"/>
  <c r="CX26" i="10"/>
  <c r="G25" i="10"/>
  <c r="DB26" i="10"/>
  <c r="DI78" i="10"/>
  <c r="DH78" i="10"/>
  <c r="M84" i="10"/>
  <c r="DI65" i="10"/>
  <c r="DG47" i="10"/>
  <c r="DC78" i="10"/>
  <c r="DH47" i="10"/>
  <c r="DE65" i="10"/>
  <c r="DG65" i="10"/>
  <c r="DH59" i="10"/>
  <c r="CX47" i="10"/>
  <c r="DI59" i="10"/>
  <c r="DH65" i="10"/>
  <c r="CX84" i="10"/>
  <c r="DC26" i="10"/>
  <c r="DJ26" i="10"/>
  <c r="DD76" i="10"/>
  <c r="AR45" i="10"/>
  <c r="AR44" i="10" s="1"/>
  <c r="DJ47" i="10"/>
  <c r="CY26" i="10"/>
  <c r="DH26" i="10"/>
  <c r="DB45" i="10"/>
  <c r="DD26" i="10"/>
  <c r="DF78" i="10"/>
  <c r="CY78" i="10"/>
  <c r="DE78" i="10"/>
  <c r="DA58" i="10"/>
  <c r="DB58" i="10"/>
  <c r="DB23" i="10"/>
  <c r="DI25" i="10"/>
  <c r="DI84" i="10"/>
  <c r="CX65" i="10"/>
  <c r="DC59" i="10"/>
  <c r="CX58" i="10"/>
  <c r="DE26" i="10"/>
  <c r="DF26" i="10"/>
  <c r="DC47" i="10"/>
  <c r="DI26" i="10"/>
  <c r="DA26" i="10"/>
  <c r="CZ26" i="10"/>
  <c r="DK26" i="10"/>
  <c r="DH25" i="10"/>
  <c r="CZ45" i="10"/>
  <c r="CX78" i="10"/>
  <c r="DC84" i="10"/>
  <c r="DD78" i="10"/>
  <c r="DJ78" i="10"/>
  <c r="DA45" i="10"/>
  <c r="DD65" i="10"/>
  <c r="DA74" i="10"/>
  <c r="DG25" i="10"/>
  <c r="DG74" i="10"/>
  <c r="DH71" i="10"/>
  <c r="DG84" i="10"/>
  <c r="DG76" i="10"/>
  <c r="DF47" i="10"/>
  <c r="CY47" i="10"/>
  <c r="DH84" i="10"/>
  <c r="DI47" i="10"/>
  <c r="DC65" i="10"/>
  <c r="DE59" i="10"/>
  <c r="X44" i="26"/>
  <c r="X21" i="26" s="1"/>
  <c r="X19" i="26" s="1"/>
  <c r="AF78" i="26"/>
  <c r="J47" i="26"/>
  <c r="E20" i="26"/>
  <c r="AG20" i="26" s="1"/>
  <c r="AG26" i="26"/>
  <c r="AO26" i="26" s="1"/>
  <c r="D47" i="26"/>
  <c r="G20" i="26"/>
  <c r="AI20" i="26" s="1"/>
  <c r="AI26" i="26"/>
  <c r="F20" i="26"/>
  <c r="AH20" i="26" s="1"/>
  <c r="AH26" i="26"/>
  <c r="J24" i="26"/>
  <c r="I74" i="26"/>
  <c r="E74" i="26"/>
  <c r="AF84" i="26"/>
  <c r="I47" i="26"/>
  <c r="I20" i="26"/>
  <c r="AK20" i="26" s="1"/>
  <c r="AK26" i="26"/>
  <c r="H20" i="26"/>
  <c r="AJ20" i="26" s="1"/>
  <c r="AJ26" i="26"/>
  <c r="G74" i="26"/>
  <c r="D74" i="26"/>
  <c r="J20" i="26"/>
  <c r="AL20" i="26" s="1"/>
  <c r="AL26" i="26"/>
  <c r="AB74" i="35"/>
  <c r="BT19" i="5"/>
  <c r="BL44" i="5"/>
  <c r="BL21" i="5" s="1"/>
  <c r="BL19" i="5" s="1"/>
  <c r="AM26" i="6"/>
  <c r="N44" i="6"/>
  <c r="N21" i="6" s="1"/>
  <c r="N19" i="6" s="1"/>
  <c r="K59" i="6"/>
  <c r="K76" i="6"/>
  <c r="K74" i="6" s="1"/>
  <c r="K22" i="6" s="1"/>
  <c r="AA47" i="6"/>
  <c r="AA45" i="6" s="1"/>
  <c r="AA44" i="6" s="1"/>
  <c r="AA21" i="6" s="1"/>
  <c r="AM47" i="6"/>
  <c r="W47" i="6"/>
  <c r="W45" i="6" s="1"/>
  <c r="W44" i="6" s="1"/>
  <c r="U47" i="6"/>
  <c r="U45" i="6" s="1"/>
  <c r="M44" i="6"/>
  <c r="M21" i="6" s="1"/>
  <c r="M19" i="6" s="1"/>
  <c r="V47" i="6"/>
  <c r="V45" i="6" s="1"/>
  <c r="Y58" i="6"/>
  <c r="K23" i="6"/>
  <c r="Z41" i="5"/>
  <c r="BD44" i="5"/>
  <c r="BD21" i="5" s="1"/>
  <c r="BD19" i="5" s="1"/>
  <c r="BM44" i="5"/>
  <c r="BM21" i="5" s="1"/>
  <c r="BM19" i="5" s="1"/>
  <c r="D43" i="12"/>
  <c r="I43" i="12" s="1"/>
  <c r="D78" i="10"/>
  <c r="AQ44" i="10"/>
  <c r="AQ21" i="10" s="1"/>
  <c r="AQ19" i="10" s="1"/>
  <c r="AV44" i="10"/>
  <c r="AV21" i="10" s="1"/>
  <c r="AV19" i="10" s="1"/>
  <c r="D76" i="10"/>
  <c r="BF58" i="10"/>
  <c r="BF44" i="10" s="1"/>
  <c r="BF21" i="10" s="1"/>
  <c r="BF19" i="10" s="1"/>
  <c r="CM44" i="10"/>
  <c r="CM21" i="10" s="1"/>
  <c r="G58" i="10"/>
  <c r="AI44" i="10"/>
  <c r="G44" i="10" s="1"/>
  <c r="N59" i="10"/>
  <c r="CN44" i="10"/>
  <c r="CN21" i="10" s="1"/>
  <c r="BC44" i="10"/>
  <c r="BC21" i="10" s="1"/>
  <c r="BC19" i="10" s="1"/>
  <c r="H58" i="10"/>
  <c r="E25" i="10"/>
  <c r="AK74" i="10"/>
  <c r="DC74" i="10" s="1"/>
  <c r="AG58" i="10"/>
  <c r="CY58" i="10" s="1"/>
  <c r="AO44" i="10"/>
  <c r="AM20" i="10"/>
  <c r="DE20" i="10" s="1"/>
  <c r="AN20" i="10"/>
  <c r="AS74" i="10"/>
  <c r="AL74" i="10"/>
  <c r="DD74" i="10" s="1"/>
  <c r="AQ20" i="10"/>
  <c r="DI20" i="10" s="1"/>
  <c r="AP20" i="10"/>
  <c r="AL20" i="10"/>
  <c r="DD20" i="10" s="1"/>
  <c r="AK25" i="10"/>
  <c r="DC25" i="10" s="1"/>
  <c r="AS23" i="10"/>
  <c r="AL23" i="10"/>
  <c r="DD23" i="10" s="1"/>
  <c r="AM23" i="10"/>
  <c r="AM25" i="10"/>
  <c r="AJ74" i="10"/>
  <c r="AG74" i="10"/>
  <c r="CY74" i="10" s="1"/>
  <c r="AM74" i="10"/>
  <c r="AK20" i="10"/>
  <c r="AR20" i="10"/>
  <c r="AJ20" i="10"/>
  <c r="H20" i="10" s="1"/>
  <c r="AL45" i="10"/>
  <c r="AN74" i="10"/>
  <c r="AG20" i="10"/>
  <c r="CY20" i="10" s="1"/>
  <c r="AI20" i="10"/>
  <c r="G20" i="10" s="1"/>
  <c r="AH20" i="10"/>
  <c r="F20" i="10" s="1"/>
  <c r="AS20" i="10"/>
  <c r="Q20" i="10" s="1"/>
  <c r="AP44" i="10"/>
  <c r="AJ44" i="10"/>
  <c r="AR25" i="10"/>
  <c r="AG23" i="10"/>
  <c r="CY23" i="10" s="1"/>
  <c r="AN58" i="10"/>
  <c r="AP22" i="10"/>
  <c r="AI22" i="10"/>
  <c r="O71" i="10"/>
  <c r="M71" i="10"/>
  <c r="G71" i="10"/>
  <c r="AR22" i="10"/>
  <c r="AO22" i="10"/>
  <c r="DG22" i="10" s="1"/>
  <c r="AH22" i="10"/>
  <c r="CZ22" i="10" s="1"/>
  <c r="F74" i="10"/>
  <c r="H71" i="10"/>
  <c r="F71" i="10"/>
  <c r="CL44" i="10"/>
  <c r="CL21" i="10" s="1"/>
  <c r="CL19" i="10" s="1"/>
  <c r="M78" i="10"/>
  <c r="I58" i="6"/>
  <c r="CV87" i="5"/>
  <c r="AP26" i="6"/>
  <c r="I25" i="12"/>
  <c r="E58" i="26"/>
  <c r="AP46" i="6"/>
  <c r="AQ46" i="6"/>
  <c r="AP84" i="6"/>
  <c r="AP87" i="6"/>
  <c r="AQ87" i="6"/>
  <c r="AM71" i="6"/>
  <c r="AP71" i="6"/>
  <c r="AP23" i="6"/>
  <c r="AP65" i="6"/>
  <c r="AC74" i="6"/>
  <c r="AM74" i="6" s="1"/>
  <c r="AP76" i="6"/>
  <c r="AP78" i="6"/>
  <c r="AP20" i="6"/>
  <c r="AP59" i="6"/>
  <c r="AC45" i="6"/>
  <c r="AP47" i="6"/>
  <c r="AL71" i="5"/>
  <c r="CV71" i="5" s="1"/>
  <c r="CV72" i="5"/>
  <c r="AL74" i="5"/>
  <c r="AL22" i="5" s="1"/>
  <c r="CV46" i="5"/>
  <c r="CV41" i="5"/>
  <c r="CV31" i="5"/>
  <c r="CV55" i="5"/>
  <c r="CV27" i="5"/>
  <c r="BP65" i="5"/>
  <c r="CU61" i="5"/>
  <c r="AL45" i="5"/>
  <c r="AL78" i="5"/>
  <c r="AL23" i="5" s="1"/>
  <c r="BD84" i="35"/>
  <c r="BD25" i="35" s="1"/>
  <c r="AH74" i="6"/>
  <c r="BK59" i="35"/>
  <c r="BK58" i="35" s="1"/>
  <c r="BK44" i="35" s="1"/>
  <c r="BK21" i="35" s="1"/>
  <c r="CF59" i="35"/>
  <c r="AC58" i="6"/>
  <c r="P71" i="6"/>
  <c r="J71" i="6"/>
  <c r="J44" i="6" s="1"/>
  <c r="J21" i="6" s="1"/>
  <c r="J19" i="6" s="1"/>
  <c r="CP26" i="5"/>
  <c r="CP20" i="5" s="1"/>
  <c r="CQ58" i="5"/>
  <c r="CS23" i="5"/>
  <c r="CM78" i="5"/>
  <c r="CM23" i="5" s="1"/>
  <c r="CK45" i="5"/>
  <c r="BP26" i="5"/>
  <c r="BP20" i="5" s="1"/>
  <c r="AC25" i="26"/>
  <c r="AJ25" i="26" s="1"/>
  <c r="CF58" i="10"/>
  <c r="CW84" i="10"/>
  <c r="CW25" i="10" s="1"/>
  <c r="CD84" i="10"/>
  <c r="DF84" i="10" s="1"/>
  <c r="DE47" i="10"/>
  <c r="CU58" i="10"/>
  <c r="N65" i="10"/>
  <c r="BG44" i="5"/>
  <c r="BG21" i="5" s="1"/>
  <c r="BG19" i="5" s="1"/>
  <c r="BO44" i="5"/>
  <c r="BO21" i="5" s="1"/>
  <c r="BO19" i="5" s="1"/>
  <c r="BH44" i="5"/>
  <c r="BH21" i="5" s="1"/>
  <c r="BH19" i="5" s="1"/>
  <c r="Z71" i="5"/>
  <c r="CJ41" i="5"/>
  <c r="CN58" i="5"/>
  <c r="AW76" i="35"/>
  <c r="AW74" i="35" s="1"/>
  <c r="AW22" i="35" s="1"/>
  <c r="BK76" i="35"/>
  <c r="BK74" i="35" s="1"/>
  <c r="BK22" i="35" s="1"/>
  <c r="J76" i="5"/>
  <c r="J74" i="5" s="1"/>
  <c r="J22" i="5" s="1"/>
  <c r="CM65" i="5"/>
  <c r="CE26" i="5"/>
  <c r="CE20" i="5" s="1"/>
  <c r="CF44" i="5"/>
  <c r="CF21" i="5" s="1"/>
  <c r="CF19" i="5" s="1"/>
  <c r="CM26" i="5"/>
  <c r="CM20" i="5" s="1"/>
  <c r="BJ44" i="5"/>
  <c r="BJ21" i="5" s="1"/>
  <c r="BJ19" i="5" s="1"/>
  <c r="J45" i="5"/>
  <c r="CP23" i="5"/>
  <c r="AP21" i="5"/>
  <c r="F102" i="17"/>
  <c r="BA84" i="5"/>
  <c r="BA25" i="5" s="1"/>
  <c r="Y27" i="5"/>
  <c r="BR44" i="5"/>
  <c r="BR21" i="5" s="1"/>
  <c r="BR19" i="5" s="1"/>
  <c r="CK58" i="5"/>
  <c r="AJ19" i="5"/>
  <c r="W76" i="26"/>
  <c r="W74" i="26" s="1"/>
  <c r="W22" i="26" s="1"/>
  <c r="W23" i="26"/>
  <c r="U76" i="26"/>
  <c r="U74" i="26" s="1"/>
  <c r="U22" i="26" s="1"/>
  <c r="U23" i="26"/>
  <c r="Q76" i="26"/>
  <c r="Q74" i="26" s="1"/>
  <c r="Q22" i="26" s="1"/>
  <c r="Q23" i="26"/>
  <c r="M76" i="26"/>
  <c r="M74" i="26" s="1"/>
  <c r="M22" i="26" s="1"/>
  <c r="M23" i="26"/>
  <c r="K76" i="26"/>
  <c r="K74" i="26" s="1"/>
  <c r="K23" i="26"/>
  <c r="Y76" i="26"/>
  <c r="Y74" i="26" s="1"/>
  <c r="Y22" i="26" s="1"/>
  <c r="Y23" i="26"/>
  <c r="L76" i="26"/>
  <c r="L74" i="26" s="1"/>
  <c r="L22" i="26" s="1"/>
  <c r="L23" i="26"/>
  <c r="T76" i="26"/>
  <c r="T74" i="26" s="1"/>
  <c r="T22" i="26" s="1"/>
  <c r="T23" i="26"/>
  <c r="R76" i="26"/>
  <c r="R74" i="26" s="1"/>
  <c r="R22" i="26" s="1"/>
  <c r="R23" i="26"/>
  <c r="P76" i="26"/>
  <c r="P74" i="26" s="1"/>
  <c r="P22" i="26" s="1"/>
  <c r="P23" i="26"/>
  <c r="N76" i="26"/>
  <c r="N74" i="26" s="1"/>
  <c r="N22" i="26" s="1"/>
  <c r="N23" i="26"/>
  <c r="J76" i="26"/>
  <c r="J23" i="26"/>
  <c r="Q47" i="26"/>
  <c r="Q45" i="26" s="1"/>
  <c r="Q44" i="26" s="1"/>
  <c r="Q21" i="26" s="1"/>
  <c r="V22" i="26"/>
  <c r="V58" i="26"/>
  <c r="V47" i="26" s="1"/>
  <c r="V45" i="26" s="1"/>
  <c r="V44" i="26" s="1"/>
  <c r="V21" i="26" s="1"/>
  <c r="U47" i="26"/>
  <c r="U45" i="26" s="1"/>
  <c r="U44" i="26" s="1"/>
  <c r="U21" i="26" s="1"/>
  <c r="T47" i="26"/>
  <c r="T45" i="26" s="1"/>
  <c r="T44" i="26" s="1"/>
  <c r="T21" i="26" s="1"/>
  <c r="AD78" i="26"/>
  <c r="AK78" i="26" s="1"/>
  <c r="W58" i="26"/>
  <c r="W47" i="26" s="1"/>
  <c r="H23" i="26"/>
  <c r="H76" i="26"/>
  <c r="E47" i="26"/>
  <c r="AC24" i="26"/>
  <c r="AJ24" i="26" s="1"/>
  <c r="Y58" i="26"/>
  <c r="Y47" i="26" s="1"/>
  <c r="AA25" i="26"/>
  <c r="AH25" i="26" s="1"/>
  <c r="AA78" i="26"/>
  <c r="AH78" i="26" s="1"/>
  <c r="AE25" i="26"/>
  <c r="AL25" i="26" s="1"/>
  <c r="AE78" i="26"/>
  <c r="AL78" i="26" s="1"/>
  <c r="AB78" i="26"/>
  <c r="AI78" i="26" s="1"/>
  <c r="AC78" i="26"/>
  <c r="AJ78" i="26" s="1"/>
  <c r="F23" i="26"/>
  <c r="F76" i="26"/>
  <c r="G22" i="26"/>
  <c r="G58" i="26"/>
  <c r="N44" i="26"/>
  <c r="N21" i="26" s="1"/>
  <c r="S44" i="26"/>
  <c r="S21" i="26" s="1"/>
  <c r="CI78" i="10"/>
  <c r="CI23" i="10" s="1"/>
  <c r="CT58" i="10"/>
  <c r="BO45" i="10"/>
  <c r="BO44" i="10" s="1"/>
  <c r="O84" i="10"/>
  <c r="L47" i="10"/>
  <c r="E47" i="10"/>
  <c r="CB45" i="10"/>
  <c r="CA44" i="10"/>
  <c r="CA21" i="10" s="1"/>
  <c r="CA19" i="10" s="1"/>
  <c r="E59" i="10"/>
  <c r="E76" i="10"/>
  <c r="O59" i="10"/>
  <c r="CV45" i="10"/>
  <c r="CV44" i="10" s="1"/>
  <c r="CV21" i="10" s="1"/>
  <c r="M65" i="10"/>
  <c r="CU45" i="10"/>
  <c r="CO45" i="10"/>
  <c r="CS58" i="10"/>
  <c r="CS44" i="10" s="1"/>
  <c r="CS21" i="10" s="1"/>
  <c r="CS19" i="10" s="1"/>
  <c r="K26" i="10"/>
  <c r="I47" i="10"/>
  <c r="BW45" i="10"/>
  <c r="BW44" i="10" s="1"/>
  <c r="BW21" i="10" s="1"/>
  <c r="BW19" i="10" s="1"/>
  <c r="O47" i="10"/>
  <c r="F58" i="10"/>
  <c r="CM22" i="10"/>
  <c r="G74" i="10"/>
  <c r="CE23" i="10"/>
  <c r="M23" i="10" s="1"/>
  <c r="O65" i="10"/>
  <c r="CG58" i="10"/>
  <c r="CE58" i="10"/>
  <c r="M59" i="10"/>
  <c r="M47" i="10"/>
  <c r="N84" i="10"/>
  <c r="N71" i="10"/>
  <c r="M76" i="10"/>
  <c r="BA44" i="10"/>
  <c r="BA21" i="10" s="1"/>
  <c r="BA19" i="10" s="1"/>
  <c r="BB44" i="10"/>
  <c r="BB21" i="10" s="1"/>
  <c r="BB19" i="10" s="1"/>
  <c r="CE45" i="10"/>
  <c r="M45" i="10" s="1"/>
  <c r="N26" i="10"/>
  <c r="CK45" i="10"/>
  <c r="CK44" i="10" s="1"/>
  <c r="CK21" i="10" s="1"/>
  <c r="CK19" i="10" s="1"/>
  <c r="CJ45" i="10"/>
  <c r="CJ44" i="10" s="1"/>
  <c r="CJ21" i="10" s="1"/>
  <c r="CJ19" i="10" s="1"/>
  <c r="CF74" i="10"/>
  <c r="DH74" i="10" s="1"/>
  <c r="N76" i="10"/>
  <c r="CT45" i="10"/>
  <c r="O25" i="10"/>
  <c r="M25" i="10"/>
  <c r="N47" i="10"/>
  <c r="CF45" i="10"/>
  <c r="N25" i="10"/>
  <c r="AH44" i="10"/>
  <c r="I23" i="10"/>
  <c r="BS45" i="10"/>
  <c r="BS44" i="10" s="1"/>
  <c r="BS21" i="10" s="1"/>
  <c r="AW19" i="10"/>
  <c r="BY19" i="10"/>
  <c r="Q26" i="10"/>
  <c r="G26" i="10"/>
  <c r="J26" i="10"/>
  <c r="P26" i="10"/>
  <c r="H26" i="10"/>
  <c r="O26" i="10"/>
  <c r="E26" i="10"/>
  <c r="F26" i="10"/>
  <c r="L26" i="10"/>
  <c r="D26" i="10"/>
  <c r="CF23" i="10"/>
  <c r="DH23" i="10" s="1"/>
  <c r="N78" i="10"/>
  <c r="D20" i="26"/>
  <c r="AF20" i="26" s="1"/>
  <c r="R44" i="26"/>
  <c r="R21" i="26" s="1"/>
  <c r="AO20" i="26"/>
  <c r="L44" i="26"/>
  <c r="L21" i="26" s="1"/>
  <c r="AB25" i="26"/>
  <c r="AI25" i="26" s="1"/>
  <c r="M44" i="26"/>
  <c r="M21" i="26" s="1"/>
  <c r="AD25" i="26"/>
  <c r="AK25" i="26" s="1"/>
  <c r="AI58" i="6"/>
  <c r="AI44" i="6" s="1"/>
  <c r="AI21" i="6" s="1"/>
  <c r="AI19" i="6" s="1"/>
  <c r="U65" i="35"/>
  <c r="CM65" i="35" s="1"/>
  <c r="D45" i="35"/>
  <c r="X23" i="6"/>
  <c r="AL23" i="6"/>
  <c r="V23" i="6"/>
  <c r="W23" i="6"/>
  <c r="BY78" i="35"/>
  <c r="BY23" i="35" s="1"/>
  <c r="BK78" i="35"/>
  <c r="BK23" i="35" s="1"/>
  <c r="H78" i="6"/>
  <c r="H23" i="6" s="1"/>
  <c r="U23" i="6"/>
  <c r="BP78" i="5"/>
  <c r="BP23" i="5" s="1"/>
  <c r="BP44" i="10"/>
  <c r="BP21" i="10" s="1"/>
  <c r="BX78" i="5"/>
  <c r="BX23" i="5" s="1"/>
  <c r="CH78" i="5"/>
  <c r="CH23" i="5" s="1"/>
  <c r="BZ78" i="5"/>
  <c r="BZ23" i="5" s="1"/>
  <c r="CO71" i="5"/>
  <c r="X41" i="5"/>
  <c r="CL58" i="5"/>
  <c r="BY84" i="35"/>
  <c r="BY25" i="35" s="1"/>
  <c r="AG58" i="6"/>
  <c r="BP84" i="5"/>
  <c r="BP25" i="5" s="1"/>
  <c r="BP59" i="5"/>
  <c r="BP45" i="5"/>
  <c r="BZ65" i="5"/>
  <c r="BZ58" i="5" s="1"/>
  <c r="CM59" i="5"/>
  <c r="BY76" i="35"/>
  <c r="BY74" i="35" s="1"/>
  <c r="BY22" i="35" s="1"/>
  <c r="AW59" i="35"/>
  <c r="AW58" i="35" s="1"/>
  <c r="BR76" i="35"/>
  <c r="BR74" i="35" s="1"/>
  <c r="BR22" i="35" s="1"/>
  <c r="D59" i="35"/>
  <c r="BR59" i="35"/>
  <c r="BR58" i="35" s="1"/>
  <c r="AW84" i="35"/>
  <c r="AW25" i="35" s="1"/>
  <c r="CJ71" i="5"/>
  <c r="Y71" i="5"/>
  <c r="E59" i="35"/>
  <c r="BK84" i="35"/>
  <c r="BK25" i="35" s="1"/>
  <c r="BT45" i="10"/>
  <c r="BT44" i="10" s="1"/>
  <c r="CJ31" i="5"/>
  <c r="BW44" i="5"/>
  <c r="BW21" i="5" s="1"/>
  <c r="BW19" i="5" s="1"/>
  <c r="BU26" i="5"/>
  <c r="BU20" i="5" s="1"/>
  <c r="CU55" i="5"/>
  <c r="CO31" i="5"/>
  <c r="CR26" i="5"/>
  <c r="CR20" i="5" s="1"/>
  <c r="BV44" i="5"/>
  <c r="BV21" i="5" s="1"/>
  <c r="BV19" i="5" s="1"/>
  <c r="AL58" i="6"/>
  <c r="U58" i="6"/>
  <c r="H58" i="6"/>
  <c r="AN21" i="5"/>
  <c r="CD44" i="5"/>
  <c r="CD21" i="5" s="1"/>
  <c r="CD19" i="5" s="1"/>
  <c r="AV45" i="5"/>
  <c r="CI44" i="5"/>
  <c r="CI21" i="5" s="1"/>
  <c r="CI19" i="5" s="1"/>
  <c r="Z31" i="5"/>
  <c r="AQ26" i="5"/>
  <c r="AQ20" i="5" s="1"/>
  <c r="Y31" i="5"/>
  <c r="CQ45" i="5"/>
  <c r="BF26" i="5"/>
  <c r="BF20" i="5" s="1"/>
  <c r="BA58" i="5"/>
  <c r="BA44" i="5" s="1"/>
  <c r="BA21" i="5" s="1"/>
  <c r="Z27" i="5"/>
  <c r="CJ27" i="5"/>
  <c r="CU41" i="5"/>
  <c r="CJ55" i="5"/>
  <c r="X71" i="5"/>
  <c r="AA34" i="5"/>
  <c r="AA24" i="5"/>
  <c r="D102" i="17"/>
  <c r="AA31" i="5"/>
  <c r="CU31" i="5"/>
  <c r="BK76" i="5"/>
  <c r="BK74" i="5" s="1"/>
  <c r="BK22" i="5" s="1"/>
  <c r="AG26" i="5"/>
  <c r="AG20" i="5" s="1"/>
  <c r="AA71" i="5"/>
  <c r="BA26" i="5"/>
  <c r="BA20" i="5" s="1"/>
  <c r="X34" i="5"/>
  <c r="Z55" i="5"/>
  <c r="AL74" i="6"/>
  <c r="Z34" i="5"/>
  <c r="BE44" i="5"/>
  <c r="BE21" i="5" s="1"/>
  <c r="BE19" i="5" s="1"/>
  <c r="CO34" i="5"/>
  <c r="Y47" i="5"/>
  <c r="AA27" i="5"/>
  <c r="AA55" i="5"/>
  <c r="AA41" i="5"/>
  <c r="BF45" i="5"/>
  <c r="CP45" i="5"/>
  <c r="AB26" i="5"/>
  <c r="AB20" i="5" s="1"/>
  <c r="CP58" i="5"/>
  <c r="BR84" i="35"/>
  <c r="BR25" i="35" s="1"/>
  <c r="AH58" i="6"/>
  <c r="CO27" i="5"/>
  <c r="CN45" i="5"/>
  <c r="CO41" i="5"/>
  <c r="CU46" i="5"/>
  <c r="CS58" i="5"/>
  <c r="AQ58" i="5"/>
  <c r="AQ44" i="5" s="1"/>
  <c r="AQ21" i="5" s="1"/>
  <c r="AG58" i="5"/>
  <c r="AG44" i="5" s="1"/>
  <c r="AG21" i="5" s="1"/>
  <c r="BZ26" i="5"/>
  <c r="BZ20" i="5" s="1"/>
  <c r="Y41" i="5"/>
  <c r="CS26" i="5"/>
  <c r="CS20" i="5" s="1"/>
  <c r="AV26" i="5"/>
  <c r="AV20" i="5" s="1"/>
  <c r="CQ25" i="5"/>
  <c r="CE45" i="5"/>
  <c r="AB58" i="5"/>
  <c r="Y55" i="5"/>
  <c r="X27" i="5"/>
  <c r="CU27" i="5"/>
  <c r="AB45" i="5"/>
  <c r="BI58" i="5"/>
  <c r="BI44" i="5" s="1"/>
  <c r="BI21" i="5" s="1"/>
  <c r="BI19" i="5" s="1"/>
  <c r="BK26" i="5"/>
  <c r="BK20" i="5" s="1"/>
  <c r="BF76" i="5"/>
  <c r="BF74" i="5" s="1"/>
  <c r="BF22" i="5" s="1"/>
  <c r="CL45" i="5"/>
  <c r="X31" i="5"/>
  <c r="J20" i="10"/>
  <c r="P20" i="10"/>
  <c r="DJ20" i="10"/>
  <c r="E20" i="10"/>
  <c r="DH20" i="10"/>
  <c r="N20" i="10"/>
  <c r="CZ20" i="10"/>
  <c r="L20" i="10"/>
  <c r="DF20" i="10"/>
  <c r="CX20" i="10"/>
  <c r="D20" i="10"/>
  <c r="U23" i="35"/>
  <c r="E65" i="35"/>
  <c r="AO25" i="35"/>
  <c r="CS25" i="35" s="1"/>
  <c r="AP74" i="35"/>
  <c r="AB84" i="35"/>
  <c r="BX65" i="5"/>
  <c r="AF44" i="6"/>
  <c r="AF21" i="6" s="1"/>
  <c r="AF19" i="6" s="1"/>
  <c r="CF65" i="35"/>
  <c r="CT65" i="35" s="1"/>
  <c r="CF84" i="35"/>
  <c r="CF25" i="35" s="1"/>
  <c r="AW45" i="35"/>
  <c r="AH25" i="35"/>
  <c r="CL25" i="35" s="1"/>
  <c r="U74" i="35"/>
  <c r="U45" i="35"/>
  <c r="AI45" i="35"/>
  <c r="AI44" i="35" s="1"/>
  <c r="AI21" i="35" s="1"/>
  <c r="AI19" i="35" s="1"/>
  <c r="AB58" i="35"/>
  <c r="U25" i="35"/>
  <c r="CF76" i="35"/>
  <c r="CF74" i="35" s="1"/>
  <c r="CF22" i="35" s="1"/>
  <c r="AL71" i="10"/>
  <c r="DD71" i="10" s="1"/>
  <c r="I76" i="10"/>
  <c r="AK45" i="10"/>
  <c r="CD76" i="10"/>
  <c r="DF76" i="10" s="1"/>
  <c r="CC84" i="10"/>
  <c r="CC25" i="10" s="1"/>
  <c r="AF74" i="10"/>
  <c r="CX74" i="10" s="1"/>
  <c r="CI65" i="10"/>
  <c r="AS44" i="10"/>
  <c r="BE19" i="10"/>
  <c r="AG71" i="10"/>
  <c r="CY71" i="10" s="1"/>
  <c r="CO58" i="10"/>
  <c r="DC58" i="10" s="1"/>
  <c r="CV84" i="10"/>
  <c r="CV25" i="10" s="1"/>
  <c r="CH76" i="10"/>
  <c r="CI76" i="10"/>
  <c r="CI74" i="10" s="1"/>
  <c r="AX76" i="10"/>
  <c r="AX74" i="10" s="1"/>
  <c r="BK45" i="5"/>
  <c r="AV58" i="5"/>
  <c r="CJ47" i="5"/>
  <c r="BS76" i="10"/>
  <c r="BS74" i="10" s="1"/>
  <c r="AY58" i="5"/>
  <c r="AY44" i="5" s="1"/>
  <c r="AY21" i="5" s="1"/>
  <c r="BG58" i="10"/>
  <c r="BG44" i="10" s="1"/>
  <c r="AQ76" i="34"/>
  <c r="AQ74" i="34" s="1"/>
  <c r="AQ22" i="34" s="1"/>
  <c r="AQ19" i="34" s="1"/>
  <c r="CQ76" i="10"/>
  <c r="DE76" i="10" s="1"/>
  <c r="CQ58" i="10"/>
  <c r="CQ44" i="10" s="1"/>
  <c r="CQ21" i="10" s="1"/>
  <c r="CI84" i="10"/>
  <c r="D84" i="10"/>
  <c r="M74" i="10"/>
  <c r="CV76" i="10"/>
  <c r="CV74" i="10" s="1"/>
  <c r="CV22" i="10" s="1"/>
  <c r="D71" i="10"/>
  <c r="CH84" i="10"/>
  <c r="CH25" i="10" s="1"/>
  <c r="V44" i="5"/>
  <c r="V21" i="5" s="1"/>
  <c r="CO55" i="5"/>
  <c r="K19" i="5"/>
  <c r="L78" i="10"/>
  <c r="I84" i="10"/>
  <c r="CQ84" i="10"/>
  <c r="CQ25" i="10" s="1"/>
  <c r="CD65" i="10"/>
  <c r="DF65" i="10" s="1"/>
  <c r="CH65" i="10"/>
  <c r="DJ65" i="10" s="1"/>
  <c r="J76" i="10"/>
  <c r="I26" i="10"/>
  <c r="AO20" i="10"/>
  <c r="M26" i="10"/>
  <c r="G45" i="10"/>
  <c r="H45" i="10"/>
  <c r="BZ44" i="10"/>
  <c r="BR19" i="10"/>
  <c r="F45" i="10"/>
  <c r="BX44" i="10"/>
  <c r="P47" i="10"/>
  <c r="CN76" i="10"/>
  <c r="CN74" i="10" s="1"/>
  <c r="CN22" i="10" s="1"/>
  <c r="CN19" i="10" s="1"/>
  <c r="CI71" i="10"/>
  <c r="CH45" i="10"/>
  <c r="CD59" i="10"/>
  <c r="DF59" i="10" s="1"/>
  <c r="D65" i="10"/>
  <c r="AO71" i="26"/>
  <c r="V22" i="5"/>
  <c r="CQ26" i="5"/>
  <c r="CQ20" i="5" s="1"/>
  <c r="CP25" i="5"/>
  <c r="BF84" i="5"/>
  <c r="BF25" i="5" s="1"/>
  <c r="BU65" i="5"/>
  <c r="CM45" i="5"/>
  <c r="BS58" i="5"/>
  <c r="BS44" i="5" s="1"/>
  <c r="BS21" i="5" s="1"/>
  <c r="BS19" i="5" s="1"/>
  <c r="AK58" i="6"/>
  <c r="AK44" i="6" s="1"/>
  <c r="AK21" i="6" s="1"/>
  <c r="AK19" i="6" s="1"/>
  <c r="AD44" i="6"/>
  <c r="AD21" i="6" s="1"/>
  <c r="AM23" i="6"/>
  <c r="CC44" i="5"/>
  <c r="CC21" i="5" s="1"/>
  <c r="CC19" i="5" s="1"/>
  <c r="S23" i="26"/>
  <c r="CW59" i="10"/>
  <c r="AZ59" i="10"/>
  <c r="DD47" i="10"/>
  <c r="AG45" i="6"/>
  <c r="CE59" i="5"/>
  <c r="CH59" i="5"/>
  <c r="BX59" i="5"/>
  <c r="AJ25" i="6"/>
  <c r="CH84" i="5"/>
  <c r="CH25" i="5" s="1"/>
  <c r="BP76" i="5"/>
  <c r="BP74" i="5" s="1"/>
  <c r="BP22" i="5" s="1"/>
  <c r="BX76" i="5"/>
  <c r="BX74" i="5" s="1"/>
  <c r="BX22" i="5" s="1"/>
  <c r="AL59" i="5"/>
  <c r="BK84" i="5"/>
  <c r="BK25" i="5" s="1"/>
  <c r="X74" i="6"/>
  <c r="X22" i="6" s="1"/>
  <c r="AL25" i="6"/>
  <c r="CP58" i="10"/>
  <c r="CP44" i="10" s="1"/>
  <c r="CP21" i="10" s="1"/>
  <c r="CP19" i="10" s="1"/>
  <c r="CB59" i="10"/>
  <c r="CB58" i="10" s="1"/>
  <c r="BZ76" i="10"/>
  <c r="BZ74" i="10" s="1"/>
  <c r="BZ22" i="10" s="1"/>
  <c r="AJ74" i="6"/>
  <c r="AJ22" i="6" s="1"/>
  <c r="BX84" i="5"/>
  <c r="BX25" i="5" s="1"/>
  <c r="BZ84" i="5"/>
  <c r="BZ25" i="5" s="1"/>
  <c r="CH76" i="5"/>
  <c r="CH74" i="5" s="1"/>
  <c r="CH22" i="5" s="1"/>
  <c r="BZ76" i="5"/>
  <c r="BZ74" i="5" s="1"/>
  <c r="BZ22" i="5" s="1"/>
  <c r="CM76" i="5"/>
  <c r="CM74" i="5" s="1"/>
  <c r="CM22" i="5" s="1"/>
  <c r="CH65" i="5"/>
  <c r="BF65" i="5"/>
  <c r="AL65" i="5"/>
  <c r="CJ65" i="5"/>
  <c r="BF59" i="5"/>
  <c r="AO58" i="5"/>
  <c r="AO44" i="5" s="1"/>
  <c r="AO21" i="5" s="1"/>
  <c r="AO19" i="5" s="1"/>
  <c r="Q44" i="6"/>
  <c r="V74" i="6"/>
  <c r="V22" i="6" s="1"/>
  <c r="Q22" i="6"/>
  <c r="Y25" i="26"/>
  <c r="AF25" i="26" s="1"/>
  <c r="AC25" i="6"/>
  <c r="AE45" i="6"/>
  <c r="CU24" i="5"/>
  <c r="CU72" i="5"/>
  <c r="CW65" i="10"/>
  <c r="J65" i="10"/>
  <c r="CW76" i="10"/>
  <c r="CW74" i="10" s="1"/>
  <c r="CW22" i="10" s="1"/>
  <c r="D18" i="4"/>
  <c r="D20" i="12"/>
  <c r="P71" i="10"/>
  <c r="CI45" i="10"/>
  <c r="CR45" i="10"/>
  <c r="DF45" i="10" s="1"/>
  <c r="AF44" i="10"/>
  <c r="L23" i="10"/>
  <c r="BV44" i="10"/>
  <c r="BV21" i="10" s="1"/>
  <c r="BV19" i="10" s="1"/>
  <c r="D58" i="10"/>
  <c r="D23" i="10"/>
  <c r="AM21" i="5"/>
  <c r="AM38" i="5"/>
  <c r="AM20" i="6"/>
  <c r="CC23" i="10"/>
  <c r="K78" i="10"/>
  <c r="CD25" i="10"/>
  <c r="L25" i="10" s="1"/>
  <c r="K65" i="10"/>
  <c r="D25" i="10"/>
  <c r="M22" i="10"/>
  <c r="BZ45" i="5"/>
  <c r="AP34" i="5"/>
  <c r="AP26" i="5" s="1"/>
  <c r="AP20" i="5" s="1"/>
  <c r="CN38" i="5"/>
  <c r="I73" i="12"/>
  <c r="D21" i="12"/>
  <c r="I21" i="12" s="1"/>
  <c r="J58" i="5"/>
  <c r="O78" i="10"/>
  <c r="CG23" i="10"/>
  <c r="DI23" i="10" s="1"/>
  <c r="AY22" i="10"/>
  <c r="AY19" i="10" s="1"/>
  <c r="I74" i="10"/>
  <c r="AZ22" i="10"/>
  <c r="J74" i="10"/>
  <c r="CC71" i="10"/>
  <c r="DE71" i="10" s="1"/>
  <c r="AM44" i="10"/>
  <c r="CR58" i="10"/>
  <c r="BP22" i="10"/>
  <c r="H45" i="6"/>
  <c r="O22" i="26"/>
  <c r="K47" i="10"/>
  <c r="CR71" i="10"/>
  <c r="DF71" i="10" s="1"/>
  <c r="CC22" i="10"/>
  <c r="K59" i="10"/>
  <c r="AU19" i="10"/>
  <c r="AN19" i="5" l="1"/>
  <c r="CN34" i="5"/>
  <c r="CN26" i="5" s="1"/>
  <c r="CN20" i="5" s="1"/>
  <c r="J55" i="17"/>
  <c r="J51" i="17" s="1"/>
  <c r="CM19" i="10"/>
  <c r="DH45" i="10"/>
  <c r="Y48" i="6"/>
  <c r="Y47" i="6" s="1"/>
  <c r="I47" i="6"/>
  <c r="W21" i="6"/>
  <c r="Y44" i="6"/>
  <c r="Q78" i="10"/>
  <c r="DI58" i="10"/>
  <c r="O20" i="10"/>
  <c r="DA20" i="10"/>
  <c r="AG44" i="10"/>
  <c r="CY44" i="10" s="1"/>
  <c r="CC45" i="10"/>
  <c r="K45" i="10" s="1"/>
  <c r="DK84" i="10"/>
  <c r="DC45" i="10"/>
  <c r="DB20" i="10"/>
  <c r="K20" i="10"/>
  <c r="L84" i="10"/>
  <c r="E58" i="10"/>
  <c r="DK65" i="10"/>
  <c r="DG58" i="10"/>
  <c r="DH58" i="10"/>
  <c r="DD59" i="10"/>
  <c r="DK59" i="10" s="1"/>
  <c r="DJ76" i="10"/>
  <c r="DA22" i="10"/>
  <c r="AN44" i="10"/>
  <c r="DJ25" i="10"/>
  <c r="DE25" i="10"/>
  <c r="AI21" i="10"/>
  <c r="DA21" i="10" s="1"/>
  <c r="DA44" i="10"/>
  <c r="DI45" i="10"/>
  <c r="DB76" i="10"/>
  <c r="DG23" i="10"/>
  <c r="CY45" i="10"/>
  <c r="CX45" i="10"/>
  <c r="DJ84" i="10"/>
  <c r="DJ45" i="10"/>
  <c r="DK76" i="10"/>
  <c r="DE84" i="10"/>
  <c r="CX44" i="10"/>
  <c r="CZ44" i="10"/>
  <c r="DB44" i="10"/>
  <c r="DB74" i="10"/>
  <c r="DE23" i="10"/>
  <c r="DK23" i="10"/>
  <c r="DK74" i="10"/>
  <c r="DF25" i="10"/>
  <c r="DK78" i="10"/>
  <c r="DG45" i="10"/>
  <c r="DE58" i="10"/>
  <c r="I25" i="10"/>
  <c r="AF23" i="26"/>
  <c r="H74" i="26"/>
  <c r="J74" i="26"/>
  <c r="D22" i="26"/>
  <c r="AF74" i="26"/>
  <c r="I45" i="26"/>
  <c r="D45" i="26"/>
  <c r="AF47" i="26"/>
  <c r="J45" i="26"/>
  <c r="G47" i="26"/>
  <c r="AF76" i="26"/>
  <c r="E22" i="26"/>
  <c r="I22" i="26"/>
  <c r="AF58" i="26"/>
  <c r="CT76" i="35"/>
  <c r="CM45" i="35"/>
  <c r="CT84" i="35"/>
  <c r="CM23" i="35"/>
  <c r="AB22" i="35"/>
  <c r="CT74" i="35"/>
  <c r="CT59" i="35"/>
  <c r="CM25" i="35"/>
  <c r="CM74" i="35"/>
  <c r="CM84" i="35"/>
  <c r="CM76" i="35"/>
  <c r="CM78" i="35"/>
  <c r="CM59" i="35"/>
  <c r="K58" i="6"/>
  <c r="AC44" i="6"/>
  <c r="AC21" i="6" s="1"/>
  <c r="DK20" i="10"/>
  <c r="E45" i="10"/>
  <c r="CB44" i="10"/>
  <c r="CB21" i="10" s="1"/>
  <c r="CB19" i="10" s="1"/>
  <c r="Q84" i="10"/>
  <c r="AK44" i="10"/>
  <c r="F22" i="10"/>
  <c r="AN22" i="10"/>
  <c r="AM22" i="10"/>
  <c r="AG22" i="10"/>
  <c r="CY22" i="10" s="1"/>
  <c r="E74" i="10"/>
  <c r="AJ22" i="10"/>
  <c r="J23" i="10"/>
  <c r="AL22" i="10"/>
  <c r="DD22" i="10" s="1"/>
  <c r="AS22" i="10"/>
  <c r="CH74" i="10"/>
  <c r="DJ74" i="10" s="1"/>
  <c r="AS21" i="10"/>
  <c r="AH21" i="10"/>
  <c r="AJ21" i="10"/>
  <c r="AP21" i="10"/>
  <c r="E23" i="10"/>
  <c r="AO21" i="10"/>
  <c r="AK22" i="10"/>
  <c r="DC22" i="10" s="1"/>
  <c r="CD74" i="10"/>
  <c r="CD22" i="10" s="1"/>
  <c r="BT21" i="10"/>
  <c r="BT19" i="10" s="1"/>
  <c r="BO21" i="10"/>
  <c r="BO19" i="10" s="1"/>
  <c r="L76" i="10"/>
  <c r="CI25" i="10"/>
  <c r="DK25" i="10" s="1"/>
  <c r="CO44" i="10"/>
  <c r="CO21" i="10" s="1"/>
  <c r="CO19" i="10" s="1"/>
  <c r="CU44" i="10"/>
  <c r="CU21" i="10" s="1"/>
  <c r="AQ59" i="6"/>
  <c r="AQ84" i="6"/>
  <c r="AQ65" i="6"/>
  <c r="AQ74" i="6"/>
  <c r="AQ76" i="6"/>
  <c r="CF58" i="35"/>
  <c r="CF44" i="35" s="1"/>
  <c r="CF21" i="35" s="1"/>
  <c r="N19" i="26"/>
  <c r="CU71" i="5"/>
  <c r="AP25" i="6"/>
  <c r="AQ25" i="6"/>
  <c r="BP58" i="5"/>
  <c r="BP44" i="5" s="1"/>
  <c r="BP21" i="5" s="1"/>
  <c r="BP19" i="5" s="1"/>
  <c r="AG44" i="6"/>
  <c r="AG21" i="6" s="1"/>
  <c r="AG19" i="6" s="1"/>
  <c r="AP45" i="6"/>
  <c r="AP58" i="6"/>
  <c r="AC22" i="6"/>
  <c r="AP74" i="6"/>
  <c r="CV61" i="5"/>
  <c r="AG19" i="5"/>
  <c r="AH25" i="6"/>
  <c r="AH22" i="6"/>
  <c r="E76" i="35"/>
  <c r="E74" i="35" s="1"/>
  <c r="E22" i="35" s="1"/>
  <c r="BU78" i="5"/>
  <c r="CQ44" i="5"/>
  <c r="CQ21" i="5" s="1"/>
  <c r="CQ19" i="5" s="1"/>
  <c r="J44" i="5"/>
  <c r="J21" i="5" s="1"/>
  <c r="J19" i="5" s="1"/>
  <c r="Z65" i="5"/>
  <c r="CN44" i="5"/>
  <c r="CK44" i="5"/>
  <c r="AB44" i="5"/>
  <c r="AB21" i="5" s="1"/>
  <c r="AB19" i="5" s="1"/>
  <c r="CM58" i="5"/>
  <c r="CM44" i="5" s="1"/>
  <c r="CM21" i="5" s="1"/>
  <c r="U19" i="26"/>
  <c r="V19" i="26"/>
  <c r="P19" i="26"/>
  <c r="Q19" i="26"/>
  <c r="N58" i="10"/>
  <c r="D78" i="35"/>
  <c r="D23" i="35" s="1"/>
  <c r="CT44" i="10"/>
  <c r="CT21" i="10" s="1"/>
  <c r="CT19" i="10" s="1"/>
  <c r="U44" i="6"/>
  <c r="U21" i="6" s="1"/>
  <c r="AA45" i="5"/>
  <c r="H44" i="6"/>
  <c r="H21" i="6" s="1"/>
  <c r="D65" i="35"/>
  <c r="D58" i="35" s="1"/>
  <c r="D44" i="35" s="1"/>
  <c r="D21" i="35" s="1"/>
  <c r="Y65" i="5"/>
  <c r="CP44" i="5"/>
  <c r="CP21" i="5" s="1"/>
  <c r="CP19" i="5" s="1"/>
  <c r="W74" i="6"/>
  <c r="W22" i="6" s="1"/>
  <c r="AP19" i="5"/>
  <c r="H76" i="6"/>
  <c r="H74" i="6" s="1"/>
  <c r="H22" i="6" s="1"/>
  <c r="U74" i="6"/>
  <c r="U22" i="6" s="1"/>
  <c r="Z26" i="5"/>
  <c r="Z20" i="5" s="1"/>
  <c r="CJ59" i="5"/>
  <c r="CJ58" i="5" s="1"/>
  <c r="AB76" i="26"/>
  <c r="AB74" i="26" s="1"/>
  <c r="AI74" i="26" s="1"/>
  <c r="AB23" i="26"/>
  <c r="AI23" i="26" s="1"/>
  <c r="AE76" i="26"/>
  <c r="AE74" i="26" s="1"/>
  <c r="AE22" i="26" s="1"/>
  <c r="AE23" i="26"/>
  <c r="AL23" i="26" s="1"/>
  <c r="AA76" i="26"/>
  <c r="AA74" i="26" s="1"/>
  <c r="AA22" i="26" s="1"/>
  <c r="AA23" i="26"/>
  <c r="AH23" i="26" s="1"/>
  <c r="AD76" i="26"/>
  <c r="AK76" i="26" s="1"/>
  <c r="AD23" i="26"/>
  <c r="AK23" i="26" s="1"/>
  <c r="T19" i="26"/>
  <c r="K22" i="26"/>
  <c r="G45" i="26"/>
  <c r="F74" i="26"/>
  <c r="AA58" i="26"/>
  <c r="Y45" i="26"/>
  <c r="Y24" i="26"/>
  <c r="AF24" i="26" s="1"/>
  <c r="AD24" i="26"/>
  <c r="AK24" i="26" s="1"/>
  <c r="AB24" i="26"/>
  <c r="AI24" i="26" s="1"/>
  <c r="AC23" i="26"/>
  <c r="AJ23" i="26" s="1"/>
  <c r="AC76" i="26"/>
  <c r="AJ76" i="26" s="1"/>
  <c r="AE24" i="26"/>
  <c r="AL24" i="26" s="1"/>
  <c r="AA24" i="26"/>
  <c r="AH24" i="26" s="1"/>
  <c r="E45" i="26"/>
  <c r="H22" i="26"/>
  <c r="H58" i="26"/>
  <c r="W45" i="26"/>
  <c r="D74" i="10"/>
  <c r="K76" i="10"/>
  <c r="K58" i="10"/>
  <c r="CQ74" i="10"/>
  <c r="DE74" i="10" s="1"/>
  <c r="Q23" i="10"/>
  <c r="I45" i="10"/>
  <c r="D45" i="10"/>
  <c r="H78" i="10"/>
  <c r="P45" i="10"/>
  <c r="O45" i="10"/>
  <c r="BU19" i="10"/>
  <c r="CD58" i="10"/>
  <c r="CD44" i="10" s="1"/>
  <c r="CD21" i="10" s="1"/>
  <c r="CE44" i="10"/>
  <c r="DG44" i="10" s="1"/>
  <c r="CF44" i="10"/>
  <c r="N45" i="10"/>
  <c r="CF22" i="10"/>
  <c r="DH22" i="10" s="1"/>
  <c r="N74" i="10"/>
  <c r="O58" i="10"/>
  <c r="CG44" i="10"/>
  <c r="CG21" i="10" s="1"/>
  <c r="L59" i="10"/>
  <c r="M58" i="10"/>
  <c r="G22" i="10"/>
  <c r="N23" i="10"/>
  <c r="M19" i="26"/>
  <c r="D76" i="35"/>
  <c r="D74" i="35" s="1"/>
  <c r="D22" i="35" s="1"/>
  <c r="U58" i="35"/>
  <c r="CM58" i="35" s="1"/>
  <c r="CF78" i="35"/>
  <c r="CF23" i="35" s="1"/>
  <c r="Y78" i="5"/>
  <c r="Y23" i="5" s="1"/>
  <c r="N76" i="5"/>
  <c r="N74" i="5" s="1"/>
  <c r="N22" i="5" s="1"/>
  <c r="AQ19" i="5"/>
  <c r="CO26" i="5"/>
  <c r="CO20" i="5" s="1"/>
  <c r="AA26" i="5"/>
  <c r="AA20" i="5" s="1"/>
  <c r="CU47" i="5"/>
  <c r="CL44" i="5"/>
  <c r="CU23" i="5"/>
  <c r="CJ78" i="5"/>
  <c r="CJ23" i="5" s="1"/>
  <c r="V58" i="6"/>
  <c r="V44" i="6" s="1"/>
  <c r="V21" i="6" s="1"/>
  <c r="Z78" i="5"/>
  <c r="Z23" i="5" s="1"/>
  <c r="CE78" i="5"/>
  <c r="CE23" i="5" s="1"/>
  <c r="BA19" i="5"/>
  <c r="X26" i="5"/>
  <c r="X20" i="5" s="1"/>
  <c r="X58" i="6"/>
  <c r="X45" i="5"/>
  <c r="BK19" i="35"/>
  <c r="BY19" i="35"/>
  <c r="CU45" i="5"/>
  <c r="Z59" i="5"/>
  <c r="Y59" i="5"/>
  <c r="AV44" i="5"/>
  <c r="AV21" i="5" s="1"/>
  <c r="AW44" i="35"/>
  <c r="AW21" i="35" s="1"/>
  <c r="AW19" i="35" s="1"/>
  <c r="AJ58" i="6"/>
  <c r="Y45" i="5"/>
  <c r="CJ45" i="5"/>
  <c r="BX58" i="5"/>
  <c r="E58" i="35"/>
  <c r="AP44" i="35"/>
  <c r="AP21" i="35" s="1"/>
  <c r="U22" i="35"/>
  <c r="CM22" i="35" s="1"/>
  <c r="AH19" i="35"/>
  <c r="CL19" i="35" s="1"/>
  <c r="AB45" i="35"/>
  <c r="AB25" i="35"/>
  <c r="CT25" i="35" s="1"/>
  <c r="AP22" i="35"/>
  <c r="AO19" i="35"/>
  <c r="CS19" i="35" s="1"/>
  <c r="AB23" i="35"/>
  <c r="J71" i="10"/>
  <c r="K84" i="10"/>
  <c r="AF22" i="10"/>
  <c r="CX22" i="10" s="1"/>
  <c r="AL44" i="10"/>
  <c r="P76" i="10"/>
  <c r="CV19" i="10"/>
  <c r="P25" i="10"/>
  <c r="I58" i="10"/>
  <c r="P84" i="10"/>
  <c r="E71" i="10"/>
  <c r="Q76" i="10"/>
  <c r="H76" i="10"/>
  <c r="AM58" i="6"/>
  <c r="K25" i="10"/>
  <c r="CH58" i="10"/>
  <c r="DJ58" i="10" s="1"/>
  <c r="P65" i="10"/>
  <c r="CW71" i="10"/>
  <c r="Q71" i="10" s="1"/>
  <c r="L65" i="10"/>
  <c r="DG20" i="10"/>
  <c r="M20" i="10"/>
  <c r="DC20" i="10"/>
  <c r="I20" i="10"/>
  <c r="BX21" i="10"/>
  <c r="F44" i="10"/>
  <c r="BZ21" i="10"/>
  <c r="H44" i="10"/>
  <c r="DK47" i="10"/>
  <c r="CH23" i="10"/>
  <c r="DJ23" i="10" s="1"/>
  <c r="P78" i="10"/>
  <c r="CU78" i="5"/>
  <c r="V19" i="5"/>
  <c r="CU76" i="5"/>
  <c r="Z76" i="5"/>
  <c r="Z74" i="5" s="1"/>
  <c r="Z22" i="5" s="1"/>
  <c r="CU65" i="5"/>
  <c r="CJ76" i="5"/>
  <c r="CJ74" i="5" s="1"/>
  <c r="CJ22" i="5" s="1"/>
  <c r="Y76" i="5"/>
  <c r="Y74" i="5" s="1"/>
  <c r="Y22" i="5" s="1"/>
  <c r="CE65" i="5"/>
  <c r="CV65" i="5" s="1"/>
  <c r="CE76" i="5"/>
  <c r="CE74" i="5" s="1"/>
  <c r="CE22" i="5" s="1"/>
  <c r="CG76" i="10"/>
  <c r="CR84" i="5"/>
  <c r="CR76" i="5"/>
  <c r="CR74" i="5" s="1"/>
  <c r="CR22" i="5" s="1"/>
  <c r="CE84" i="5"/>
  <c r="CE25" i="5" s="1"/>
  <c r="J59" i="10"/>
  <c r="S19" i="26"/>
  <c r="AZ58" i="10"/>
  <c r="DD58" i="10" s="1"/>
  <c r="DK58" i="10" s="1"/>
  <c r="P58" i="6"/>
  <c r="Z74" i="6"/>
  <c r="Z22" i="6" s="1"/>
  <c r="CU74" i="5"/>
  <c r="BF58" i="5"/>
  <c r="BF44" i="5" s="1"/>
  <c r="BF21" i="5" s="1"/>
  <c r="BF19" i="5" s="1"/>
  <c r="BU84" i="5"/>
  <c r="CU76" i="10"/>
  <c r="CU74" i="10" s="1"/>
  <c r="CU22" i="10" s="1"/>
  <c r="CI59" i="10"/>
  <c r="CU59" i="5"/>
  <c r="AL58" i="5"/>
  <c r="BU76" i="5"/>
  <c r="BU59" i="5"/>
  <c r="BU58" i="5" s="1"/>
  <c r="CH58" i="5"/>
  <c r="CH44" i="5" s="1"/>
  <c r="CH21" i="5" s="1"/>
  <c r="CH19" i="5" s="1"/>
  <c r="AZ45" i="10"/>
  <c r="DD45" i="10" s="1"/>
  <c r="J47" i="10"/>
  <c r="Q21" i="6"/>
  <c r="Z84" i="26"/>
  <c r="AM25" i="6"/>
  <c r="AE44" i="6"/>
  <c r="AM45" i="6"/>
  <c r="CU22" i="5"/>
  <c r="H23" i="10"/>
  <c r="H74" i="10"/>
  <c r="AX22" i="10"/>
  <c r="Q65" i="10"/>
  <c r="CW58" i="10"/>
  <c r="R19" i="26"/>
  <c r="L71" i="10"/>
  <c r="O19" i="26"/>
  <c r="AR21" i="10"/>
  <c r="BP19" i="10"/>
  <c r="AM21" i="10"/>
  <c r="K71" i="10"/>
  <c r="O23" i="10"/>
  <c r="AL22" i="6"/>
  <c r="AN74" i="6"/>
  <c r="K23" i="10"/>
  <c r="BS22" i="10"/>
  <c r="AF21" i="10"/>
  <c r="CX21" i="10" s="1"/>
  <c r="D44" i="10"/>
  <c r="I20" i="12"/>
  <c r="D18" i="12"/>
  <c r="I18" i="12" s="1"/>
  <c r="BG21" i="10"/>
  <c r="BG19" i="10" s="1"/>
  <c r="AL44" i="6"/>
  <c r="CI22" i="10"/>
  <c r="Q74" i="10"/>
  <c r="AD19" i="6"/>
  <c r="BZ44" i="5"/>
  <c r="L19" i="26"/>
  <c r="CK38" i="5"/>
  <c r="AM34" i="5"/>
  <c r="AM26" i="5" s="1"/>
  <c r="AM20" i="5" s="1"/>
  <c r="AM19" i="5" s="1"/>
  <c r="AL38" i="5"/>
  <c r="CV38" i="5" s="1"/>
  <c r="CR44" i="10"/>
  <c r="L45" i="10"/>
  <c r="CK34" i="5" l="1"/>
  <c r="CK26" i="5" s="1"/>
  <c r="CK20" i="5" s="1"/>
  <c r="G55" i="17"/>
  <c r="G51" i="17" s="1"/>
  <c r="CK21" i="5"/>
  <c r="G63" i="17"/>
  <c r="G60" i="17" s="1"/>
  <c r="CL21" i="5"/>
  <c r="CL19" i="5" s="1"/>
  <c r="H63" i="17"/>
  <c r="H60" i="17" s="1"/>
  <c r="H20" i="17" s="1"/>
  <c r="CN21" i="5"/>
  <c r="CN19" i="5" s="1"/>
  <c r="J63" i="17"/>
  <c r="J60" i="17" s="1"/>
  <c r="J20" i="17" s="1"/>
  <c r="DH44" i="10"/>
  <c r="W19" i="6"/>
  <c r="E44" i="10"/>
  <c r="DI21" i="10"/>
  <c r="DE45" i="10"/>
  <c r="CC44" i="10"/>
  <c r="CC21" i="10" s="1"/>
  <c r="CC19" i="10" s="1"/>
  <c r="AG21" i="10"/>
  <c r="CY21" i="10" s="1"/>
  <c r="DI76" i="10"/>
  <c r="DF22" i="10"/>
  <c r="AO19" i="10"/>
  <c r="AI19" i="10"/>
  <c r="DB21" i="10"/>
  <c r="DK22" i="10"/>
  <c r="G21" i="10"/>
  <c r="DF74" i="10"/>
  <c r="DF58" i="10"/>
  <c r="CZ21" i="10"/>
  <c r="DB22" i="10"/>
  <c r="AK21" i="10"/>
  <c r="DC21" i="10" s="1"/>
  <c r="DC44" i="10"/>
  <c r="DI44" i="10"/>
  <c r="AN21" i="10"/>
  <c r="DF44" i="10"/>
  <c r="DK71" i="10"/>
  <c r="AI76" i="26"/>
  <c r="AH76" i="26"/>
  <c r="J44" i="26"/>
  <c r="AF45" i="26"/>
  <c r="D44" i="26"/>
  <c r="AF22" i="26"/>
  <c r="J22" i="26"/>
  <c r="AL22" i="26" s="1"/>
  <c r="AL74" i="26"/>
  <c r="Z78" i="26"/>
  <c r="AG78" i="26" s="1"/>
  <c r="AG84" i="26"/>
  <c r="F22" i="26"/>
  <c r="AH22" i="26" s="1"/>
  <c r="AH74" i="26"/>
  <c r="I44" i="26"/>
  <c r="AL76" i="26"/>
  <c r="CT22" i="35"/>
  <c r="CT58" i="35"/>
  <c r="Z47" i="5"/>
  <c r="Z45" i="5" s="1"/>
  <c r="W47" i="5"/>
  <c r="W45" i="5" s="1"/>
  <c r="W44" i="5" s="1"/>
  <c r="W21" i="5" s="1"/>
  <c r="X47" i="6"/>
  <c r="X45" i="6" s="1"/>
  <c r="X44" i="6" s="1"/>
  <c r="K47" i="6"/>
  <c r="K45" i="6" s="1"/>
  <c r="K44" i="6" s="1"/>
  <c r="K21" i="6" s="1"/>
  <c r="J22" i="10"/>
  <c r="P74" i="10"/>
  <c r="I22" i="10"/>
  <c r="AH19" i="10"/>
  <c r="AS19" i="10"/>
  <c r="CH22" i="10"/>
  <c r="DJ22" i="10" s="1"/>
  <c r="AL21" i="10"/>
  <c r="AL19" i="10" s="1"/>
  <c r="Q25" i="10"/>
  <c r="AP19" i="10"/>
  <c r="AJ19" i="10"/>
  <c r="E22" i="10"/>
  <c r="L74" i="10"/>
  <c r="I44" i="10"/>
  <c r="AC19" i="6"/>
  <c r="CU19" i="10"/>
  <c r="AQ58" i="6"/>
  <c r="AQ22" i="6"/>
  <c r="CF19" i="35"/>
  <c r="AD74" i="26"/>
  <c r="AK74" i="26" s="1"/>
  <c r="CV76" i="5"/>
  <c r="AP44" i="6"/>
  <c r="AP22" i="6"/>
  <c r="AM22" i="6"/>
  <c r="CV78" i="5"/>
  <c r="CV59" i="5"/>
  <c r="BU25" i="5"/>
  <c r="AN25" i="6"/>
  <c r="R58" i="6"/>
  <c r="S58" i="6"/>
  <c r="E84" i="35"/>
  <c r="U44" i="35"/>
  <c r="Z61" i="26" s="1"/>
  <c r="Z58" i="5"/>
  <c r="O76" i="5"/>
  <c r="O74" i="5" s="1"/>
  <c r="O22" i="5" s="1"/>
  <c r="Z58" i="6"/>
  <c r="U19" i="6"/>
  <c r="Y58" i="5"/>
  <c r="Y44" i="5" s="1"/>
  <c r="Y21" i="5" s="1"/>
  <c r="H19" i="6"/>
  <c r="Y74" i="6"/>
  <c r="Y22" i="6" s="1"/>
  <c r="I74" i="6"/>
  <c r="I22" i="6" s="1"/>
  <c r="Z76" i="26"/>
  <c r="K19" i="26"/>
  <c r="W44" i="26"/>
  <c r="H47" i="26"/>
  <c r="AC74" i="26"/>
  <c r="AJ74" i="26" s="1"/>
  <c r="AA47" i="26"/>
  <c r="AA45" i="26" s="1"/>
  <c r="AA44" i="26" s="1"/>
  <c r="AA21" i="26" s="1"/>
  <c r="AA19" i="26" s="1"/>
  <c r="AD58" i="26"/>
  <c r="AK58" i="26" s="1"/>
  <c r="E44" i="26"/>
  <c r="Y44" i="26"/>
  <c r="AE58" i="26"/>
  <c r="AL58" i="26" s="1"/>
  <c r="AB22" i="26"/>
  <c r="AI22" i="26" s="1"/>
  <c r="AB58" i="26"/>
  <c r="AI58" i="26" s="1"/>
  <c r="F58" i="26"/>
  <c r="G44" i="26"/>
  <c r="D22" i="10"/>
  <c r="K74" i="10"/>
  <c r="CQ22" i="10"/>
  <c r="CQ19" i="10" s="1"/>
  <c r="L58" i="10"/>
  <c r="M44" i="10"/>
  <c r="CE21" i="10"/>
  <c r="CE19" i="10" s="1"/>
  <c r="CF21" i="10"/>
  <c r="DH21" i="10" s="1"/>
  <c r="N44" i="10"/>
  <c r="O44" i="10"/>
  <c r="N22" i="10"/>
  <c r="CJ44" i="5"/>
  <c r="CJ21" i="5" s="1"/>
  <c r="AP19" i="35"/>
  <c r="AB44" i="35"/>
  <c r="O21" i="10"/>
  <c r="CH44" i="10"/>
  <c r="DJ44" i="10" s="1"/>
  <c r="P58" i="10"/>
  <c r="BX19" i="10"/>
  <c r="F21" i="10"/>
  <c r="H21" i="10"/>
  <c r="BZ19" i="10"/>
  <c r="CW45" i="10"/>
  <c r="DK45" i="10" s="1"/>
  <c r="Q47" i="10"/>
  <c r="P23" i="10"/>
  <c r="CO76" i="5"/>
  <c r="AA76" i="5"/>
  <c r="AA74" i="5" s="1"/>
  <c r="AA22" i="5" s="1"/>
  <c r="X76" i="5"/>
  <c r="X74" i="5" s="1"/>
  <c r="X22" i="5" s="1"/>
  <c r="AZ44" i="10"/>
  <c r="DD44" i="10" s="1"/>
  <c r="DK44" i="10" s="1"/>
  <c r="J58" i="10"/>
  <c r="AA84" i="5"/>
  <c r="AA25" i="5" s="1"/>
  <c r="CR25" i="5"/>
  <c r="CE58" i="5"/>
  <c r="CV58" i="5" s="1"/>
  <c r="J45" i="10"/>
  <c r="BU74" i="5"/>
  <c r="CV74" i="5" s="1"/>
  <c r="CU58" i="5"/>
  <c r="AL44" i="5"/>
  <c r="CI58" i="10"/>
  <c r="Q59" i="10"/>
  <c r="CO84" i="5"/>
  <c r="BU23" i="5"/>
  <c r="CV23" i="5" s="1"/>
  <c r="CG74" i="10"/>
  <c r="DI74" i="10" s="1"/>
  <c r="O76" i="10"/>
  <c r="P74" i="6"/>
  <c r="P25" i="6"/>
  <c r="Z25" i="26"/>
  <c r="AN22" i="6"/>
  <c r="AE21" i="6"/>
  <c r="AP21" i="6" s="1"/>
  <c r="AM44" i="6"/>
  <c r="AN44" i="6" s="1"/>
  <c r="CU38" i="5"/>
  <c r="AX19" i="10"/>
  <c r="H22" i="10"/>
  <c r="CR21" i="10"/>
  <c r="L44" i="10"/>
  <c r="AK19" i="10"/>
  <c r="AL34" i="5"/>
  <c r="CV34" i="5" s="1"/>
  <c r="Y38" i="5"/>
  <c r="Y34" i="5" s="1"/>
  <c r="Y26" i="5" s="1"/>
  <c r="Y20" i="5" s="1"/>
  <c r="CJ38" i="5"/>
  <c r="CJ34" i="5" s="1"/>
  <c r="CJ26" i="5" s="1"/>
  <c r="CJ20" i="5" s="1"/>
  <c r="BZ21" i="5"/>
  <c r="D21" i="10"/>
  <c r="AF19" i="10"/>
  <c r="BS19" i="10"/>
  <c r="AM19" i="10"/>
  <c r="CD19" i="10"/>
  <c r="Q22" i="10"/>
  <c r="AL21" i="6"/>
  <c r="AL19" i="6" s="1"/>
  <c r="L22" i="10"/>
  <c r="AR19" i="10"/>
  <c r="G20" i="17" l="1"/>
  <c r="CK19" i="5"/>
  <c r="K44" i="10"/>
  <c r="X21" i="6"/>
  <c r="Z44" i="6"/>
  <c r="Z21" i="6" s="1"/>
  <c r="AG61" i="26"/>
  <c r="Z59" i="26"/>
  <c r="AG59" i="26" s="1"/>
  <c r="AO59" i="26" s="1"/>
  <c r="K21" i="10"/>
  <c r="DE21" i="10"/>
  <c r="DE44" i="10"/>
  <c r="E21" i="10"/>
  <c r="AG19" i="10"/>
  <c r="E19" i="10" s="1"/>
  <c r="I21" i="10"/>
  <c r="DE22" i="10"/>
  <c r="G19" i="10"/>
  <c r="DA19" i="10"/>
  <c r="DF21" i="10"/>
  <c r="AN19" i="10"/>
  <c r="DG21" i="10"/>
  <c r="Z74" i="26"/>
  <c r="AG74" i="26" s="1"/>
  <c r="AO74" i="26" s="1"/>
  <c r="AG76" i="26"/>
  <c r="AO76" i="26" s="1"/>
  <c r="Z24" i="26"/>
  <c r="AG25" i="26"/>
  <c r="AO25" i="26" s="1"/>
  <c r="G21" i="26"/>
  <c r="G19" i="26" s="1"/>
  <c r="AD22" i="26"/>
  <c r="AK22" i="26" s="1"/>
  <c r="Z23" i="26"/>
  <c r="D21" i="26"/>
  <c r="AF44" i="26"/>
  <c r="J21" i="26"/>
  <c r="F47" i="26"/>
  <c r="AH47" i="26" s="1"/>
  <c r="AH58" i="26"/>
  <c r="I21" i="26"/>
  <c r="U21" i="35"/>
  <c r="CM21" i="35" s="1"/>
  <c r="CM44" i="35"/>
  <c r="Z44" i="5"/>
  <c r="Z21" i="5" s="1"/>
  <c r="P22" i="10"/>
  <c r="CW44" i="10"/>
  <c r="CW21" i="10" s="1"/>
  <c r="CI44" i="10"/>
  <c r="K22" i="10"/>
  <c r="CU44" i="5"/>
  <c r="E25" i="35"/>
  <c r="AO84" i="26"/>
  <c r="AO78" i="26"/>
  <c r="AB47" i="26"/>
  <c r="AI47" i="26" s="1"/>
  <c r="AE47" i="26"/>
  <c r="AL47" i="26" s="1"/>
  <c r="Y21" i="26"/>
  <c r="Z22" i="26"/>
  <c r="AC22" i="26"/>
  <c r="AJ22" i="26" s="1"/>
  <c r="AC58" i="26"/>
  <c r="AJ58" i="26" s="1"/>
  <c r="H45" i="26"/>
  <c r="E21" i="26"/>
  <c r="AD47" i="26"/>
  <c r="AK47" i="26" s="1"/>
  <c r="W21" i="26"/>
  <c r="DG19" i="10"/>
  <c r="M19" i="10"/>
  <c r="M21" i="10"/>
  <c r="N21" i="10"/>
  <c r="CF19" i="10"/>
  <c r="AB21" i="35"/>
  <c r="CH21" i="10"/>
  <c r="DJ21" i="10" s="1"/>
  <c r="P44" i="10"/>
  <c r="F19" i="10"/>
  <c r="CZ19" i="10"/>
  <c r="Q45" i="10"/>
  <c r="CO74" i="5"/>
  <c r="CO25" i="5"/>
  <c r="BU22" i="5"/>
  <c r="CV22" i="5" s="1"/>
  <c r="X84" i="5"/>
  <c r="Q58" i="10"/>
  <c r="CG22" i="10"/>
  <c r="DI22" i="10" s="1"/>
  <c r="O74" i="10"/>
  <c r="AL21" i="5"/>
  <c r="CE44" i="5"/>
  <c r="CE21" i="5" s="1"/>
  <c r="CE19" i="5" s="1"/>
  <c r="AZ21" i="10"/>
  <c r="DD21" i="10" s="1"/>
  <c r="DK21" i="10" s="1"/>
  <c r="J44" i="10"/>
  <c r="P22" i="6"/>
  <c r="AE19" i="6"/>
  <c r="AM21" i="6"/>
  <c r="AM19" i="6" s="1"/>
  <c r="AL26" i="5"/>
  <c r="CV26" i="5" s="1"/>
  <c r="CU34" i="5"/>
  <c r="H19" i="10"/>
  <c r="DB19" i="10"/>
  <c r="K19" i="10"/>
  <c r="DE19" i="10"/>
  <c r="BZ19" i="5"/>
  <c r="DC19" i="10"/>
  <c r="I19" i="10"/>
  <c r="CX19" i="10"/>
  <c r="D19" i="10"/>
  <c r="CR19" i="10"/>
  <c r="L21" i="10"/>
  <c r="U19" i="35" l="1"/>
  <c r="CM19" i="35" s="1"/>
  <c r="CY19" i="10"/>
  <c r="F45" i="26"/>
  <c r="AH45" i="26" s="1"/>
  <c r="AG22" i="26"/>
  <c r="AO22" i="26" s="1"/>
  <c r="I19" i="26"/>
  <c r="J19" i="26"/>
  <c r="AG23" i="26"/>
  <c r="AO23" i="26" s="1"/>
  <c r="AG24" i="26"/>
  <c r="AO24" i="26" s="1"/>
  <c r="AF21" i="26"/>
  <c r="D19" i="26"/>
  <c r="Q44" i="10"/>
  <c r="CI21" i="10"/>
  <c r="W19" i="26"/>
  <c r="AD45" i="26"/>
  <c r="AK45" i="26" s="1"/>
  <c r="Z47" i="26"/>
  <c r="AG47" i="26" s="1"/>
  <c r="Y19" i="26"/>
  <c r="AB45" i="26"/>
  <c r="AI45" i="26" s="1"/>
  <c r="E19" i="26"/>
  <c r="H44" i="26"/>
  <c r="AC47" i="26"/>
  <c r="AJ47" i="26" s="1"/>
  <c r="AE45" i="26"/>
  <c r="AL45" i="26" s="1"/>
  <c r="N19" i="10"/>
  <c r="DH19" i="10"/>
  <c r="AB19" i="35"/>
  <c r="CH19" i="10"/>
  <c r="P21" i="10"/>
  <c r="CO22" i="5"/>
  <c r="AZ19" i="10"/>
  <c r="J21" i="10"/>
  <c r="CG19" i="10"/>
  <c r="O22" i="10"/>
  <c r="X25" i="5"/>
  <c r="CU21" i="5"/>
  <c r="AP19" i="6"/>
  <c r="AL20" i="5"/>
  <c r="CV20" i="5" s="1"/>
  <c r="CU26" i="5"/>
  <c r="CW19" i="10"/>
  <c r="L19" i="10"/>
  <c r="DF19" i="10"/>
  <c r="AF19" i="26" l="1"/>
  <c r="Q21" i="10"/>
  <c r="F44" i="26"/>
  <c r="AH44" i="26" s="1"/>
  <c r="H21" i="26"/>
  <c r="H19" i="26" s="1"/>
  <c r="CI19" i="10"/>
  <c r="Q19" i="10" s="1"/>
  <c r="AE44" i="26"/>
  <c r="AL44" i="26" s="1"/>
  <c r="AC45" i="26"/>
  <c r="AJ45" i="26" s="1"/>
  <c r="AB44" i="26"/>
  <c r="AI44" i="26" s="1"/>
  <c r="Z45" i="26"/>
  <c r="AG45" i="26" s="1"/>
  <c r="AO47" i="26"/>
  <c r="AD44" i="26"/>
  <c r="AK44" i="26" s="1"/>
  <c r="DJ19" i="10"/>
  <c r="P19" i="10"/>
  <c r="DI19" i="10"/>
  <c r="O19" i="10"/>
  <c r="DD19" i="10"/>
  <c r="DK19" i="10" s="1"/>
  <c r="J19" i="10"/>
  <c r="AL19" i="5"/>
  <c r="CU20" i="5"/>
  <c r="F21" i="26" l="1"/>
  <c r="AH21" i="26" s="1"/>
  <c r="AD21" i="26"/>
  <c r="AK21" i="26" s="1"/>
  <c r="AE21" i="26"/>
  <c r="AL21" i="26" s="1"/>
  <c r="AO45" i="26"/>
  <c r="AB21" i="26"/>
  <c r="AI21" i="26" s="1"/>
  <c r="AC44" i="26"/>
  <c r="AJ44" i="26" s="1"/>
  <c r="F19" i="26" l="1"/>
  <c r="AH19" i="26" s="1"/>
  <c r="AC21" i="26"/>
  <c r="AJ21" i="26" s="1"/>
  <c r="AB19" i="26"/>
  <c r="AI19" i="26" s="1"/>
  <c r="AE19" i="26"/>
  <c r="AL19" i="26" s="1"/>
  <c r="AD19" i="26"/>
  <c r="AK19" i="26" s="1"/>
  <c r="AC19" i="26" l="1"/>
  <c r="AJ19" i="26" s="1"/>
  <c r="BN59" i="5" l="1"/>
  <c r="N59" i="5" l="1"/>
  <c r="O59" i="5"/>
  <c r="BN65" i="5"/>
  <c r="BN58" i="5" s="1"/>
  <c r="BN44" i="5" s="1"/>
  <c r="BN21" i="5" s="1"/>
  <c r="CR59" i="5"/>
  <c r="N65" i="5"/>
  <c r="O65" i="5"/>
  <c r="CR65" i="5" l="1"/>
  <c r="CR58" i="5" s="1"/>
  <c r="N58" i="5"/>
  <c r="BK65" i="5"/>
  <c r="BK59" i="5"/>
  <c r="CO59" i="5"/>
  <c r="X59" i="5"/>
  <c r="O58" i="5"/>
  <c r="CO65" i="5" l="1"/>
  <c r="CO58" i="5" s="1"/>
  <c r="X65" i="5"/>
  <c r="X58" i="5" s="1"/>
  <c r="X44" i="5" s="1"/>
  <c r="X21" i="5" s="1"/>
  <c r="AA65" i="5"/>
  <c r="AA59" i="5"/>
  <c r="BK58" i="5"/>
  <c r="AA58" i="5" l="1"/>
  <c r="AA44" i="5" s="1"/>
  <c r="AA21" i="5" s="1"/>
  <c r="BK44" i="5"/>
  <c r="BK21" i="5" l="1"/>
  <c r="O45" i="5" l="1"/>
  <c r="O44" i="5" s="1"/>
  <c r="O21" i="5" s="1"/>
  <c r="N45" i="5" l="1"/>
  <c r="N44" i="5" s="1"/>
  <c r="N21" i="5" s="1"/>
  <c r="AH23" i="6" l="1"/>
  <c r="BD78" i="35"/>
  <c r="BD23" i="35" l="1"/>
  <c r="BN78" i="5" l="1"/>
  <c r="BN23" i="5" s="1"/>
  <c r="BN19" i="5" s="1"/>
  <c r="O78" i="5"/>
  <c r="O23" i="5" s="1"/>
  <c r="O19" i="5" s="1"/>
  <c r="BK78" i="5" l="1"/>
  <c r="CR78" i="5"/>
  <c r="I23" i="6"/>
  <c r="N78" i="5"/>
  <c r="N23" i="5" s="1"/>
  <c r="N19" i="5" s="1"/>
  <c r="Y45" i="6" l="1"/>
  <c r="Y21" i="6" s="1"/>
  <c r="I45" i="6"/>
  <c r="I44" i="6" s="1"/>
  <c r="I21" i="6" s="1"/>
  <c r="I19" i="6" s="1"/>
  <c r="CR23" i="5"/>
  <c r="BK23" i="5"/>
  <c r="AA78" i="5"/>
  <c r="AA23" i="5" s="1"/>
  <c r="AA19" i="5" s="1"/>
  <c r="CO78" i="5"/>
  <c r="CO23" i="5" l="1"/>
  <c r="X78" i="5"/>
  <c r="BK19" i="5"/>
  <c r="X23" i="5" l="1"/>
  <c r="X19" i="5" s="1"/>
  <c r="AQ78" i="6" l="1"/>
  <c r="R23" i="6" l="1"/>
  <c r="AJ23" i="6"/>
  <c r="AQ23" i="6" s="1"/>
  <c r="P23" i="6"/>
  <c r="Y23" i="6"/>
  <c r="Y19" i="6" s="1"/>
  <c r="Z23" i="6"/>
  <c r="BR78" i="35"/>
  <c r="CT78" i="35" s="1"/>
  <c r="S23" i="6" l="1"/>
  <c r="Q23" i="6"/>
  <c r="Q19" i="6" s="1"/>
  <c r="BR23" i="35"/>
  <c r="CT23" i="35" s="1"/>
  <c r="E78" i="35"/>
  <c r="AN23" i="6"/>
  <c r="E23" i="35" l="1"/>
  <c r="Z65" i="26"/>
  <c r="AG65" i="26" s="1"/>
  <c r="AO65" i="26" s="1"/>
  <c r="Z58" i="26" l="1"/>
  <c r="AG58" i="26" s="1"/>
  <c r="AO58" i="26" s="1"/>
  <c r="Z44" i="26" l="1"/>
  <c r="Z21" i="26" s="1"/>
  <c r="AG44" i="26" l="1"/>
  <c r="AO44" i="26" s="1"/>
  <c r="AG21" i="26"/>
  <c r="AO21" i="26" s="1"/>
  <c r="Z19" i="26"/>
  <c r="AG19" i="26" s="1"/>
  <c r="AO19" i="26" s="1"/>
  <c r="G84" i="35" l="1"/>
  <c r="G25" i="35" s="1"/>
  <c r="G19" i="35" s="1"/>
  <c r="M103" i="17"/>
  <c r="M20" i="17" s="1"/>
  <c r="D84" i="35" l="1"/>
  <c r="D25" i="35" s="1"/>
  <c r="D19" i="35" s="1"/>
  <c r="AY84" i="5"/>
  <c r="AY25" i="5" s="1"/>
  <c r="AY19" i="5" s="1"/>
  <c r="CM85" i="5"/>
  <c r="CM84" i="5" s="1"/>
  <c r="CM25" i="5" s="1"/>
  <c r="CM19" i="5" s="1"/>
  <c r="AV85" i="5"/>
  <c r="CU85" i="5" s="1"/>
  <c r="Y85" i="5"/>
  <c r="Y84" i="5" s="1"/>
  <c r="Y25" i="5" s="1"/>
  <c r="Y19" i="5" s="1"/>
  <c r="Z85" i="5" l="1"/>
  <c r="Z84" i="5" s="1"/>
  <c r="Z25" i="5" s="1"/>
  <c r="Z19" i="5" s="1"/>
  <c r="CJ85" i="5"/>
  <c r="I103" i="17"/>
  <c r="I20" i="17" s="1"/>
  <c r="AV84" i="5"/>
  <c r="CV85" i="5"/>
  <c r="CJ84" i="5" l="1"/>
  <c r="CJ25" i="5" s="1"/>
  <c r="CJ19" i="5" s="1"/>
  <c r="F103" i="17"/>
  <c r="F20" i="17" s="1"/>
  <c r="D104" i="17"/>
  <c r="D103" i="17" s="1"/>
  <c r="D20" i="17" s="1"/>
  <c r="W84" i="5"/>
  <c r="W25" i="5" s="1"/>
  <c r="W19" i="5" s="1"/>
  <c r="CV84" i="5"/>
  <c r="AV25" i="5"/>
  <c r="CU84" i="5"/>
  <c r="CV25" i="5" l="1"/>
  <c r="AV19" i="5"/>
  <c r="CU25" i="5"/>
  <c r="CU19" i="5" l="1"/>
  <c r="CX25" i="5" s="1"/>
  <c r="CX51" i="5" l="1"/>
  <c r="CX26" i="5"/>
  <c r="CX66" i="5"/>
  <c r="CX60" i="5"/>
  <c r="CX40" i="5"/>
  <c r="CX68" i="5"/>
  <c r="CX56" i="5"/>
  <c r="CX48" i="5"/>
  <c r="CX27" i="5"/>
  <c r="CX49" i="5"/>
  <c r="CX57" i="5"/>
  <c r="CX69" i="5"/>
  <c r="CX54" i="5"/>
  <c r="CX29" i="5"/>
  <c r="CX72" i="5"/>
  <c r="CX32" i="5"/>
  <c r="CX59" i="5"/>
  <c r="CX50" i="5"/>
  <c r="CX75" i="5"/>
  <c r="CX65" i="5"/>
  <c r="CX22" i="5"/>
  <c r="CX74" i="5"/>
  <c r="CX21" i="5"/>
  <c r="CX47" i="5"/>
  <c r="CX78" i="5"/>
  <c r="CX38" i="5"/>
  <c r="CX73" i="5"/>
  <c r="CX24" i="5"/>
  <c r="CX52" i="5"/>
  <c r="CX44" i="5"/>
  <c r="CX28" i="5"/>
  <c r="CX77" i="5"/>
  <c r="CX62" i="5"/>
  <c r="CX20" i="5"/>
  <c r="CX33" i="5"/>
  <c r="CX19" i="5"/>
  <c r="CX64" i="5"/>
  <c r="CX35" i="5"/>
  <c r="CX41" i="5"/>
  <c r="CX46" i="5"/>
  <c r="CX58" i="5"/>
  <c r="CX36" i="5"/>
  <c r="CX82" i="5"/>
  <c r="CX87" i="5"/>
  <c r="CX43" i="5"/>
  <c r="CX31" i="5"/>
  <c r="CX42" i="5"/>
  <c r="CX37" i="5"/>
  <c r="CX83" i="5"/>
  <c r="CX61" i="5"/>
  <c r="CX67" i="5"/>
  <c r="CX63" i="5"/>
  <c r="CX39" i="5"/>
  <c r="CX34" i="5"/>
  <c r="CX23" i="5"/>
  <c r="CX45" i="5"/>
  <c r="CX71" i="5"/>
  <c r="CX86" i="5"/>
  <c r="CX76" i="5"/>
  <c r="CX30" i="5"/>
  <c r="CX55" i="5"/>
  <c r="CX70" i="5"/>
  <c r="CX81" i="5"/>
  <c r="CX85" i="5"/>
  <c r="CX84" i="5"/>
  <c r="Z84" i="6" l="1"/>
  <c r="Z25" i="6" s="1"/>
  <c r="Z19" i="6" s="1"/>
  <c r="AA84" i="6"/>
  <c r="AA25" i="6" s="1"/>
  <c r="AA19" i="6" s="1"/>
  <c r="K87" i="6"/>
  <c r="K84" i="6" s="1"/>
  <c r="K25" i="6" s="1"/>
  <c r="K19" i="6" s="1"/>
  <c r="V84" i="6" l="1"/>
  <c r="V25" i="6" s="1"/>
  <c r="V19" i="6" s="1"/>
  <c r="X87" i="6"/>
  <c r="X84" i="6" s="1"/>
  <c r="X25" i="6" s="1"/>
  <c r="X19" i="6" s="1"/>
  <c r="CR47" i="5" l="1"/>
  <c r="CR45" i="5" s="1"/>
  <c r="CR44" i="5" s="1"/>
  <c r="CR21" i="5" s="1"/>
  <c r="CR19" i="5" s="1"/>
  <c r="BX47" i="5" l="1"/>
  <c r="BX45" i="5" s="1"/>
  <c r="BX44" i="5" s="1"/>
  <c r="BX21" i="5" s="1"/>
  <c r="BX19" i="5" s="1"/>
  <c r="BY47" i="5" l="1"/>
  <c r="BY45" i="5" s="1"/>
  <c r="BY44" i="5" s="1"/>
  <c r="BY21" i="5" s="1"/>
  <c r="BY19" i="5" s="1"/>
  <c r="BU47" i="5" l="1"/>
  <c r="CS47" i="5"/>
  <c r="CS45" i="5" s="1"/>
  <c r="CS44" i="5" s="1"/>
  <c r="CS21" i="5" s="1"/>
  <c r="CS19" i="5" s="1"/>
  <c r="CO47" i="5" l="1"/>
  <c r="CO45" i="5" s="1"/>
  <c r="CO44" i="5" s="1"/>
  <c r="CO21" i="5" s="1"/>
  <c r="CO19" i="5" s="1"/>
  <c r="P53" i="6"/>
  <c r="CV47" i="5"/>
  <c r="BU45" i="5"/>
  <c r="R53" i="6" l="1"/>
  <c r="R47" i="6" s="1"/>
  <c r="R45" i="6" s="1"/>
  <c r="R44" i="6" s="1"/>
  <c r="R21" i="6" s="1"/>
  <c r="R19" i="6" s="1"/>
  <c r="P47" i="6"/>
  <c r="P45" i="6" s="1"/>
  <c r="P44" i="6" s="1"/>
  <c r="P21" i="6" s="1"/>
  <c r="P19" i="6" s="1"/>
  <c r="S53" i="6"/>
  <c r="S47" i="6" s="1"/>
  <c r="S45" i="6" s="1"/>
  <c r="S44" i="6" s="1"/>
  <c r="S21" i="6" s="1"/>
  <c r="S19" i="6" s="1"/>
  <c r="T53" i="6"/>
  <c r="T47" i="6" s="1"/>
  <c r="T45" i="6" s="1"/>
  <c r="T44" i="6" s="1"/>
  <c r="T21" i="6" s="1"/>
  <c r="T19" i="6" s="1"/>
  <c r="Z53" i="6"/>
  <c r="CV45" i="5"/>
  <c r="BU44" i="5"/>
  <c r="CV44" i="5" l="1"/>
  <c r="BU21" i="5"/>
  <c r="Z47" i="6"/>
  <c r="Z45" i="6" s="1"/>
  <c r="AB53" i="6"/>
  <c r="BU19" i="5" l="1"/>
  <c r="CV19" i="5" s="1"/>
  <c r="CV21" i="5"/>
  <c r="AH53" i="6"/>
  <c r="AB47" i="6"/>
  <c r="AB45" i="6" s="1"/>
  <c r="AB44" i="6" s="1"/>
  <c r="AB21" i="6" s="1"/>
  <c r="AB19" i="6" s="1"/>
  <c r="AH45" i="6" l="1"/>
  <c r="AJ53" i="6"/>
  <c r="BI52" i="38"/>
  <c r="BI46" i="38" s="1"/>
  <c r="BI44" i="38" s="1"/>
  <c r="BI43" i="38" s="1"/>
  <c r="BI20" i="38" s="1"/>
  <c r="BI18" i="38" s="1"/>
  <c r="AN53" i="6"/>
  <c r="E53" i="35" l="1"/>
  <c r="BI52" i="39"/>
  <c r="BI46" i="39" s="1"/>
  <c r="BI44" i="39" s="1"/>
  <c r="BI43" i="39" s="1"/>
  <c r="BI20" i="39" s="1"/>
  <c r="BI18" i="39" s="1"/>
  <c r="AQ53" i="6"/>
  <c r="AJ47" i="6"/>
  <c r="AH44" i="6"/>
  <c r="AH21" i="6" s="1"/>
  <c r="AH19" i="6" l="1"/>
  <c r="AJ45" i="6"/>
  <c r="AQ47" i="6"/>
  <c r="E47" i="35"/>
  <c r="E45" i="35" s="1"/>
  <c r="E44" i="35" s="1"/>
  <c r="E21" i="35" s="1"/>
  <c r="E19" i="35" s="1"/>
  <c r="N53" i="35"/>
  <c r="N47" i="35" s="1"/>
  <c r="N45" i="35" s="1"/>
  <c r="N44" i="35" s="1"/>
  <c r="N21" i="35" s="1"/>
  <c r="N19" i="35" s="1"/>
  <c r="BD53" i="35"/>
  <c r="BR53" i="35" l="1"/>
  <c r="BR47" i="35" s="1"/>
  <c r="BR45" i="35" s="1"/>
  <c r="BR44" i="35" s="1"/>
  <c r="BR21" i="35" s="1"/>
  <c r="BR19" i="35" s="1"/>
  <c r="BD47" i="35"/>
  <c r="AQ45" i="6"/>
  <c r="AJ44" i="6"/>
  <c r="AN45" i="6"/>
  <c r="CT53" i="35" l="1"/>
  <c r="AJ21" i="6"/>
  <c r="AQ44" i="6"/>
  <c r="BD45" i="35"/>
  <c r="CT47" i="35"/>
  <c r="BD44" i="35" l="1"/>
  <c r="CT45" i="35"/>
  <c r="AQ21" i="6"/>
  <c r="AJ19" i="6"/>
  <c r="AQ19" i="6" s="1"/>
  <c r="AN21" i="6"/>
  <c r="AN19" i="6" s="1"/>
  <c r="BD21" i="35" l="1"/>
  <c r="CT44" i="35"/>
  <c r="CT21" i="35" l="1"/>
  <c r="BD19" i="35"/>
  <c r="CT19" i="35" s="1"/>
</calcChain>
</file>

<file path=xl/sharedStrings.xml><?xml version="1.0" encoding="utf-8"?>
<sst xmlns="http://schemas.openxmlformats.org/spreadsheetml/2006/main" count="15128" uniqueCount="970">
  <si>
    <t>Приложение  № 1</t>
  </si>
  <si>
    <t>к приказу Минэнерго России</t>
  </si>
  <si>
    <t>от 5 мая 2016 г. № 380</t>
  </si>
  <si>
    <t>Форма 1. Перечни инвестиционных проектов</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</si>
  <si>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</si>
  <si>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</si>
  <si>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</si>
  <si>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</si>
  <si>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</si>
  <si>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</si>
  <si>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</si>
  <si>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</si>
  <si>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</si>
  <si>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</si>
  <si>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</si>
  <si>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Наименование количественного показателя, соответствующего цели</t>
  </si>
  <si>
    <t>4.1</t>
  </si>
  <si>
    <t>4.2</t>
  </si>
  <si>
    <t>4.3</t>
  </si>
  <si>
    <t>4.4</t>
  </si>
  <si>
    <t>5.1</t>
  </si>
  <si>
    <t>5.2</t>
  </si>
  <si>
    <t>5.3</t>
  </si>
  <si>
    <t>5.4</t>
  </si>
  <si>
    <t>6.1</t>
  </si>
  <si>
    <t>6.2</t>
  </si>
  <si>
    <t>6.3</t>
  </si>
  <si>
    <t>6.4</t>
  </si>
  <si>
    <t>7.1</t>
  </si>
  <si>
    <t>7.2</t>
  </si>
  <si>
    <t>7.3</t>
  </si>
  <si>
    <t>7.4</t>
  </si>
  <si>
    <t>8.1</t>
  </si>
  <si>
    <t>8.2</t>
  </si>
  <si>
    <t>8.3</t>
  </si>
  <si>
    <t>8.4</t>
  </si>
  <si>
    <t>9.1</t>
  </si>
  <si>
    <t>9.2</t>
  </si>
  <si>
    <t>9.3</t>
  </si>
  <si>
    <t>9.4</t>
  </si>
  <si>
    <t>10.1</t>
  </si>
  <si>
    <t>10.2</t>
  </si>
  <si>
    <t>Приложение  № 2</t>
  </si>
  <si>
    <t>Форма 2. План финансирования капитальных вложений по инвестиционным проектам</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</si>
  <si>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</si>
  <si>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</si>
  <si>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</si>
  <si>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</si>
  <si>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</si>
  <si>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</si>
  <si>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</si>
  <si>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</si>
  <si>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</si>
  <si>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</si>
  <si>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</si>
  <si>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</si>
  <si>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</si>
  <si>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</si>
  <si>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</si>
  <si>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</si>
  <si>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</si>
  <si>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</si>
  <si>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</si>
  <si>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</si>
  <si>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</si>
  <si>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</si>
  <si>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</si>
  <si>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</si>
  <si>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</si>
  <si>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</si>
  <si>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</si>
  <si>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</si>
  <si>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</si>
  <si>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Приложение  № 3</t>
  </si>
  <si>
    <t>Форма 3. План освоения капитальных вложений по инвестиционным проектам</t>
  </si>
  <si>
    <t xml:space="preserve">Текущая стадия реализации инвестиционного проекта  </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</si>
  <si>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</si>
  <si>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</si>
  <si>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</si>
  <si>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</si>
  <si>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</si>
  <si>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</si>
  <si>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Итого за период реализации инвестиционной программы
(предложение по корректировке утвержденного плана)</t>
  </si>
  <si>
    <t>Всего, в т. 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</si>
  <si>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</si>
  <si>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</si>
  <si>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</si>
  <si>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</si>
  <si>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</si>
  <si>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</si>
  <si>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(Предложение по корректировке утвержденного плана) </t>
  </si>
  <si>
    <t>План
(Утвержденный план)</t>
  </si>
  <si>
    <t>Факт 
(Предложение по корректировке плана)</t>
  </si>
  <si>
    <t>29.1</t>
  </si>
  <si>
    <t>29.2</t>
  </si>
  <si>
    <t>29.3</t>
  </si>
  <si>
    <t>29.4</t>
  </si>
  <si>
    <t>29.5</t>
  </si>
  <si>
    <t>29.6</t>
  </si>
  <si>
    <t>Приложение  № 4</t>
  </si>
  <si>
    <t>Форма 4. План ввода основных средств</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</si>
  <si>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</si>
  <si>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t>
  </si>
  <si>
    <t>Итого за период реализации инвестиционной программы</t>
  </si>
  <si>
    <t>нематериальные активы</t>
  </si>
  <si>
    <t>основные средства</t>
  </si>
  <si>
    <t>млн рублей (без НДС)</t>
  </si>
  <si>
    <t>МВ×А</t>
  </si>
  <si>
    <t>Мвар</t>
  </si>
  <si>
    <t>км ЛЭП</t>
  </si>
  <si>
    <t>МВт</t>
  </si>
  <si>
    <t>Другое</t>
  </si>
  <si>
    <t>6.1.1</t>
  </si>
  <si>
    <t>6.1.2</t>
  </si>
  <si>
    <t>6.1.3</t>
  </si>
  <si>
    <t>6.1.4</t>
  </si>
  <si>
    <t>6.1.5</t>
  </si>
  <si>
    <t>6.1.6</t>
  </si>
  <si>
    <t>6.1.7</t>
  </si>
  <si>
    <t>6.2.1</t>
  </si>
  <si>
    <t>6.2.2</t>
  </si>
  <si>
    <t>6.2.3</t>
  </si>
  <si>
    <t>6.2.4</t>
  </si>
  <si>
    <t>6.2.5</t>
  </si>
  <si>
    <t>6.2.6</t>
  </si>
  <si>
    <t>6.2.7</t>
  </si>
  <si>
    <t>7.1.1</t>
  </si>
  <si>
    <t>7.1.2</t>
  </si>
  <si>
    <t>7.1.3</t>
  </si>
  <si>
    <t>7.1.4</t>
  </si>
  <si>
    <t>7.1.5</t>
  </si>
  <si>
    <t>7.1.6</t>
  </si>
  <si>
    <t>7.1.7</t>
  </si>
  <si>
    <t>7.2.1</t>
  </si>
  <si>
    <t>7.2.2</t>
  </si>
  <si>
    <t>7.2.3</t>
  </si>
  <si>
    <t>7.2.4</t>
  </si>
  <si>
    <t>7.2.5</t>
  </si>
  <si>
    <t>7.2.6</t>
  </si>
  <si>
    <t>7.2.7</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</si>
  <si>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</si>
  <si>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</si>
  <si>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</si>
  <si>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</si>
  <si>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</si>
  <si>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</si>
  <si>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</si>
  <si>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</si>
  <si>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</si>
  <si>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</si>
  <si>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</si>
  <si>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</si>
  <si>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</si>
  <si>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</si>
  <si>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</si>
  <si>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</si>
  <si>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</si>
  <si>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</si>
  <si>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</si>
  <si>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</si>
  <si>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</si>
  <si>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</si>
  <si>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</si>
  <si>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</si>
  <si>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</si>
  <si>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</si>
  <si>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</si>
  <si>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</si>
  <si>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</si>
  <si>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</si>
  <si>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</si>
  <si>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</si>
  <si>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</si>
  <si>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</si>
  <si>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</si>
  <si>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</si>
  <si>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</si>
  <si>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</si>
  <si>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</si>
  <si>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</si>
  <si>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</si>
  <si>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</si>
  <si>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9</t>
  </si>
  <si>
    <t>Приложение  № 5</t>
  </si>
  <si>
    <t>Форма 5. План ввода основных средств (с распределением по кварталам)</t>
  </si>
  <si>
    <t>I кв.</t>
  </si>
  <si>
    <t>II кв.</t>
  </si>
  <si>
    <t>III кв.</t>
  </si>
  <si>
    <t>IV кв.</t>
  </si>
  <si>
    <t>Итого план (утвержденный план) 
за год</t>
  </si>
  <si>
    <t>4.1.1</t>
  </si>
  <si>
    <t>4.1.2</t>
  </si>
  <si>
    <t>4.1.3</t>
  </si>
  <si>
    <t>4.1.4</t>
  </si>
  <si>
    <t>4.1.5</t>
  </si>
  <si>
    <t>4.1.6</t>
  </si>
  <si>
    <t>4.1.7</t>
  </si>
  <si>
    <t>4.2.1</t>
  </si>
  <si>
    <t>4.2.2</t>
  </si>
  <si>
    <t>4.2.3</t>
  </si>
  <si>
    <t>4.2.4</t>
  </si>
  <si>
    <t>4.2.5</t>
  </si>
  <si>
    <t>4.2.6</t>
  </si>
  <si>
    <t>4.2.7</t>
  </si>
  <si>
    <t>4.3.1</t>
  </si>
  <si>
    <t>4.3.2</t>
  </si>
  <si>
    <t>4.3.3</t>
  </si>
  <si>
    <t>4.3.4</t>
  </si>
  <si>
    <t>4.3.5</t>
  </si>
  <si>
    <t>4.3.6</t>
  </si>
  <si>
    <t>4.3.7</t>
  </si>
  <si>
    <t>4.4.1</t>
  </si>
  <si>
    <t>4.4.2</t>
  </si>
  <si>
    <t>4.4.3</t>
  </si>
  <si>
    <t>4.4.4</t>
  </si>
  <si>
    <t>4.4.5</t>
  </si>
  <si>
    <t>4.4.6</t>
  </si>
  <si>
    <t>4.4.7</t>
  </si>
  <si>
    <t>5</t>
  </si>
  <si>
    <t>6</t>
  </si>
  <si>
    <t>7</t>
  </si>
  <si>
    <t>8</t>
  </si>
  <si>
    <t>10</t>
  </si>
  <si>
    <t>11</t>
  </si>
  <si>
    <t>Приложение  № 6</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</si>
  <si>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</si>
  <si>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</si>
  <si>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Квартал</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</si>
  <si>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</si>
  <si>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</si>
  <si>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</si>
  <si>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</si>
  <si>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</si>
  <si>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</si>
  <si>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</si>
  <si>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</si>
  <si>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</si>
  <si>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</si>
  <si>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</si>
  <si>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</si>
  <si>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</si>
  <si>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</si>
  <si>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</si>
  <si>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</si>
  <si>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</si>
  <si>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</si>
  <si>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</si>
  <si>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</si>
  <si>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</si>
  <si>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</si>
  <si>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</si>
  <si>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</si>
  <si>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</si>
  <si>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</si>
  <si>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</si>
  <si>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</si>
  <si>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</si>
  <si>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</si>
  <si>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</si>
  <si>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</si>
  <si>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</si>
  <si>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</si>
  <si>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</si>
  <si>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</si>
  <si>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Приложение  № 7</t>
  </si>
  <si>
    <t>Форма 7. Краткое описание инвестиционной программы. Ввод объектов инвестиционной деятельности (мощностей) в эксплуатацию</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</si>
  <si>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</si>
  <si>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t>
  </si>
  <si>
    <t xml:space="preserve">Итого за период реализации инвестиционной программы </t>
  </si>
  <si>
    <t>км ВЛ
 1-цеп</t>
  </si>
  <si>
    <t>км ВЛ
 2-цеп</t>
  </si>
  <si>
    <t>км КЛ</t>
  </si>
  <si>
    <t>5.1.7</t>
  </si>
  <si>
    <t>5.2.7</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</si>
  <si>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</si>
  <si>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</si>
  <si>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</si>
  <si>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</si>
  <si>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</si>
  <si>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</si>
  <si>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</si>
  <si>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</si>
  <si>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</si>
  <si>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</si>
  <si>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</si>
  <si>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</si>
  <si>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</si>
  <si>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</si>
  <si>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</si>
  <si>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</si>
  <si>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</si>
  <si>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</si>
  <si>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</si>
  <si>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</si>
  <si>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</si>
  <si>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</si>
  <si>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</si>
  <si>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</si>
  <si>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</si>
  <si>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</si>
  <si>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</si>
  <si>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</si>
  <si>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</si>
  <si>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</si>
  <si>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</si>
  <si>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</si>
  <si>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Приложение  № 9</t>
  </si>
  <si>
    <t>Форма 9. Краткое описание инвестиционной программы. Показатели энергетической эффективности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</si>
  <si>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</si>
  <si>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</si>
  <si>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Наименование показателя энергетической эффективности, единицы измерения</t>
  </si>
  <si>
    <t>Приложение  № 10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</si>
  <si>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</si>
  <si>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Федеральные округа, на территории 
которых 
реализуется 
инвестиционный 
проект</t>
  </si>
  <si>
    <t>Субъекты Российской Федерации, 
на территории 
которых 
реализуется 
инвестиционный 
проект</t>
  </si>
  <si>
    <t>Территории муниципальных образований, на территории которых реализуется инвестиционный проект</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</si>
  <si>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</si>
  <si>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</si>
  <si>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</si>
  <si>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</si>
  <si>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Наличие  правоустанавливающих документов на земельный участок
(+; –; не требуется)</t>
  </si>
  <si>
    <t>Наличие утвержденной документации по планировке территории
(+; –; не требуется)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</si>
  <si>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</si>
  <si>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</si>
  <si>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заключения по результатам 
технологического и ценового аудита инвестиционного проекта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</si>
  <si>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</si>
  <si>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</si>
  <si>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</si>
  <si>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после</t>
  </si>
  <si>
    <t>до</t>
  </si>
  <si>
    <t>Дата контрольного замерного дня</t>
  </si>
  <si>
    <t>МВхА</t>
  </si>
  <si>
    <t>квартал</t>
  </si>
  <si>
    <t>год</t>
  </si>
  <si>
    <t>Номер</t>
  </si>
  <si>
    <t>Дата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</si>
  <si>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</si>
  <si>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Срок ввода объекта в эксплуатацию, предусмотренный схемой и программой развития электроэнергетики субъекта Российской Федерации</t>
  </si>
  <si>
    <t>всего за вычетом мощности  наиболее крупного (авто-) трансформатора</t>
  </si>
  <si>
    <t>всего</t>
  </si>
  <si>
    <t>Максимальная мощность энергопринимающих устройств по документам о технологическом присоединении, МВт</t>
  </si>
  <si>
    <t>Наименование заявителя по договору об осуществлении технологического присоединения  объекта электросетевого хозяйства</t>
  </si>
  <si>
    <t>Наименование  присоединяемых объектов электросетевого хозяйства</t>
  </si>
  <si>
    <t>Мощность присоединенных объектов по производству электрической энергии по документам о технологическом присоединении, МВт</t>
  </si>
  <si>
    <t>Наименование заявителя по договору об осуществлении технологического присоединения объекта по производству электрической энергии</t>
  </si>
  <si>
    <t xml:space="preserve">Наименование  присоединяемых объектов по производству электрической энергии </t>
  </si>
  <si>
    <t>Планируемый в инвестиционной программе срок принятия объектов электросетевого хозяйства к бухгалтерскому учету, год</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</si>
  <si>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</si>
  <si>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</si>
  <si>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</si>
  <si>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</si>
  <si>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</si>
  <si>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</si>
  <si>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Схема и программа развития электроэнергетики субъекта Российской Федерации, утвержденные в год (X–1)</t>
  </si>
  <si>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(X–1)</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</si>
  <si>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</si>
  <si>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Максимальная мощность энергопринимающих устройств  потребителей услуг  по документам о технологическом присоединении, МВт</t>
  </si>
  <si>
    <t>Аварийная нагрузка, %</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</si>
  <si>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</si>
  <si>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</si>
  <si>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Технологическое присоединение объектов электросетевого хозяйства</t>
  </si>
  <si>
    <t>Технологическое присоединение объектов по производству электрической энергии</t>
  </si>
  <si>
    <t>Сроки осуществления мероприятий по технологическому присоединению</t>
  </si>
  <si>
    <t>Размер платы за технологическое присоединение (в соответствии с договором об осуществлении технологического присоединения), млн рублей</t>
  </si>
  <si>
    <t>Наличие заключенного договора об осуществлении технологического присоединения</t>
  </si>
  <si>
    <t>Раздел 1. Технологическое присоединение к электрическим сетям энергопринимающих устройств потребителей максимальной мощностью свыше 150 кВт</t>
  </si>
  <si>
    <t>Форма 11. Краткое описание инвестиционной программы. Обоснование необходимости реализации инвестиционных проектов</t>
  </si>
  <si>
    <t>Приложение  № 11</t>
  </si>
  <si>
    <t>технического обследования (+; –)</t>
  </si>
  <si>
    <t>технического освидетельст-вования (+; –)</t>
  </si>
  <si>
    <t>После</t>
  </si>
  <si>
    <t>До</t>
  </si>
  <si>
    <t>регламентов рынков электрической энергии  (+; –)</t>
  </si>
  <si>
    <t>законодательства Российской Федерации (+; –)</t>
  </si>
  <si>
    <t>всего, Мвар</t>
  </si>
  <si>
    <t>всего за вычетом мощности  наиболее крупного (авто-) трансформатора, МВхА</t>
  </si>
  <si>
    <t>всего, МВхА</t>
  </si>
  <si>
    <t>предписаний иных органов государственной власти (указать наименования органов исполнительной власти)</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</si>
  <si>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</si>
  <si>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</si>
  <si>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противоаварийных мероприятий, предусмотренных актами о расследовании причин аварии (реквизиты актов)</t>
  </si>
  <si>
    <t>Неудовлетворительное техническое состояние подтверждается  результатами:</t>
  </si>
  <si>
    <t>Задачи, решаемые в рамках реализации инвестиционного проекта</t>
  </si>
  <si>
    <t>Проектный высший класс напряжения (рабочее высшее  напряжение), кВ</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</si>
  <si>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</si>
  <si>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Максимальная мощность энергопринимающих устройств потребителей услуг  по документам о технологическом присоединении</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</si>
  <si>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</si>
  <si>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</si>
  <si>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</si>
  <si>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 –)</t>
  </si>
  <si>
    <t>Реализация инвестиционного проекта обуславливается необходимостью выполнения требований:</t>
  </si>
  <si>
    <t>Инвестиционным проектом предусматривается выполнение:</t>
  </si>
  <si>
    <t>Год определения показателей оценки технического состояния и последствий отказа</t>
  </si>
  <si>
    <t>Показатель оценки последствий отказа</t>
  </si>
  <si>
    <t>Показатель  оценки технического состояния</t>
  </si>
  <si>
    <t>Год ввода в эксплуатацию трансформаторной или иной подстанции, линии электропередачи 
(до реализации инвестиционного проекта)</t>
  </si>
  <si>
    <t>Идентифика-
тор инвестицион-ного проекта</t>
  </si>
  <si>
    <t>Форма 12. Краткое описание инвестиционной программы. Обоснование необходимости реализации инвестиционных проектов</t>
  </si>
  <si>
    <t>Приложение  № 12</t>
  </si>
  <si>
    <t>Приложение  № 13</t>
  </si>
  <si>
    <t>Форма 13. Краткое описание инвестиционной программы. Обоснование необходимости реализации инвестиционных проектов</t>
  </si>
  <si>
    <t xml:space="preserve">                                              полное наименование субъекта электроэнергетики</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</si>
  <si>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</si>
  <si>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</si>
  <si>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 –)</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</si>
  <si>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</si>
  <si>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</si>
  <si>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</si>
  <si>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</si>
  <si>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</si>
  <si>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</si>
  <si>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</si>
  <si>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</si>
  <si>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</si>
  <si>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</si>
  <si>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бюджетов субъектов Российской Федерации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</si>
  <si>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</si>
  <si>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</si>
  <si>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</si>
  <si>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</si>
  <si>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</si>
  <si>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</si>
  <si>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</si>
  <si>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</si>
  <si>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Приложение  № 15</t>
  </si>
  <si>
    <t>Форма 15. Краткое описание инвестиционной программы. Обоснование необходимости реализации инвестиционных проектов</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</si>
  <si>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</si>
  <si>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</si>
  <si>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</si>
  <si>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</si>
  <si>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</si>
  <si>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</si>
  <si>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</si>
  <si>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</si>
  <si>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подключению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</si>
  <si>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</si>
  <si>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</si>
  <si>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</si>
  <si>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</si>
  <si>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</si>
  <si>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</si>
  <si>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</si>
  <si>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</si>
  <si>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</si>
  <si>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</si>
  <si>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</si>
  <si>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</si>
  <si>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</si>
  <si>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Приложение  № 16</t>
  </si>
  <si>
    <t>Форма 16. Краткое описание инвестиционной программы. Обоснование необходимости реализации инвестиционных проектов</t>
  </si>
  <si>
    <t xml:space="preserve"> Номер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</si>
  <si>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</si>
  <si>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</si>
  <si>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</si>
  <si>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</si>
  <si>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</si>
  <si>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</si>
  <si>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законода-тельства Российской Федерации (+; –)</t>
  </si>
  <si>
    <t>Приложение  № 17</t>
  </si>
  <si>
    <t>Форма 17. Краткое описание инвестиционной программы. Индексы-дефляторы инвестиций в основной капитал (капитальных вложений)</t>
  </si>
  <si>
    <t>№ п/п</t>
  </si>
  <si>
    <t>Наименование</t>
  </si>
  <si>
    <t xml:space="preserve">Наименование документа — источника данных </t>
  </si>
  <si>
    <t>Реквизиты документа</t>
  </si>
  <si>
    <t>Годы</t>
  </si>
  <si>
    <t>5.5</t>
  </si>
  <si>
    <t>Приложение  № 18</t>
  </si>
  <si>
    <t>Форма 18. Значения целевых показателей, установленные для целей формирования инвестиционной программы</t>
  </si>
  <si>
    <t>_______________________________________________________________________________________________________________________________________</t>
  </si>
  <si>
    <t>Наименование целевого показателя</t>
  </si>
  <si>
    <t>Единицы измерения</t>
  </si>
  <si>
    <t>Значения целевых показателей, годы</t>
  </si>
  <si>
    <t>Приложение  № 19</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</si>
  <si>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</si>
  <si>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Наименование субъекта Российской Федерации </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</si>
  <si>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</si>
  <si>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Наименование показателя</t>
  </si>
  <si>
    <t>Единица измерения</t>
  </si>
  <si>
    <t>Фактические данные о реализации мероприятий по технологическому присоединению</t>
  </si>
  <si>
    <t xml:space="preserve">Среднее за 3 года значение фактических данных о реализации мероприятий по технологическому присоединению </t>
  </si>
  <si>
    <t>Наименование субъекта Российской Федерации</t>
  </si>
  <si>
    <r>
      <t>нд</t>
    </r>
    <r>
      <rPr>
        <vertAlign val="superscript"/>
        <sz val="12"/>
        <color indexed="8"/>
        <rFont val="Times New Roman"/>
        <family val="1"/>
        <charset val="204"/>
      </rPr>
      <t>3)</t>
    </r>
  </si>
  <si>
    <t>нд</t>
  </si>
  <si>
    <t>1.1</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</si>
  <si>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</si>
  <si>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1.1.1</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</si>
  <si>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</si>
  <si>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r>
      <t>шт.</t>
    </r>
    <r>
      <rPr>
        <vertAlign val="superscript"/>
        <sz val="12"/>
        <color indexed="8"/>
        <rFont val="Times New Roman"/>
        <family val="1"/>
        <charset val="204"/>
      </rPr>
      <t>1)</t>
    </r>
  </si>
  <si>
    <r>
      <t>МВт</t>
    </r>
    <r>
      <rPr>
        <vertAlign val="superscript"/>
        <sz val="12"/>
        <color indexed="8"/>
        <rFont val="Times New Roman"/>
        <family val="1"/>
        <charset val="204"/>
      </rPr>
      <t>2)</t>
    </r>
  </si>
  <si>
    <t>1.1.1.1</t>
  </si>
  <si>
    <t xml:space="preserve">          в том числе не предусматривающие выполнение работ со стороны сетевой организации</t>
  </si>
  <si>
    <t>1.1.1.2</t>
  </si>
  <si>
    <t xml:space="preserve">          в том числе только с реконструкцией объектов электросетевого хозяйства</t>
  </si>
  <si>
    <t>1.1.1.3</t>
  </si>
  <si>
    <t xml:space="preserve">          в том числе с реконструкцией и новым строительством объектов электросетевого хозяйства</t>
  </si>
  <si>
    <t>1.1.1.4</t>
  </si>
  <si>
    <t xml:space="preserve">          в том числе только с новым строительством объектов электросетевого хозяйства</t>
  </si>
  <si>
    <t>1.1.2</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</si>
  <si>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</si>
  <si>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1.1.2.1</t>
  </si>
  <si>
    <t>1.1.2.2</t>
  </si>
  <si>
    <t>1.1.2.3</t>
  </si>
  <si>
    <t>1.1.2.4</t>
  </si>
  <si>
    <t>1.1.3</t>
  </si>
  <si>
    <t>Исполнено обязательств по договорам об осуществлении технологического присоединения к электрическим сетям за планируемый (истекший) год</t>
  </si>
  <si>
    <t>1.1.3.1</t>
  </si>
  <si>
    <t>1.1.3.2</t>
  </si>
  <si>
    <t>1.1.3.3</t>
  </si>
  <si>
    <t>1.1.3.4</t>
  </si>
  <si>
    <t>1.1.4</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</si>
  <si>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</si>
  <si>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</si>
  <si>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t>1.1.4.1</t>
  </si>
  <si>
    <t xml:space="preserve">          в том числе затраты на проектно изыскательские работы</t>
  </si>
  <si>
    <t>1.1.4.2</t>
  </si>
  <si>
    <t xml:space="preserve">          в том числе затраты на реконструкцию объектов электросетевого хозяйства</t>
  </si>
  <si>
    <t>1.1.4.3</t>
  </si>
  <si>
    <t xml:space="preserve">          в том числе затраты на новое строительство объектов электросетевого хозяйства</t>
  </si>
  <si>
    <t>1.1.4.4</t>
  </si>
  <si>
    <t xml:space="preserve">          в том числе затраты, не включаемые в плату за технологическое присоединение</t>
  </si>
  <si>
    <t>1.1.5</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</si>
  <si>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</si>
  <si>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МВА</t>
  </si>
  <si>
    <t>км</t>
  </si>
  <si>
    <r>
      <t>Другое</t>
    </r>
    <r>
      <rPr>
        <vertAlign val="superscript"/>
        <sz val="12"/>
        <color indexed="8"/>
        <rFont val="Times New Roman"/>
        <family val="1"/>
        <charset val="204"/>
      </rPr>
      <t>5)</t>
    </r>
  </si>
  <si>
    <t>1.1.5.1</t>
  </si>
  <si>
    <t>1.1.5.2</t>
  </si>
  <si>
    <t>1.1.5.3</t>
  </si>
  <si>
    <t>1.1.6</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</si>
  <si>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</si>
  <si>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1.1.6.1</t>
  </si>
  <si>
    <t>1.1.6.2</t>
  </si>
  <si>
    <t>1.1.6.3</t>
  </si>
  <si>
    <t>1.2</t>
  </si>
  <si>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</si>
  <si>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1.2.1</t>
  </si>
  <si>
    <t>1.2.1.1</t>
  </si>
  <si>
    <t>1.2.1.2</t>
  </si>
  <si>
    <t>1.2.1.3</t>
  </si>
  <si>
    <t>1.2.1.4</t>
  </si>
  <si>
    <t>1.2.2</t>
  </si>
  <si>
    <t>1.2.2.1</t>
  </si>
  <si>
    <t>1.2.2.2</t>
  </si>
  <si>
    <t>1.2.2.3</t>
  </si>
  <si>
    <t>1.2.2.4</t>
  </si>
  <si>
    <t>1.2.3</t>
  </si>
  <si>
    <t>1.2.3.1</t>
  </si>
  <si>
    <t>1.2.3.2</t>
  </si>
  <si>
    <t>1.2.3.3</t>
  </si>
  <si>
    <t>1.2.3.4</t>
  </si>
  <si>
    <t>1.2.4</t>
  </si>
  <si>
    <t>1.2.4.1</t>
  </si>
  <si>
    <t xml:space="preserve">          в том числе затраты на проектно-изыскательские работы</t>
  </si>
  <si>
    <t>1.2.4.2</t>
  </si>
  <si>
    <t>1.2.4.3</t>
  </si>
  <si>
    <t>1.2.4.4</t>
  </si>
  <si>
    <t>1.2.5</t>
  </si>
  <si>
    <t>1.2.5.1</t>
  </si>
  <si>
    <t>1.2.5.2</t>
  </si>
  <si>
    <t>1.2.5.3</t>
  </si>
  <si>
    <t>1.2.6</t>
  </si>
  <si>
    <t>1.2.6.1</t>
  </si>
  <si>
    <t>1.2.6.2</t>
  </si>
  <si>
    <t>1.2.6.3</t>
  </si>
  <si>
    <r>
      <t xml:space="preserve">1) </t>
    </r>
    <r>
      <rPr>
        <sz val="11"/>
        <color indexed="8"/>
        <rFont val="Times New Roman"/>
        <family val="1"/>
        <charset val="204"/>
      </rPr>
      <t>Шт. договоров об осуществлении технологического присоединения к электрическим сетям.</t>
    </r>
  </si>
  <si>
    <r>
      <t xml:space="preserve">2) </t>
    </r>
    <r>
      <rPr>
        <sz val="11"/>
        <color indexed="8"/>
        <rFont val="Times New Roman"/>
        <family val="1"/>
        <charset val="204"/>
      </rPr>
      <t>МВт максимальной мощности энергопринимающих устройств потребителей.</t>
    </r>
  </si>
  <si>
    <r>
      <t xml:space="preserve">3) </t>
    </r>
    <r>
      <rPr>
        <sz val="11"/>
        <color indexed="8"/>
        <rFont val="Times New Roman"/>
        <family val="1"/>
        <charset val="204"/>
      </rPr>
      <t>Ячейки, в которых указано слово «нд», заполнению не подлежат.</t>
    </r>
  </si>
  <si>
    <r>
      <t>4)</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</si>
  <si>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5)</t>
    </r>
    <r>
      <rPr>
        <sz val="11"/>
        <color indexed="8"/>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</si>
  <si>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</si>
  <si>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</si>
  <si>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indexed="8"/>
        <rFont val="Times New Roman"/>
        <family val="1"/>
        <charset val="204"/>
      </rPr>
      <t>1)</t>
    </r>
  </si>
  <si>
    <t>Индекс сметной стоимости</t>
  </si>
  <si>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indexed="8"/>
        <rFont val="Times New Roman"/>
        <family val="1"/>
        <charset val="204"/>
      </rPr>
      <t>4)</t>
    </r>
    <r>
      <rPr>
        <sz val="12"/>
        <color indexed="8"/>
        <rFont val="Times New Roman"/>
        <family val="1"/>
        <charset val="204"/>
      </rPr>
      <t xml:space="preserve"> [п. 1.1.1+п. 1.1.2+п. 1.1.3+
п. 1.1.4+п. 1.1.5]:</t>
    </r>
  </si>
  <si>
    <t>(ст. 3+ст. 4+ст. 5)/3</t>
  </si>
  <si>
    <t>строительство воздушных линий, на уровне напряжения i</t>
  </si>
  <si>
    <t>С2</t>
  </si>
  <si>
    <t>ст. 6*ст. 7*ст. 8/1000</t>
  </si>
  <si>
    <t xml:space="preserve">строительство кабельных линий, на уровне напряжения i </t>
  </si>
  <si>
    <t>С3</t>
  </si>
  <si>
    <t xml:space="preserve">строительство пунктов секционирования, на уровне напряжения i и (или) диапазоне мощности j  </t>
  </si>
  <si>
    <t>С4</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</si>
  <si>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</si>
  <si>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</si>
  <si>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indexed="8"/>
        <rFont val="Times New Roman"/>
        <family val="1"/>
        <charset val="204"/>
      </rPr>
      <t>5)</t>
    </r>
    <r>
      <rPr>
        <sz val="12"/>
        <color indexed="8"/>
        <rFont val="Times New Roman"/>
        <family val="1"/>
        <charset val="204"/>
      </rPr>
      <t xml:space="preserve"> [п. 1.2.1+п. 1.2.2+п. 1.2.3+
п. 1.2.4+п. 1.2.5]</t>
    </r>
  </si>
  <si>
    <r>
      <t xml:space="preserve">1) </t>
    </r>
    <r>
      <rPr>
        <sz val="11"/>
        <color indexed="8"/>
        <rFont val="Times New Roman"/>
        <family val="1"/>
        <charset val="204"/>
      </rPr>
      <t>Определяется как (столбец ст. 3+ст. 4+ст. 5)/3.</t>
    </r>
  </si>
  <si>
    <r>
      <t xml:space="preserve">2) </t>
    </r>
    <r>
      <rPr>
        <sz val="11"/>
        <color indexed="8"/>
        <rFont val="Times New Roman"/>
        <family val="1"/>
        <charset val="204"/>
      </rPr>
      <t>Определяется как ст. 6*ст. 7*ст. 8/1000, за исключением пункта п. 1.1 и п. 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</si>
  <si>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t xml:space="preserve">4) </t>
    </r>
    <r>
      <rPr>
        <sz val="11"/>
        <color indexed="8"/>
        <rFont val="Times New Roman"/>
        <family val="1"/>
        <charset val="204"/>
      </rPr>
      <t>В п. 1.1 в столбцах 3, 4, 5 и 9 указывются значения, определяемые как сумма значений, указанных в пунктах 1.1.1—1.1.5 соответствующих столбцов.</t>
    </r>
  </si>
  <si>
    <r>
      <t xml:space="preserve">5) </t>
    </r>
    <r>
      <rPr>
        <sz val="11"/>
        <color indexed="8"/>
        <rFont val="Times New Roman"/>
        <family val="1"/>
        <charset val="204"/>
      </rPr>
      <t xml:space="preserve"> В п. 1.2 в столбцах 3, 4, 5 и 9 указывются значения, определяемые как сумма значений, указанных в пунктах 1.2.1—1.2.5 соответствующих столбцов.</t>
    </r>
  </si>
  <si>
    <r>
      <t>6)</t>
    </r>
    <r>
      <rPr>
        <sz val="11"/>
        <color indexed="8"/>
        <rFont val="Times New Roman"/>
        <family val="1"/>
        <charset val="204"/>
      </rPr>
      <t xml:space="preserve"> Словосочетания вида «год X», «год (X–1)» заменяются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</si>
  <si>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7)</t>
    </r>
    <r>
      <rPr>
        <sz val="11"/>
        <color indexed="8"/>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</si>
  <si>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ВСЕГО по инвестиционной программе, в том числе:</t>
  </si>
  <si>
    <t>0.1</t>
  </si>
  <si>
    <t>Технологическое присоединение, всего</t>
  </si>
  <si>
    <t>0.2</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</si>
  <si>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</si>
  <si>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</si>
  <si>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</si>
  <si>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</si>
  <si>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</si>
  <si>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</si>
  <si>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</si>
  <si>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</si>
  <si>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</si>
  <si>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150 кВт включительно, всего</t>
  </si>
  <si>
    <t>Технологическое присоединение энергопринимающих устройств потребителей свыше 150 кВт, всего, в том числе:</t>
  </si>
  <si>
    <t>Наименование инвестиционного проекта</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</si>
  <si>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</si>
  <si>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</si>
  <si>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</si>
  <si>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</si>
  <si>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</si>
  <si>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</si>
  <si>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</si>
  <si>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</si>
  <si>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</si>
  <si>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</si>
  <si>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</si>
  <si>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</si>
  <si>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</si>
  <si>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</si>
  <si>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</si>
  <si>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</si>
  <si>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</si>
  <si>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</si>
  <si>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</si>
  <si>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</si>
  <si>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</si>
  <si>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</si>
  <si>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</si>
  <si>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</si>
  <si>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</si>
  <si>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</si>
  <si>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</si>
  <si>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</si>
  <si>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</si>
  <si>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</si>
  <si>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</si>
  <si>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</si>
  <si>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трансформаторных и иных подстанций, всего, в числе:</t>
  </si>
  <si>
    <t>Модернизация, техническое перевооружение трансформаторных и иных подстанций, распределительных пунктов, всего, в том числе:</t>
  </si>
  <si>
    <t>"Установка приборов учета, класс напряжения 35 кВ, всего, в том числе:"</t>
  </si>
  <si>
    <t>Реконструкция прочих объектов основных средств, всего, в том числе:</t>
  </si>
  <si>
    <t>1.3</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</si>
  <si>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</si>
  <si>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</si>
  <si>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</si>
  <si>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</si>
  <si>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</si>
  <si>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</si>
  <si>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</si>
  <si>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1.6</t>
  </si>
  <si>
    <t>Прочее новое строительство объектов электросетевого хозяйства, всего</t>
  </si>
  <si>
    <t>Реконструкция, модернизация, техническое перевооружение, всего</t>
  </si>
  <si>
    <t>"Установка приборов учета, класс напряжения 6 (10) кВ, всего, в том числе:"</t>
  </si>
  <si>
    <t>Г</t>
  </si>
  <si>
    <t>"Установка приборов учета, класс напряжения 110 кВ и выше, всего, в том числе:"</t>
  </si>
  <si>
    <t>1</t>
  </si>
  <si>
    <t>№ сметы</t>
  </si>
  <si>
    <t>3-У-2014
4-У-2014</t>
  </si>
  <si>
    <t>3-У-2016-1
4-У-2016-1</t>
  </si>
  <si>
    <t>год 2016</t>
  </si>
  <si>
    <t>год 2017</t>
  </si>
  <si>
    <t>год 2018</t>
  </si>
  <si>
    <t>29.7</t>
  </si>
  <si>
    <t>29.8</t>
  </si>
  <si>
    <t>29.9</t>
  </si>
  <si>
    <t>29.10</t>
  </si>
  <si>
    <t>7.6.8</t>
  </si>
  <si>
    <t>7.6.9</t>
  </si>
  <si>
    <t>7.6.10</t>
  </si>
  <si>
    <t>7.6.11</t>
  </si>
  <si>
    <t>7.6.12</t>
  </si>
  <si>
    <t>7.6.13</t>
  </si>
  <si>
    <t>7.6.14</t>
  </si>
  <si>
    <t>7.6.15</t>
  </si>
  <si>
    <t>7.6.16</t>
  </si>
  <si>
    <t>7.6.17</t>
  </si>
  <si>
    <t>7.6.18</t>
  </si>
  <si>
    <t>7.6.19</t>
  </si>
  <si>
    <t>7.6.20</t>
  </si>
  <si>
    <t>7.6.21</t>
  </si>
  <si>
    <t>7.6.22</t>
  </si>
  <si>
    <t>7.6.23</t>
  </si>
  <si>
    <t>7.6.24</t>
  </si>
  <si>
    <t>7.6.25</t>
  </si>
  <si>
    <t>7.6.26</t>
  </si>
  <si>
    <t>7.6.27</t>
  </si>
  <si>
    <t>7.6.28</t>
  </si>
  <si>
    <t>7.6.29</t>
  </si>
  <si>
    <t>7.6.30</t>
  </si>
  <si>
    <t>7.6.31</t>
  </si>
  <si>
    <t>7.6.32</t>
  </si>
  <si>
    <t>7.6.33</t>
  </si>
  <si>
    <t>7.6.34</t>
  </si>
  <si>
    <t>7.6.35</t>
  </si>
  <si>
    <t>Факт</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</si>
  <si>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color indexed="8"/>
        <rFont val="Times New Roman"/>
        <family val="1"/>
        <charset val="204"/>
      </rPr>
      <t>в базисном уровне цен, млн рублей (без НДС)</t>
    </r>
  </si>
  <si>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</si>
  <si>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</si>
  <si>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</si>
  <si>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</si>
  <si>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</si>
  <si>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</si>
  <si>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</si>
  <si>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</si>
  <si>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</si>
  <si>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</si>
  <si>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</si>
  <si>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</si>
  <si>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</si>
  <si>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</si>
  <si>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</si>
  <si>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</si>
  <si>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</si>
  <si>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</si>
  <si>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</si>
  <si>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</si>
  <si>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</si>
  <si>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</si>
  <si>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</si>
  <si>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</si>
  <si>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</si>
  <si>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</si>
  <si>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</si>
  <si>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</si>
  <si>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</si>
  <si>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</si>
  <si>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</si>
  <si>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</si>
  <si>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</si>
  <si>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</si>
  <si>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</si>
  <si>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</si>
  <si>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</si>
  <si>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</si>
  <si>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</si>
  <si>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</si>
  <si>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</si>
  <si>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</si>
  <si>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</si>
  <si>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</si>
  <si>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</si>
  <si>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</si>
  <si>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</si>
  <si>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</si>
  <si>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</si>
  <si>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</si>
  <si>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Итого, тыс.кВтч</t>
  </si>
  <si>
    <t>Сибирский федеральный округ</t>
  </si>
  <si>
    <t>Томская область</t>
  </si>
  <si>
    <t>-</t>
  </si>
  <si>
    <t>не требуется</t>
  </si>
  <si>
    <t>пр10</t>
  </si>
  <si>
    <t>пр.13</t>
  </si>
  <si>
    <t>пр.17</t>
  </si>
  <si>
    <t>Мощность, МВА</t>
  </si>
  <si>
    <t>Протяженность, км</t>
  </si>
  <si>
    <t>Количество, шт</t>
  </si>
  <si>
    <t>16.3.1</t>
  </si>
  <si>
    <t>16.3.2</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</si>
  <si>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</si>
  <si>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ед.</t>
  </si>
  <si>
    <t>Показатель уровня качества осуществляемого технологического присоединения (Птпр)</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</si>
  <si>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</si>
  <si>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t>
    </r>
    <r>
      <rPr>
        <sz val="12"/>
        <rFont val="Calibri"/>
        <family val="2"/>
        <charset val="204"/>
      </rPr>
      <t>Δ</t>
    </r>
    <r>
      <rPr>
        <sz val="10.8"/>
        <rFont val="Times New Roman"/>
        <family val="1"/>
        <charset val="204"/>
      </rPr>
      <t>Ртр</t>
    </r>
    <r>
      <rPr>
        <sz val="10.8"/>
        <rFont val="Calibri"/>
        <family val="2"/>
        <charset val="204"/>
      </rPr>
      <t>ᶯ</t>
    </r>
    <r>
      <rPr>
        <sz val="9.6999999999999993"/>
        <rFont val="Times New Roman"/>
        <family val="1"/>
        <charset val="204"/>
      </rPr>
      <t>)</t>
    </r>
  </si>
  <si>
    <r>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t>
    </r>
    <r>
      <rPr>
        <sz val="12"/>
        <rFont val="Calibri"/>
        <family val="2"/>
        <charset val="204"/>
      </rPr>
      <t>Δ</t>
    </r>
    <r>
      <rPr>
        <sz val="10.8"/>
        <rFont val="Times New Roman"/>
        <family val="1"/>
        <charset val="204"/>
      </rPr>
      <t>Р</t>
    </r>
    <r>
      <rPr>
        <sz val="10.8"/>
        <rFont val="Calibri"/>
        <family val="2"/>
        <charset val="204"/>
      </rPr>
      <t>ᶯ тп тр)</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</si>
  <si>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 ⁰′⁴</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</si>
  <si>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ΔL¹⁰</t>
    </r>
    <r>
      <rPr>
        <sz val="10.8"/>
        <rFont val="Times New Roman"/>
        <family val="1"/>
        <charset val="204"/>
      </rPr>
      <t>лэп)</t>
    </r>
  </si>
  <si>
    <r>
      <t>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rFont val="Calibri"/>
        <family val="2"/>
        <charset val="204"/>
      </rPr>
      <t>ΔL³⁵</t>
    </r>
    <r>
      <rPr>
        <sz val="10.8"/>
        <rFont val="Times New Roman"/>
        <family val="1"/>
        <charset val="204"/>
      </rPr>
      <t>лэп)</t>
    </r>
  </si>
  <si>
    <t>Показатель увеличения протяженности линий электропередачи в рамках осуществления технологического присоединения к электрическим сетям (ΔLᶯтп_лэп)</t>
  </si>
  <si>
    <t>Показатель максимальной мощности присоединяемых потребителей электрической энергии (Sтп потр)</t>
  </si>
  <si>
    <t>Показатель максимальной мощности присоединяемых объектов по производству электрической энергии (Sг тп)</t>
  </si>
  <si>
    <t>Показатель степени загрузки трансформаторной подстанции (Кзагр)</t>
  </si>
  <si>
    <t>Показатель замены силовых (авто-) трансформаторов (Pз тр)</t>
  </si>
  <si>
    <t>Показатель замены линий электропередачи            (ΔL ⁰′⁴з_лэп)</t>
  </si>
  <si>
    <t>Показатель замены линий электропередачи (ΔL¹⁰з_лэп)</t>
  </si>
  <si>
    <t>Показатель замены линий электропередачи (ΔL³⁵з_лэп)</t>
  </si>
  <si>
    <r>
      <t>Показатель замены выключателей (В</t>
    </r>
    <r>
      <rPr>
        <sz val="12"/>
        <rFont val="Calibri"/>
        <family val="2"/>
        <charset val="204"/>
      </rPr>
      <t>⁶</t>
    </r>
    <r>
      <rPr>
        <sz val="12"/>
        <rFont val="Times New Roman"/>
        <family val="1"/>
        <charset val="204"/>
      </rPr>
      <t>з)</t>
    </r>
  </si>
  <si>
    <r>
      <t>Показатель замены выключателей (В</t>
    </r>
    <r>
      <rPr>
        <sz val="12"/>
        <rFont val="Calibri"/>
        <family val="2"/>
        <charset val="204"/>
      </rPr>
      <t>¹⁰</t>
    </r>
    <r>
      <rPr>
        <sz val="12"/>
        <rFont val="Times New Roman"/>
        <family val="1"/>
        <charset val="204"/>
      </rPr>
      <t>з)</t>
    </r>
  </si>
  <si>
    <r>
      <t>Показатель замены выключателей (В</t>
    </r>
    <r>
      <rPr>
        <sz val="12"/>
        <rFont val="Calibri"/>
        <family val="2"/>
        <charset val="204"/>
      </rPr>
      <t>³⁵</t>
    </r>
    <r>
      <rPr>
        <sz val="12"/>
        <rFont val="Times New Roman"/>
        <family val="1"/>
        <charset val="204"/>
      </rPr>
      <t>з)</t>
    </r>
  </si>
  <si>
    <t>Показатель замены устройств компенсации реактивной мощности (Pᶯ з_укрм)</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</si>
  <si>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(ΔПО дист)</t>
  </si>
  <si>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ΔПsaidi)</t>
    </r>
  </si>
  <si>
    <r>
      <t>Показатель оценки изменения средней продолжительности прекращения передачи электрической энергии потребителям услуг (</t>
    </r>
    <r>
      <rPr>
        <sz val="12"/>
        <rFont val="Calibri"/>
        <family val="2"/>
        <charset val="204"/>
      </rPr>
      <t>ΔПsaifi)</t>
    </r>
  </si>
  <si>
    <r>
      <t>Показатель оценки изменения объема недоотпущенной электрической энергии (</t>
    </r>
    <r>
      <rPr>
        <sz val="12"/>
        <rFont val="Calibri"/>
        <family val="2"/>
        <charset val="204"/>
      </rPr>
      <t>ΔПens)</t>
    </r>
  </si>
  <si>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</si>
  <si>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(Nнс сд_тпр)</t>
  </si>
  <si>
    <t>Показатель объема финансовых потребностей, необходимых на выполнение  требований законодательства (Фтз)</t>
  </si>
  <si>
    <t>Показатель объема финансовых потребностей, необходимых на выполнение  предписаний органов исполнительной власти (Фоив)</t>
  </si>
  <si>
    <t>Показатель объема финансовых потребностей, необходимых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</si>
  <si>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</si>
  <si>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</si>
  <si>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4.5</t>
  </si>
  <si>
    <t>4.6</t>
  </si>
  <si>
    <t>4.7</t>
  </si>
  <si>
    <t>4.8</t>
  </si>
  <si>
    <t>4.9</t>
  </si>
  <si>
    <t>4.10</t>
  </si>
  <si>
    <t>4.11</t>
  </si>
  <si>
    <t>4.12</t>
  </si>
  <si>
    <t>4.13</t>
  </si>
  <si>
    <t>4.14</t>
  </si>
  <si>
    <t>4.15</t>
  </si>
  <si>
    <t>4.16</t>
  </si>
  <si>
    <t>4.17</t>
  </si>
  <si>
    <t>4.18</t>
  </si>
  <si>
    <t>4.19</t>
  </si>
  <si>
    <t>4.20</t>
  </si>
  <si>
    <t>5.6</t>
  </si>
  <si>
    <t>5.7</t>
  </si>
  <si>
    <t>5.8</t>
  </si>
  <si>
    <t>5.9</t>
  </si>
  <si>
    <t>5.10</t>
  </si>
  <si>
    <t>5.11</t>
  </si>
  <si>
    <t>5.12</t>
  </si>
  <si>
    <t>5.13</t>
  </si>
  <si>
    <t>5.14</t>
  </si>
  <si>
    <t>5.15</t>
  </si>
  <si>
    <t>5.16</t>
  </si>
  <si>
    <t>5.17</t>
  </si>
  <si>
    <t>5.18</t>
  </si>
  <si>
    <t>6.5</t>
  </si>
  <si>
    <t>6.6</t>
  </si>
  <si>
    <t>8.5</t>
  </si>
  <si>
    <t>8.6</t>
  </si>
  <si>
    <t>Наименование объекта по производству электрической энергии, всего, в том числе:</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</si>
  <si>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</si>
  <si>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</si>
  <si>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</si>
  <si>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</si>
  <si>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</si>
  <si>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</si>
  <si>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</si>
  <si>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</si>
  <si>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</si>
  <si>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</si>
  <si>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</si>
  <si>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</si>
  <si>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</si>
  <si>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</si>
  <si>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</si>
  <si>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</si>
  <si>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</si>
  <si>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</si>
  <si>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</si>
  <si>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</si>
  <si>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</si>
  <si>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</si>
  <si>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не относится</t>
  </si>
  <si>
    <r>
      <t>Год 2016</t>
    </r>
    <r>
      <rPr>
        <vertAlign val="superscript"/>
        <sz val="12"/>
        <color indexed="8"/>
        <rFont val="Times New Roman"/>
        <family val="1"/>
        <charset val="204"/>
      </rPr>
      <t>6)</t>
    </r>
  </si>
  <si>
    <t xml:space="preserve">План 2020 года </t>
  </si>
  <si>
    <t>Предложение по корректировке утвержденного плана 2020 года</t>
  </si>
  <si>
    <t>Предложение по корректировке утвержденного плана 2021 года</t>
  </si>
  <si>
    <t>Предложение по корректировке утвержденного плана 2022 года</t>
  </si>
  <si>
    <t xml:space="preserve">Предложение по корректировке утвержденного плана 2023 года </t>
  </si>
  <si>
    <t xml:space="preserve">Предложение по корректировке утвержденного плана 2024 года </t>
  </si>
  <si>
    <t xml:space="preserve">План 2021 года </t>
  </si>
  <si>
    <t xml:space="preserve">План 2022 года </t>
  </si>
  <si>
    <t xml:space="preserve">План 2023 года </t>
  </si>
  <si>
    <t xml:space="preserve">План 2024 года </t>
  </si>
  <si>
    <t xml:space="preserve">Фактический объем освоения капитальных вложений на 01.01.2019 года, млн рублей 
(без НДС) </t>
  </si>
  <si>
    <t>год 2020</t>
  </si>
  <si>
    <t>год 2021</t>
  </si>
  <si>
    <t>год 2022</t>
  </si>
  <si>
    <t>год 2023</t>
  </si>
  <si>
    <t>год 2024</t>
  </si>
  <si>
    <t xml:space="preserve">Предложение по корректировке утвержденного плана
</t>
  </si>
  <si>
    <t>Год 2020</t>
  </si>
  <si>
    <t>Год 2021</t>
  </si>
  <si>
    <t>Год 2022</t>
  </si>
  <si>
    <t>Год 2023</t>
  </si>
  <si>
    <t>Год 2024</t>
  </si>
  <si>
    <r>
      <t xml:space="preserve"> на </t>
    </r>
    <r>
      <rPr>
        <b/>
        <u/>
        <sz val="14"/>
        <color indexed="8"/>
        <rFont val="Times New Roman"/>
        <family val="1"/>
        <charset val="204"/>
      </rPr>
      <t>2020</t>
    </r>
    <r>
      <rPr>
        <b/>
        <sz val="14"/>
        <color indexed="8"/>
        <rFont val="Times New Roman"/>
        <family val="1"/>
        <charset val="204"/>
      </rPr>
      <t xml:space="preserve"> год </t>
    </r>
  </si>
  <si>
    <t>План (Утвержденный план) принятия основных средств и нематериальных активов к бухгалтерскому учету на 2020 год</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</si>
  <si>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2019</t>
  </si>
  <si>
    <r>
      <t>Схема и программа развития электроэнергетики субъекта Российской Федерации, утвержденные в год 2018</t>
    </r>
    <r>
      <rPr>
        <vertAlign val="superscript"/>
        <sz val="11"/>
        <rFont val="Times New Roman"/>
        <family val="1"/>
        <charset val="204"/>
      </rPr>
      <t xml:space="preserve"> </t>
    </r>
    <r>
      <rPr>
        <sz val="11"/>
        <rFont val="Times New Roman"/>
        <family val="1"/>
        <charset val="204"/>
      </rPr>
      <t>(схема теплоснабжения поселения (городского округа), утвержденная органом местного самоуправления)</t>
    </r>
  </si>
  <si>
    <r>
      <t>Срок ввода объектов электросетевого хозяйства в соответствии со схемой и программой развития Единой энергетической системы России, утвержденными в год 2018</t>
    </r>
    <r>
      <rPr>
        <vertAlign val="superscript"/>
        <sz val="11"/>
        <rFont val="Times New Roman"/>
        <family val="1"/>
        <charset val="204"/>
      </rPr>
      <t xml:space="preserve">)
</t>
    </r>
    <r>
      <rPr>
        <sz val="11"/>
        <rFont val="Times New Roman"/>
        <family val="1"/>
        <charset val="204"/>
      </rPr>
      <t>(срок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</si>
  <si>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t>Срок ввода объекта в эксплуатацию, предусмотренный схемой и программой развития электроэнергетики субъекта Российской Федерации, утвержденные в год 2018 
(схемой теплоснабжения поселения (городского округа), утвержденной органом местного самоуправления), год</t>
  </si>
  <si>
    <t>2020 год</t>
  </si>
  <si>
    <t>2021 год</t>
  </si>
  <si>
    <t>2022 год</t>
  </si>
  <si>
    <t>2023 год</t>
  </si>
  <si>
    <t>2024 год</t>
  </si>
  <si>
    <t>Прогноз социально-экономического развития Российской Федерации на период до 2036 года</t>
  </si>
  <si>
    <t>Приобретение автогидроподъемника</t>
  </si>
  <si>
    <t>Приобретение бригадного автомобиля</t>
  </si>
  <si>
    <t>Н</t>
  </si>
  <si>
    <t>г.Томск, Томский район</t>
  </si>
  <si>
    <t>г.Томск</t>
  </si>
  <si>
    <t>+</t>
  </si>
  <si>
    <t>развитие и модернизация учетов  электрической энергии</t>
  </si>
  <si>
    <t>приобретение автотранспорта</t>
  </si>
  <si>
    <t>приобретение спецтехника</t>
  </si>
  <si>
    <t>коммерческие предложения</t>
  </si>
  <si>
    <r>
      <t xml:space="preserve"> на год </t>
    </r>
    <r>
      <rPr>
        <b/>
        <u/>
        <sz val="14"/>
        <rFont val="Times New Roman"/>
        <family val="1"/>
        <charset val="204"/>
      </rPr>
      <t>2020</t>
    </r>
  </si>
  <si>
    <t>Показатель максимальной мощности энергопринимающих устройств при осуществлении технологического присоединения объектов хозяйства, принадлежащих иным сетевым организациям или иным лицам ( S эх тп)</t>
  </si>
  <si>
    <r>
      <t xml:space="preserve"> на год </t>
    </r>
    <r>
      <rPr>
        <b/>
        <u/>
        <sz val="14"/>
        <rFont val="Times New Roman"/>
        <family val="1"/>
        <charset val="204"/>
      </rPr>
      <t>2021</t>
    </r>
  </si>
  <si>
    <r>
      <t xml:space="preserve"> на год </t>
    </r>
    <r>
      <rPr>
        <b/>
        <u/>
        <sz val="14"/>
        <rFont val="Times New Roman"/>
        <family val="1"/>
        <charset val="204"/>
      </rPr>
      <t>2022</t>
    </r>
  </si>
  <si>
    <r>
      <t xml:space="preserve"> на год </t>
    </r>
    <r>
      <rPr>
        <b/>
        <u/>
        <sz val="14"/>
        <rFont val="Times New Roman"/>
        <family val="1"/>
        <charset val="204"/>
      </rPr>
      <t>2023</t>
    </r>
  </si>
  <si>
    <r>
      <t xml:space="preserve"> на год </t>
    </r>
    <r>
      <rPr>
        <b/>
        <u/>
        <sz val="14"/>
        <rFont val="Times New Roman"/>
        <family val="1"/>
        <charset val="204"/>
      </rPr>
      <t>2024</t>
    </r>
  </si>
  <si>
    <t>Технологический эффект 
2020</t>
  </si>
  <si>
    <t>Технологический эффект 
2021</t>
  </si>
  <si>
    <t>Технологический эффект 
2022</t>
  </si>
  <si>
    <t>Технологический эффект 
2023</t>
  </si>
  <si>
    <t>Технологический эффект 
2024</t>
  </si>
  <si>
    <t>Показатель средней продолжительности прекращений передачи электрической энергии на точку поставки (Пsaidi), час</t>
  </si>
  <si>
    <t>Показатель средней частоты прекращения передачи электрической энергии на точку поставки (Пsaifi), час</t>
  </si>
  <si>
    <r>
      <t>Инвестиционная программа</t>
    </r>
    <r>
      <rPr>
        <u/>
        <sz val="14"/>
        <rFont val="Times New Roman"/>
        <family val="1"/>
        <charset val="204"/>
      </rPr>
      <t xml:space="preserve">              ООО "ИнвестГрадСтрой"                </t>
    </r>
  </si>
  <si>
    <t>J_0000000001</t>
  </si>
  <si>
    <t>J_0000000002</t>
  </si>
  <si>
    <t>J_0000000003</t>
  </si>
  <si>
    <r>
      <t>Инвестиционная программа_____________</t>
    </r>
    <r>
      <rPr>
        <u/>
        <sz val="14"/>
        <rFont val="Times New Roman"/>
        <family val="1"/>
        <charset val="204"/>
      </rPr>
      <t>ООО "ИнвестГрадСтрой"_</t>
    </r>
    <r>
      <rPr>
        <sz val="14"/>
        <rFont val="Times New Roman"/>
        <family val="1"/>
        <charset val="204"/>
      </rPr>
      <t>____________</t>
    </r>
  </si>
  <si>
    <t>Директор</t>
  </si>
  <si>
    <t>Е.В. Гозун</t>
  </si>
  <si>
    <t>ООО "ИнвестГрадСтрой"</t>
  </si>
  <si>
    <t xml:space="preserve">Инвестиционная программа              ООО "ИнвестГрадСтрой"                </t>
  </si>
  <si>
    <t xml:space="preserve">Инвестиционная программа              ООО "ИнвестГрадСтрой"              </t>
  </si>
  <si>
    <t xml:space="preserve">Инвестиционная программа              ООО "ИнвестГрадСтрой"     </t>
  </si>
  <si>
    <r>
      <t>Год 2017</t>
    </r>
    <r>
      <rPr>
        <vertAlign val="superscript"/>
        <sz val="12"/>
        <color indexed="8"/>
        <rFont val="Times New Roman"/>
        <family val="1"/>
        <charset val="204"/>
      </rPr>
      <t>6)</t>
    </r>
  </si>
  <si>
    <t>Значения стандартизированных ставок за год 2018, тыс. рублей</t>
  </si>
  <si>
    <r>
      <t>Год 2018</t>
    </r>
    <r>
      <rPr>
        <vertAlign val="superscript"/>
        <sz val="12"/>
        <color indexed="8"/>
        <rFont val="Times New Roman"/>
        <family val="1"/>
        <charset val="204"/>
      </rPr>
      <t>6)</t>
    </r>
  </si>
  <si>
    <r>
      <t>Плановые значения стоимости на год 2020</t>
    </r>
    <r>
      <rPr>
        <vertAlign val="superscript"/>
        <sz val="12"/>
        <color indexed="8"/>
        <rFont val="Times New Roman"/>
        <family val="1"/>
        <charset val="204"/>
      </rPr>
      <t>6)</t>
    </r>
    <r>
      <rPr>
        <sz val="12"/>
        <color indexed="8"/>
        <rFont val="Times New Roman"/>
        <family val="1"/>
        <charset val="204"/>
      </rPr>
      <t>, 
тыс. рублей</t>
    </r>
    <r>
      <rPr>
        <vertAlign val="superscript"/>
        <sz val="12"/>
        <color indexed="8"/>
        <rFont val="Times New Roman"/>
        <family val="1"/>
        <charset val="204"/>
      </rPr>
      <t>2)</t>
    </r>
  </si>
  <si>
    <t>План 
на 01.01.2020 года</t>
  </si>
  <si>
    <t>Финансирование капитальных вложений 
2020 года в прогнозных ценах, млн рублей (с НДС)</t>
  </si>
  <si>
    <t>Принятие основных средств и нематериальных активов к бухгалтерскому учету в 2020 год</t>
  </si>
  <si>
    <t>Ввод объектов инвестиционной деятельности (мощностей) в эксплуатацию в год 2020</t>
  </si>
  <si>
    <t xml:space="preserve">Вывод объектов инвестиционной деятельности (мощностей) из эксплуатации в 2020 год </t>
  </si>
  <si>
    <t>Информация Министерства экономического развития РФ от 28.11.2019г.</t>
  </si>
  <si>
    <t xml:space="preserve">Реконструкция ТП-9, ТП-10 </t>
  </si>
  <si>
    <t>Замена силового трансформатора ТП-5</t>
  </si>
  <si>
    <t>Замена силового трансформатора ТП-6</t>
  </si>
  <si>
    <t>Замена силового трансформатора ТП Л-19-41</t>
  </si>
  <si>
    <t>1.2.1.2.1</t>
  </si>
  <si>
    <t>1.2.1.2.2</t>
  </si>
  <si>
    <t>1.2.1.2.3</t>
  </si>
  <si>
    <t>1.2.1.2.4</t>
  </si>
  <si>
    <t>L_0000000001</t>
  </si>
  <si>
    <t>L_0000000002</t>
  </si>
  <si>
    <t>L_0000000003</t>
  </si>
  <si>
    <t>L_0000000004</t>
  </si>
  <si>
    <t xml:space="preserve">Фактический объем финансирования на 01.01. 2021 года, млн рублей 
(с НДС) </t>
  </si>
  <si>
    <t>План 
на 01.01.2021 года</t>
  </si>
  <si>
    <t>Предложение по корректировке утвержденного плана на 01.01. 2021 года</t>
  </si>
  <si>
    <t>включение нового объекта ИП</t>
  </si>
  <si>
    <t>В связи с предписанием РТН и технологическим присоединением к электрическим сетям социально-значимых объектов (МКД, детский сад) необходимо произвести реконструкцию ТП</t>
  </si>
  <si>
    <t>Значительное превышение нормативного срока эксплуатации. Течь масла</t>
  </si>
  <si>
    <t>Течь масла</t>
  </si>
  <si>
    <t>1.6.1</t>
  </si>
  <si>
    <t>1.6.2</t>
  </si>
  <si>
    <t>В связи с неудовлетворительным состоянием оборудования ПС 35 кВ ГПЗ-5, застройкой территории бывшего "Шарико-подшипникового завода" социально-значимыми объектами</t>
  </si>
  <si>
    <t>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t>
  </si>
  <si>
    <t>1.2.1.2.5</t>
  </si>
  <si>
    <r>
      <t xml:space="preserve">Год раскрытия информации: </t>
    </r>
    <r>
      <rPr>
        <u/>
        <sz val="14"/>
        <rFont val="Times New Roman"/>
        <family val="1"/>
        <charset val="204"/>
      </rPr>
      <t>2022</t>
    </r>
    <r>
      <rPr>
        <sz val="14"/>
        <rFont val="Times New Roman"/>
        <family val="1"/>
        <charset val="204"/>
      </rPr>
      <t xml:space="preserve"> год</t>
    </r>
  </si>
  <si>
    <r>
      <t>Год раскрытия информации:</t>
    </r>
    <r>
      <rPr>
        <u/>
        <sz val="14"/>
        <rFont val="Times New Roman"/>
        <family val="1"/>
        <charset val="204"/>
      </rPr>
      <t xml:space="preserve"> 2022</t>
    </r>
    <r>
      <rPr>
        <sz val="14"/>
        <rFont val="Times New Roman"/>
        <family val="1"/>
        <charset val="204"/>
      </rPr>
      <t xml:space="preserve"> год</t>
    </r>
  </si>
  <si>
    <r>
      <t xml:space="preserve">Год раскрытия информации: </t>
    </r>
    <r>
      <rPr>
        <u/>
        <sz val="12"/>
        <rFont val="Times New Roman"/>
        <family val="1"/>
        <charset val="204"/>
      </rPr>
      <t>2022</t>
    </r>
    <r>
      <rPr>
        <sz val="12"/>
        <rFont val="Times New Roman"/>
        <family val="1"/>
        <charset val="204"/>
      </rPr>
      <t xml:space="preserve"> год</t>
    </r>
  </si>
  <si>
    <r>
      <t>Год раскрытия информации:</t>
    </r>
    <r>
      <rPr>
        <u/>
        <sz val="12"/>
        <rFont val="Times New Roman"/>
        <family val="1"/>
        <charset val="204"/>
      </rPr>
      <t xml:space="preserve"> 2022</t>
    </r>
    <r>
      <rPr>
        <sz val="12"/>
        <rFont val="Times New Roman"/>
        <family val="1"/>
        <charset val="204"/>
      </rPr>
      <t xml:space="preserve"> год</t>
    </r>
  </si>
  <si>
    <r>
      <t xml:space="preserve">Год раскрытия информации: </t>
    </r>
    <r>
      <rPr>
        <u/>
        <sz val="11"/>
        <color indexed="8"/>
        <rFont val="Calibri"/>
        <family val="2"/>
        <charset val="204"/>
      </rPr>
      <t xml:space="preserve">2022 </t>
    </r>
    <r>
      <rPr>
        <sz val="11"/>
        <color indexed="8"/>
        <rFont val="Calibri"/>
        <family val="2"/>
        <charset val="204"/>
      </rPr>
      <t xml:space="preserve"> год</t>
    </r>
  </si>
  <si>
    <r>
      <t>Год раскрытия информации:</t>
    </r>
    <r>
      <rPr>
        <u/>
        <sz val="11"/>
        <color indexed="8"/>
        <rFont val="Times New Roman"/>
        <family val="1"/>
        <charset val="204"/>
      </rPr>
      <t xml:space="preserve"> 2022</t>
    </r>
    <r>
      <rPr>
        <sz val="11"/>
        <color indexed="8"/>
        <rFont val="Times New Roman"/>
        <family val="1"/>
        <charset val="204"/>
      </rPr>
      <t xml:space="preserve"> год</t>
    </r>
  </si>
  <si>
    <r>
      <t xml:space="preserve">Год раскрытия информации: </t>
    </r>
    <r>
      <rPr>
        <u/>
        <sz val="11"/>
        <color indexed="8"/>
        <rFont val="Calibri"/>
        <family val="2"/>
        <charset val="204"/>
      </rPr>
      <t>2022</t>
    </r>
    <r>
      <rPr>
        <sz val="11"/>
        <color theme="1"/>
        <rFont val="Calibri"/>
        <family val="2"/>
        <charset val="204"/>
        <scheme val="minor"/>
      </rPr>
      <t xml:space="preserve"> год</t>
    </r>
  </si>
  <si>
    <r>
      <t xml:space="preserve">Год раскрытия информации:  </t>
    </r>
    <r>
      <rPr>
        <u/>
        <sz val="11"/>
        <color indexed="8"/>
        <rFont val="Calibri"/>
        <family val="2"/>
        <charset val="204"/>
      </rPr>
      <t>2022</t>
    </r>
    <r>
      <rPr>
        <sz val="11"/>
        <color indexed="8"/>
        <rFont val="Calibri"/>
        <family val="2"/>
        <charset val="204"/>
      </rPr>
      <t xml:space="preserve"> год</t>
    </r>
  </si>
  <si>
    <r>
      <t xml:space="preserve">Год раскрытия информации: </t>
    </r>
    <r>
      <rPr>
        <u/>
        <sz val="12"/>
        <rFont val="Times New Roman"/>
        <family val="1"/>
        <charset val="204"/>
      </rPr>
      <t>2022</t>
    </r>
    <r>
      <rPr>
        <sz val="12"/>
        <rFont val="Times New Roman"/>
        <family val="1"/>
        <charset val="204"/>
      </rPr>
      <t xml:space="preserve">  год</t>
    </r>
  </si>
  <si>
    <r>
      <t xml:space="preserve">Год раскрытия информации: </t>
    </r>
    <r>
      <rPr>
        <u/>
        <sz val="11"/>
        <color indexed="8"/>
        <rFont val="Calibri"/>
        <family val="2"/>
        <charset val="204"/>
      </rPr>
      <t>2022</t>
    </r>
    <r>
      <rPr>
        <sz val="11"/>
        <color indexed="8"/>
        <rFont val="Calibri"/>
        <family val="2"/>
        <charset val="204"/>
      </rPr>
      <t xml:space="preserve"> год</t>
    </r>
  </si>
  <si>
    <r>
      <t>Год раскрытия информации:</t>
    </r>
    <r>
      <rPr>
        <u/>
        <sz val="12"/>
        <rFont val="Arial"/>
        <family val="2"/>
        <charset val="204"/>
      </rPr>
      <t xml:space="preserve"> 2022</t>
    </r>
    <r>
      <rPr>
        <sz val="12"/>
        <rFont val="Arial"/>
        <family val="2"/>
        <charset val="204"/>
      </rPr>
      <t xml:space="preserve"> год</t>
    </r>
  </si>
  <si>
    <t>M_0000000001</t>
  </si>
  <si>
    <t>Проектирование и строительство ПС 35 кВ ГПЗ-5 (новая)</t>
  </si>
  <si>
    <t xml:space="preserve">План на 01.01.2021 года </t>
  </si>
  <si>
    <t>План 
на 01.01.2022 года</t>
  </si>
  <si>
    <t xml:space="preserve">Предложение по корректировке утвержденного плана 
на 01.01.2022 года </t>
  </si>
  <si>
    <t>Освоение капитальных вложений 2021 года в прогнозных ценах соответствующих лет, млн рублей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</si>
</sst>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164" formatCode="_-* #,##0.00&quot;р.&quot;_-;\-* #,##0.00&quot;р.&quot;_-;_-* &quot;-&quot;??&quot;р.&quot;_-;_-@_-"/>
    <numFmt numFmtId="165" formatCode="_-* #,##0.00_р_._-;\-* #,##0.00_р_._-;_-* &quot;-&quot;??_р_._-;_-@_-"/>
    <numFmt numFmtId="166" formatCode="&quot;$&quot;#,##0_);[Red]\(&quot;$&quot;#,##0\)"/>
    <numFmt numFmtId="167" formatCode="_(&quot;$&quot;* #,##0_);_(&quot;$&quot;* \(#,##0\);_(&quot;$&quot;* &quot;-&quot;_);_(@_)"/>
    <numFmt numFmtId="168" formatCode="_(* #,##0_);_(* \(#,##0\);_(* &quot;-&quot;_);_(@_)"/>
    <numFmt numFmtId="169" formatCode="_(&quot;$&quot;* #,##0.00_);_(&quot;$&quot;* \(#,##0.00\);_(&quot;$&quot;* &quot;-&quot;??_);_(@_)"/>
    <numFmt numFmtId="170" formatCode="General_)"/>
    <numFmt numFmtId="171" formatCode="_-* #,##0_-;\-* #,##0_-;_-* &quot;-&quot;_-;_-@_-"/>
    <numFmt numFmtId="172" formatCode="_-* #,##0.00_-;\-* #,##0.00_-;_-* &quot;-&quot;??_-;_-@_-"/>
    <numFmt numFmtId="173" formatCode="0.0"/>
    <numFmt numFmtId="174" formatCode="#,##0_ ;[Red]\-#,##0\ "/>
    <numFmt numFmtId="175" formatCode="_-* #,##0\ _р_._-;\-* #,##0\ _р_._-;_-* &quot;-&quot;\ _р_._-;_-@_-"/>
    <numFmt numFmtId="176" formatCode="_-* #,##0.00\ _р_._-;\-* #,##0.00\ _р_._-;_-* &quot;-&quot;??\ _р_._-;_-@_-"/>
    <numFmt numFmtId="177" formatCode="#,##0_);[Red]\(#,##0\)"/>
    <numFmt numFmtId="178" formatCode="#,##0.00_);[Red]\(#,##0.00\)"/>
    <numFmt numFmtId="179" formatCode="&quot;?.&quot;#,##0_);[Red]\(&quot;?.&quot;#,##0\)"/>
    <numFmt numFmtId="180" formatCode="&quot;?.&quot;#,##0.00_);[Red]\(&quot;?.&quot;#,##0.00\)"/>
    <numFmt numFmtId="181" formatCode="_-* #,##0\ &quot;руб&quot;_-;\-* #,##0\ &quot;руб&quot;_-;_-* &quot;-&quot;\ &quot;руб&quot;_-;_-@_-"/>
    <numFmt numFmtId="182" formatCode="_-&quot;£&quot;* #,##0_-;\-&quot;£&quot;* #,##0_-;_-&quot;£&quot;* &quot;-&quot;_-;_-@_-"/>
    <numFmt numFmtId="183" formatCode="_-&quot;£&quot;* #,##0.00_-;\-&quot;£&quot;* #,##0.00_-;_-&quot;£&quot;* &quot;-&quot;??_-;_-@_-"/>
    <numFmt numFmtId="184" formatCode="_-* #,##0\ _F_-;\-* #,##0\ _F_-;_-* &quot;-&quot;\ _F_-;_-@_-"/>
    <numFmt numFmtId="185" formatCode="_-* #,##0.00\ &quot;F&quot;_-;\-* #,##0.00\ &quot;F&quot;_-;_-* &quot;-&quot;??\ &quot;F&quot;_-;_-@_-"/>
    <numFmt numFmtId="186" formatCode="_-* #,##0.00\ _F_-;\-* #,##0.00\ _F_-;_-* &quot;-&quot;??\ _F_-;_-@_-"/>
    <numFmt numFmtId="187" formatCode="_-* #,##0.00\ [$€]_-;\-* #,##0.00\ [$€]_-;_-* &quot;-&quot;??\ [$€]_-;_-@_-"/>
    <numFmt numFmtId="188" formatCode="#,##0.00;[Red]\-#,##0.00;&quot;-&quot;"/>
    <numFmt numFmtId="189" formatCode="#,##0;[Red]\-#,##0;&quot;-&quot;"/>
    <numFmt numFmtId="190" formatCode="_(* #,##0_);_(* \(#,##0\);_(* &quot;-&quot;??_);_(@_)"/>
    <numFmt numFmtId="191" formatCode="mmmm\ d\,\ yyyy"/>
    <numFmt numFmtId="192" formatCode="#,###"/>
    <numFmt numFmtId="193" formatCode="dd\-mmm\-yy"/>
    <numFmt numFmtId="194" formatCode="0.000"/>
    <numFmt numFmtId="195" formatCode="0.0%"/>
    <numFmt numFmtId="196" formatCode="0.00000000"/>
    <numFmt numFmtId="197" formatCode="#,##0.000"/>
    <numFmt numFmtId="198" formatCode="0.0000"/>
  </numFmts>
  <fonts count="141"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4"/>
      <color indexed="8"/>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sz val="9"/>
      <name val="Times New Roman"/>
      <family val="1"/>
      <charset val="204"/>
    </font>
    <font>
      <b/>
      <sz val="12"/>
      <color indexed="8"/>
      <name val="Times New Roman"/>
      <family val="1"/>
      <charset val="204"/>
    </font>
    <font>
      <sz val="10"/>
      <name val="Arial Cyr"/>
      <charset val="204"/>
    </font>
    <font>
      <sz val="8"/>
      <name val="Arial Cyr"/>
      <charset val="204"/>
    </font>
    <font>
      <b/>
      <sz val="14"/>
      <name val="Times New Roman"/>
      <family val="1"/>
      <charset val="204"/>
    </font>
    <font>
      <vertAlign val="superscript"/>
      <sz val="12"/>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1"/>
      <color indexed="8"/>
      <name val="Times New Roman"/>
      <family val="1"/>
      <charset val="204"/>
    </font>
    <font>
      <b/>
      <sz val="13"/>
      <color indexed="8"/>
      <name val="Times New Roman"/>
      <family val="1"/>
      <charset val="204"/>
    </font>
    <font>
      <sz val="9"/>
      <color indexed="8"/>
      <name val="Arial"/>
      <family val="2"/>
      <charset val="204"/>
    </font>
    <font>
      <sz val="11"/>
      <color indexed="8"/>
      <name val="Arial"/>
      <family val="2"/>
      <charset val="204"/>
    </font>
    <font>
      <sz val="12"/>
      <color indexed="8"/>
      <name val="Arial"/>
      <family val="2"/>
      <charset val="204"/>
    </font>
    <font>
      <sz val="12"/>
      <name val="Arial"/>
      <family val="2"/>
      <charset val="204"/>
    </font>
    <font>
      <b/>
      <sz val="14"/>
      <name val="Arial"/>
      <family val="2"/>
      <charset val="204"/>
    </font>
    <font>
      <b/>
      <sz val="13"/>
      <color indexed="8"/>
      <name val="Arial"/>
      <family val="2"/>
      <charset val="204"/>
    </font>
    <font>
      <b/>
      <sz val="12"/>
      <color indexed="8"/>
      <name val="Arial"/>
      <family val="2"/>
      <charset val="204"/>
    </font>
    <font>
      <b/>
      <sz val="12"/>
      <name val="Arial"/>
      <family val="2"/>
      <charset val="204"/>
    </font>
    <font>
      <sz val="8"/>
      <color indexed="8"/>
      <name val="Arial"/>
      <family val="2"/>
      <charset val="204"/>
    </font>
    <font>
      <sz val="8"/>
      <name val="Arial"/>
      <family val="2"/>
      <charset val="204"/>
    </font>
    <font>
      <vertAlign val="superscript"/>
      <sz val="11"/>
      <name val="Times New Roman"/>
      <family val="1"/>
      <charset val="204"/>
    </font>
    <font>
      <sz val="11"/>
      <name val="Arial"/>
      <family val="2"/>
      <charset val="204"/>
    </font>
    <font>
      <vertAlign val="superscript"/>
      <sz val="12"/>
      <color indexed="8"/>
      <name val="Times New Roman"/>
      <family val="1"/>
      <charset val="204"/>
    </font>
    <font>
      <vertAlign val="superscript"/>
      <sz val="11"/>
      <color indexed="8"/>
      <name val="Times New Roman"/>
      <family val="1"/>
      <charset val="204"/>
    </font>
    <font>
      <sz val="10"/>
      <name val="Times New Roman"/>
      <family val="1"/>
      <charset val="204"/>
    </font>
    <font>
      <u/>
      <sz val="14"/>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0"/>
      <name val="Helv"/>
    </font>
    <font>
      <sz val="10"/>
      <name val="Helv"/>
      <charset val="204"/>
    </font>
    <font>
      <sz val="1"/>
      <color indexed="8"/>
      <name val="Courier"/>
      <family val="1"/>
      <charset val="204"/>
    </font>
    <font>
      <b/>
      <sz val="1"/>
      <color indexed="8"/>
      <name val="Courier"/>
      <family val="1"/>
      <charset val="204"/>
    </font>
    <font>
      <sz val="10"/>
      <name val="MS Sans Serif"/>
      <family val="2"/>
      <charset val="204"/>
    </font>
    <font>
      <u/>
      <sz val="10"/>
      <color indexed="12"/>
      <name val="Arial Cyr"/>
      <charset val="204"/>
    </font>
    <font>
      <sz val="10"/>
      <color indexed="8"/>
      <name val="MS Sans Serif"/>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1"/>
      <name val="Times New Roman Cyr"/>
      <family val="1"/>
      <charset val="204"/>
    </font>
    <font>
      <sz val="10"/>
      <name val="Arial Cyr"/>
    </font>
    <font>
      <sz val="9"/>
      <name val="Arial Cyr"/>
      <charset val="204"/>
    </font>
    <font>
      <sz val="11"/>
      <color indexed="10"/>
      <name val="Arial Cyr"/>
      <family val="2"/>
      <charset val="204"/>
    </font>
    <font>
      <sz val="10"/>
      <name val="Times New Roman Cyr"/>
      <family val="1"/>
      <charset val="204"/>
    </font>
    <font>
      <sz val="10"/>
      <name val="Arial"/>
      <family val="2"/>
      <charset val="177"/>
    </font>
    <font>
      <b/>
      <sz val="8"/>
      <name val="Times New Roman"/>
      <family val="1"/>
      <charset val="204"/>
    </font>
    <font>
      <b/>
      <sz val="10"/>
      <name val="Times New Roman"/>
      <family val="1"/>
      <charset val="204"/>
    </font>
    <font>
      <u/>
      <sz val="12"/>
      <name val="Times New Roman"/>
      <family val="1"/>
      <charset val="204"/>
    </font>
    <font>
      <b/>
      <u/>
      <sz val="14"/>
      <color indexed="8"/>
      <name val="Times New Roman"/>
      <family val="1"/>
      <charset val="204"/>
    </font>
    <font>
      <u/>
      <sz val="11"/>
      <color indexed="8"/>
      <name val="Calibri"/>
      <family val="2"/>
      <charset val="204"/>
    </font>
    <font>
      <u/>
      <sz val="12"/>
      <name val="Arial"/>
      <family val="2"/>
      <charset val="204"/>
    </font>
    <font>
      <sz val="12"/>
      <name val="Calibri"/>
      <family val="2"/>
      <charset val="204"/>
    </font>
    <font>
      <sz val="10.8"/>
      <name val="Times New Roman"/>
      <family val="1"/>
      <charset val="204"/>
    </font>
    <font>
      <sz val="10.8"/>
      <name val="Calibri"/>
      <family val="2"/>
      <charset val="204"/>
    </font>
    <font>
      <sz val="9.6999999999999993"/>
      <name val="Times New Roman"/>
      <family val="1"/>
      <charset val="204"/>
    </font>
    <font>
      <b/>
      <u/>
      <sz val="14"/>
      <name val="Times New Roman"/>
      <family val="1"/>
      <charset val="204"/>
    </font>
    <font>
      <b/>
      <sz val="11"/>
      <name val="Times New Roman"/>
      <family val="1"/>
      <charset val="204"/>
    </font>
    <font>
      <u/>
      <sz val="11"/>
      <color indexed="8"/>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rgb="FF000000"/>
      <name val="Calibri"/>
      <family val="2"/>
      <charset val="204"/>
    </font>
    <font>
      <sz val="11"/>
      <color theme="1"/>
      <name val="Times New Roman"/>
      <family val="1"/>
      <charset val="204"/>
    </font>
    <font>
      <sz val="14"/>
      <color theme="1"/>
      <name val="Times New Roman"/>
      <family val="1"/>
      <charset val="204"/>
    </font>
    <font>
      <b/>
      <sz val="14"/>
      <color rgb="FF000000"/>
      <name val="Times New Roman"/>
      <family val="1"/>
      <charset val="204"/>
    </font>
    <font>
      <sz val="12"/>
      <name val="Arial Cyr"/>
      <charset val="204"/>
    </font>
    <font>
      <b/>
      <sz val="14"/>
      <color rgb="FFFF0000"/>
      <name val="Times New Roman"/>
      <family val="1"/>
      <charset val="204"/>
    </font>
    <font>
      <sz val="14"/>
      <color rgb="FFFF0000"/>
      <name val="Times New Roman"/>
      <family val="1"/>
      <charset val="204"/>
    </font>
    <font>
      <sz val="12"/>
      <color rgb="FFFF0000"/>
      <name val="Times New Roman"/>
      <family val="1"/>
      <charset val="204"/>
    </font>
    <font>
      <b/>
      <sz val="12"/>
      <color rgb="FFFF0000"/>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0"/>
      <name val="Arial Cyr"/>
      <charset val="204"/>
    </font>
    <font>
      <sz val="18"/>
      <color theme="3"/>
      <name val="Cambria"/>
      <family val="2"/>
      <charset val="204"/>
      <scheme val="major"/>
    </font>
    <font>
      <sz val="11"/>
      <color rgb="FF9C5700"/>
      <name val="Calibri"/>
      <family val="2"/>
      <charset val="204"/>
      <scheme val="minor"/>
    </font>
    <font>
      <sz val="11"/>
      <color theme="1"/>
      <name val="Arial"/>
      <family val="2"/>
      <charset val="204"/>
    </font>
    <font>
      <b/>
      <sz val="12"/>
      <name val="Arial Cyr"/>
      <charset val="204"/>
    </font>
    <font>
      <sz val="10"/>
      <color theme="1"/>
      <name val="Times New Roman"/>
      <family val="1"/>
      <charset val="204"/>
    </font>
  </fonts>
  <fills count="61">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15"/>
        <bgColor indexed="64"/>
      </patternFill>
    </fill>
    <fill>
      <patternFill patternType="solid">
        <fgColor indexed="36"/>
      </patternFill>
    </fill>
    <fill>
      <patternFill patternType="solid">
        <fgColor indexed="49"/>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
      <patternFill patternType="solid">
        <fgColor rgb="FFCCEC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9">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16">
    <xf numFmtId="0" fontId="0"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3" fillId="0" borderId="0"/>
    <xf numFmtId="0" fontId="54" fillId="0" borderId="0"/>
    <xf numFmtId="0" fontId="54" fillId="0" borderId="0"/>
    <xf numFmtId="0" fontId="54" fillId="0" borderId="0"/>
    <xf numFmtId="0" fontId="54" fillId="0" borderId="0"/>
    <xf numFmtId="0" fontId="54" fillId="0" borderId="0"/>
    <xf numFmtId="0" fontId="55" fillId="0" borderId="0"/>
    <xf numFmtId="0" fontId="54"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5" fillId="0" borderId="0"/>
    <xf numFmtId="0" fontId="54" fillId="0" borderId="0"/>
    <xf numFmtId="0" fontId="55" fillId="0" borderId="0"/>
    <xf numFmtId="0" fontId="54" fillId="0" borderId="0"/>
    <xf numFmtId="0" fontId="55" fillId="0" borderId="0"/>
    <xf numFmtId="0" fontId="54" fillId="0" borderId="0"/>
    <xf numFmtId="0" fontId="55" fillId="0" borderId="0"/>
    <xf numFmtId="0" fontId="55" fillId="0" borderId="0"/>
    <xf numFmtId="0" fontId="54" fillId="0" borderId="0"/>
    <xf numFmtId="0" fontId="54" fillId="0" borderId="0"/>
    <xf numFmtId="0" fontId="54" fillId="0" borderId="0"/>
    <xf numFmtId="0" fontId="54" fillId="0" borderId="0"/>
    <xf numFmtId="0" fontId="55" fillId="0" borderId="0"/>
    <xf numFmtId="164" fontId="56" fillId="0" borderId="0">
      <protection locked="0"/>
    </xf>
    <xf numFmtId="164" fontId="56" fillId="0" borderId="0">
      <protection locked="0"/>
    </xf>
    <xf numFmtId="193" fontId="56" fillId="0" borderId="0">
      <protection locked="0"/>
    </xf>
    <xf numFmtId="193" fontId="56" fillId="0" borderId="0">
      <protection locked="0"/>
    </xf>
    <xf numFmtId="193" fontId="56" fillId="0" borderId="0">
      <protection locked="0"/>
    </xf>
    <xf numFmtId="193" fontId="56" fillId="0" borderId="0">
      <protection locked="0"/>
    </xf>
    <xf numFmtId="0" fontId="56" fillId="0" borderId="1">
      <protection locked="0"/>
    </xf>
    <xf numFmtId="193" fontId="57" fillId="0" borderId="0">
      <protection locked="0"/>
    </xf>
    <xf numFmtId="193" fontId="57" fillId="0" borderId="0">
      <protection locked="0"/>
    </xf>
    <xf numFmtId="193" fontId="56" fillId="0" borderId="1">
      <protection locked="0"/>
    </xf>
    <xf numFmtId="0" fontId="88" fillId="0" borderId="0"/>
    <xf numFmtId="181" fontId="11" fillId="0" borderId="0">
      <alignment horizontal="center"/>
    </xf>
    <xf numFmtId="191" fontId="28" fillId="5" borderId="2">
      <alignment horizontal="center" vertical="center"/>
      <protection locked="0"/>
    </xf>
    <xf numFmtId="179" fontId="58" fillId="0" borderId="0" applyFont="0" applyFill="0" applyBorder="0" applyAlignment="0" applyProtection="0"/>
    <xf numFmtId="180" fontId="58" fillId="0" borderId="0" applyFont="0" applyFill="0" applyBorder="0" applyAlignment="0" applyProtection="0"/>
    <xf numFmtId="0" fontId="59" fillId="0" borderId="0" applyNumberFormat="0" applyFill="0" applyBorder="0" applyAlignment="0" applyProtection="0">
      <alignment vertical="top"/>
      <protection locked="0"/>
    </xf>
    <xf numFmtId="0" fontId="60" fillId="0" borderId="0" applyFill="0" applyBorder="0" applyAlignment="0"/>
    <xf numFmtId="184" fontId="11" fillId="0" borderId="0" applyFont="0" applyFill="0" applyBorder="0" applyAlignment="0" applyProtection="0"/>
    <xf numFmtId="186" fontId="11" fillId="0" borderId="0" applyFont="0" applyFill="0" applyBorder="0" applyAlignment="0" applyProtection="0"/>
    <xf numFmtId="166" fontId="58" fillId="0" borderId="0" applyFont="0" applyFill="0" applyBorder="0" applyAlignment="0" applyProtection="0"/>
    <xf numFmtId="185" fontId="11" fillId="0" borderId="0" applyFont="0" applyFill="0" applyBorder="0" applyAlignment="0" applyProtection="0"/>
    <xf numFmtId="0" fontId="53" fillId="0" borderId="0"/>
    <xf numFmtId="0" fontId="53" fillId="0" borderId="0"/>
    <xf numFmtId="0" fontId="53" fillId="0" borderId="0"/>
    <xf numFmtId="171" fontId="53" fillId="0" borderId="0" applyFont="0" applyFill="0" applyBorder="0" applyAlignment="0" applyProtection="0"/>
    <xf numFmtId="172" fontId="53" fillId="0" borderId="0" applyFont="0" applyFill="0" applyBorder="0" applyAlignment="0" applyProtection="0"/>
    <xf numFmtId="187" fontId="11" fillId="0" borderId="0" applyFont="0" applyFill="0" applyBorder="0" applyAlignment="0" applyProtection="0"/>
    <xf numFmtId="193" fontId="56" fillId="0" borderId="0">
      <protection locked="0"/>
    </xf>
    <xf numFmtId="193" fontId="56" fillId="0" borderId="0">
      <protection locked="0"/>
    </xf>
    <xf numFmtId="193" fontId="61" fillId="0" borderId="0">
      <protection locked="0"/>
    </xf>
    <xf numFmtId="193" fontId="56" fillId="0" borderId="0">
      <protection locked="0"/>
    </xf>
    <xf numFmtId="193" fontId="56" fillId="0" borderId="0">
      <protection locked="0"/>
    </xf>
    <xf numFmtId="193" fontId="56" fillId="0" borderId="0">
      <protection locked="0"/>
    </xf>
    <xf numFmtId="193" fontId="61" fillId="0" borderId="0">
      <protection locked="0"/>
    </xf>
    <xf numFmtId="0" fontId="62" fillId="0" borderId="0" applyNumberFormat="0" applyFill="0" applyBorder="0" applyAlignment="0" applyProtection="0">
      <alignment vertical="top"/>
      <protection locked="0"/>
    </xf>
    <xf numFmtId="0" fontId="63" fillId="0" borderId="3" applyNumberFormat="0" applyAlignment="0" applyProtection="0">
      <alignment horizontal="left" vertical="center"/>
    </xf>
    <xf numFmtId="0" fontId="63" fillId="0" borderId="4">
      <alignment horizontal="left" vertical="center"/>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0" fontId="58" fillId="0" borderId="0"/>
    <xf numFmtId="168" fontId="66" fillId="8" borderId="5">
      <alignment horizontal="center" vertical="center" wrapText="1"/>
      <protection locked="0"/>
    </xf>
    <xf numFmtId="0" fontId="67" fillId="0" borderId="0" applyNumberFormat="0" applyFill="0" applyBorder="0" applyAlignment="0" applyProtection="0">
      <alignment vertical="top"/>
      <protection locked="0"/>
    </xf>
    <xf numFmtId="0" fontId="68" fillId="0" borderId="0">
      <alignment vertical="center"/>
    </xf>
    <xf numFmtId="0" fontId="69" fillId="9" borderId="5">
      <alignment horizontal="left" vertical="center" wrapText="1"/>
    </xf>
    <xf numFmtId="174" fontId="66" fillId="0" borderId="6">
      <alignment horizontal="right" vertical="center" wrapText="1"/>
    </xf>
    <xf numFmtId="0" fontId="70" fillId="10" borderId="0"/>
    <xf numFmtId="190" fontId="53" fillId="11" borderId="6">
      <alignment vertical="center"/>
    </xf>
    <xf numFmtId="165" fontId="11" fillId="0" borderId="0" applyFont="0" applyFill="0" applyBorder="0" applyAlignment="0" applyProtection="0"/>
    <xf numFmtId="167" fontId="53" fillId="0" borderId="0" applyFont="0" applyFill="0" applyBorder="0" applyAlignment="0" applyProtection="0"/>
    <xf numFmtId="169" fontId="53" fillId="0" borderId="0" applyFont="0" applyFill="0" applyBorder="0" applyAlignment="0" applyProtection="0"/>
    <xf numFmtId="0" fontId="53" fillId="0" borderId="0"/>
    <xf numFmtId="0" fontId="71" fillId="0" borderId="0"/>
    <xf numFmtId="0" fontId="54" fillId="0" borderId="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72" fillId="0" borderId="0"/>
    <xf numFmtId="0" fontId="73" fillId="0" borderId="0" applyNumberFormat="0">
      <alignment horizontal="left"/>
    </xf>
    <xf numFmtId="0" fontId="53" fillId="10" borderId="7" applyNumberFormat="0" applyFont="0" applyFill="0" applyBorder="0" applyAlignment="0" applyProtection="0"/>
    <xf numFmtId="0" fontId="72" fillId="0" borderId="0"/>
    <xf numFmtId="190" fontId="74" fillId="11" borderId="6">
      <alignment horizontal="center" vertical="center" wrapText="1"/>
      <protection locked="0"/>
    </xf>
    <xf numFmtId="0" fontId="53" fillId="0" borderId="0">
      <alignment vertical="center"/>
    </xf>
    <xf numFmtId="0" fontId="53" fillId="12" borderId="0"/>
    <xf numFmtId="0" fontId="53" fillId="10" borderId="0">
      <alignment horizontal="center" vertical="center"/>
    </xf>
    <xf numFmtId="168" fontId="30" fillId="8" borderId="5" applyFont="0" applyAlignment="0" applyProtection="0"/>
    <xf numFmtId="0" fontId="75" fillId="9" borderId="5">
      <alignment horizontal="left" vertical="center" wrapText="1"/>
    </xf>
    <xf numFmtId="188" fontId="76" fillId="0" borderId="5">
      <alignment horizontal="center" vertical="center" wrapText="1"/>
    </xf>
    <xf numFmtId="189" fontId="76" fillId="8" borderId="5">
      <alignment horizontal="center" vertical="center" wrapText="1"/>
      <protection locked="0"/>
    </xf>
    <xf numFmtId="0" fontId="53" fillId="10" borderId="0"/>
    <xf numFmtId="190" fontId="77" fillId="13" borderId="8">
      <alignment horizontal="center" vertical="center"/>
    </xf>
    <xf numFmtId="0" fontId="13" fillId="0" borderId="0"/>
    <xf numFmtId="0" fontId="13" fillId="0" borderId="0"/>
    <xf numFmtId="182" fontId="53" fillId="0" borderId="0" applyFont="0" applyFill="0" applyBorder="0" applyAlignment="0" applyProtection="0"/>
    <xf numFmtId="183" fontId="53" fillId="0" borderId="0" applyFont="0" applyFill="0" applyBorder="0" applyAlignment="0" applyProtection="0"/>
    <xf numFmtId="190" fontId="53" fillId="14" borderId="6" applyNumberFormat="0" applyFill="0" applyBorder="0" applyProtection="0">
      <alignment vertical="center"/>
      <protection locked="0"/>
    </xf>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8" borderId="0" applyNumberFormat="0" applyBorder="0" applyAlignment="0" applyProtection="0"/>
    <xf numFmtId="170" fontId="78" fillId="0" borderId="9">
      <protection locked="0"/>
    </xf>
    <xf numFmtId="0" fontId="38" fillId="4" borderId="10" applyNumberFormat="0" applyAlignment="0" applyProtection="0"/>
    <xf numFmtId="0" fontId="39" fillId="19" borderId="11" applyNumberFormat="0" applyAlignment="0" applyProtection="0"/>
    <xf numFmtId="0" fontId="40" fillId="19" borderId="10" applyNumberFormat="0" applyAlignment="0" applyProtection="0"/>
    <xf numFmtId="0" fontId="79" fillId="0" borderId="0" applyBorder="0">
      <alignment horizontal="center" vertical="center" wrapText="1"/>
    </xf>
    <xf numFmtId="0" fontId="41" fillId="0" borderId="12"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0" applyNumberFormat="0" applyFill="0" applyBorder="0" applyAlignment="0" applyProtection="0"/>
    <xf numFmtId="0" fontId="80" fillId="0" borderId="15" applyBorder="0">
      <alignment horizontal="center" vertical="center" wrapText="1"/>
    </xf>
    <xf numFmtId="170" fontId="81" fillId="20" borderId="9"/>
    <xf numFmtId="4" fontId="82" fillId="21" borderId="6" applyBorder="0">
      <alignment horizontal="right"/>
    </xf>
    <xf numFmtId="0" fontId="44" fillId="0" borderId="16" applyNumberFormat="0" applyFill="0" applyAlignment="0" applyProtection="0"/>
    <xf numFmtId="0" fontId="45" fillId="22" borderId="17" applyNumberFormat="0" applyAlignment="0" applyProtection="0"/>
    <xf numFmtId="0" fontId="28" fillId="0" borderId="0">
      <alignment horizontal="center" vertical="top" wrapText="1"/>
    </xf>
    <xf numFmtId="0" fontId="25" fillId="0" borderId="0">
      <alignment horizontal="centerContinuous" vertical="center" wrapText="1"/>
    </xf>
    <xf numFmtId="0" fontId="24" fillId="23" borderId="0" applyFill="0">
      <alignment wrapText="1"/>
    </xf>
    <xf numFmtId="0" fontId="46" fillId="0" borderId="0" applyNumberFormat="0" applyFill="0" applyBorder="0" applyAlignment="0" applyProtection="0"/>
    <xf numFmtId="0" fontId="47" fillId="24" borderId="0" applyNumberFormat="0" applyBorder="0" applyAlignment="0" applyProtection="0"/>
    <xf numFmtId="0" fontId="11" fillId="0" borderId="0"/>
    <xf numFmtId="0" fontId="11" fillId="0" borderId="0"/>
    <xf numFmtId="0" fontId="16" fillId="0" borderId="0"/>
    <xf numFmtId="0" fontId="16" fillId="0" borderId="0"/>
    <xf numFmtId="0" fontId="16" fillId="0" borderId="0"/>
    <xf numFmtId="0" fontId="103" fillId="0" borderId="0"/>
    <xf numFmtId="0" fontId="53" fillId="0" borderId="0"/>
    <xf numFmtId="0" fontId="103" fillId="0" borderId="0"/>
    <xf numFmtId="0" fontId="53" fillId="0" borderId="0"/>
    <xf numFmtId="0" fontId="2" fillId="0" borderId="0"/>
    <xf numFmtId="0" fontId="104" fillId="0" borderId="0"/>
    <xf numFmtId="0" fontId="16" fillId="0" borderId="0"/>
    <xf numFmtId="0" fontId="48" fillId="2" borderId="0" applyNumberFormat="0" applyBorder="0" applyAlignment="0" applyProtection="0"/>
    <xf numFmtId="173" fontId="83" fillId="21" borderId="18" applyNumberFormat="0" applyBorder="0" applyAlignment="0">
      <alignment vertical="center"/>
      <protection locked="0"/>
    </xf>
    <xf numFmtId="0" fontId="49" fillId="0" borderId="0" applyNumberFormat="0" applyFill="0" applyBorder="0" applyAlignment="0" applyProtection="0"/>
    <xf numFmtId="0" fontId="1" fillId="25" borderId="19" applyNumberFormat="0" applyFont="0" applyAlignment="0" applyProtection="0"/>
    <xf numFmtId="9" fontId="10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0" borderId="20" applyNumberFormat="0" applyFill="0" applyAlignment="0" applyProtection="0"/>
    <xf numFmtId="0" fontId="54" fillId="0" borderId="0"/>
    <xf numFmtId="0" fontId="51" fillId="0" borderId="0" applyNumberFormat="0" applyFill="0" applyBorder="0" applyAlignment="0" applyProtection="0"/>
    <xf numFmtId="49" fontId="24" fillId="0" borderId="0">
      <alignment horizontal="center"/>
    </xf>
    <xf numFmtId="175" fontId="84" fillId="0" borderId="0" applyFont="0" applyFill="0" applyBorder="0" applyAlignment="0" applyProtection="0"/>
    <xf numFmtId="3" fontId="85" fillId="0" borderId="21" applyFont="0" applyBorder="0">
      <alignment horizontal="right"/>
      <protection locked="0"/>
    </xf>
    <xf numFmtId="176" fontId="84"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 fontId="82" fillId="23" borderId="0" applyFont="0" applyBorder="0">
      <alignment horizontal="right"/>
    </xf>
    <xf numFmtId="4" fontId="82" fillId="23" borderId="22" applyBorder="0">
      <alignment horizontal="right"/>
    </xf>
    <xf numFmtId="4" fontId="82" fillId="23" borderId="6" applyFont="0" applyBorder="0">
      <alignment horizontal="right"/>
    </xf>
    <xf numFmtId="192" fontId="86" fillId="26" borderId="23">
      <alignment vertical="center"/>
    </xf>
    <xf numFmtId="0" fontId="52" fillId="3" borderId="0" applyNumberFormat="0" applyBorder="0" applyAlignment="0" applyProtection="0"/>
    <xf numFmtId="193" fontId="56" fillId="0" borderId="0">
      <protection locked="0"/>
    </xf>
    <xf numFmtId="0" fontId="87" fillId="0" borderId="0"/>
    <xf numFmtId="0" fontId="87" fillId="0" borderId="0"/>
    <xf numFmtId="0" fontId="8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6" fillId="0" borderId="0"/>
    <xf numFmtId="0" fontId="76" fillId="0" borderId="0"/>
    <xf numFmtId="0" fontId="76" fillId="0" borderId="0"/>
    <xf numFmtId="0" fontId="53" fillId="0" borderId="0"/>
    <xf numFmtId="0" fontId="102" fillId="38" borderId="0" applyNumberFormat="0" applyBorder="0" applyAlignment="0" applyProtection="0"/>
    <xf numFmtId="0" fontId="102" fillId="38" borderId="0" applyNumberFormat="0" applyBorder="0" applyAlignment="0" applyProtection="0"/>
    <xf numFmtId="0" fontId="102" fillId="42" borderId="0" applyNumberFormat="0" applyBorder="0" applyAlignment="0" applyProtection="0"/>
    <xf numFmtId="0" fontId="102" fillId="42" borderId="0" applyNumberFormat="0" applyBorder="0" applyAlignment="0" applyProtection="0"/>
    <xf numFmtId="0" fontId="102" fillId="46" borderId="0" applyNumberFormat="0" applyBorder="0" applyAlignment="0" applyProtection="0"/>
    <xf numFmtId="0" fontId="102" fillId="46" borderId="0" applyNumberFormat="0" applyBorder="0" applyAlignment="0" applyProtection="0"/>
    <xf numFmtId="0" fontId="102" fillId="50" borderId="0" applyNumberFormat="0" applyBorder="0" applyAlignment="0" applyProtection="0"/>
    <xf numFmtId="0" fontId="102" fillId="50" borderId="0" applyNumberFormat="0" applyBorder="0" applyAlignment="0" applyProtection="0"/>
    <xf numFmtId="0" fontId="102" fillId="54" borderId="0" applyNumberFormat="0" applyBorder="0" applyAlignment="0" applyProtection="0"/>
    <xf numFmtId="0" fontId="102" fillId="54" borderId="0" applyNumberFormat="0" applyBorder="0" applyAlignment="0" applyProtection="0"/>
    <xf numFmtId="0" fontId="102" fillId="58" borderId="0" applyNumberFormat="0" applyBorder="0" applyAlignment="0" applyProtection="0"/>
    <xf numFmtId="0" fontId="102" fillId="58" borderId="0" applyNumberFormat="0" applyBorder="0" applyAlignment="0" applyProtection="0"/>
    <xf numFmtId="0" fontId="102" fillId="39" borderId="0" applyNumberFormat="0" applyBorder="0" applyAlignment="0" applyProtection="0"/>
    <xf numFmtId="0" fontId="102" fillId="39" borderId="0" applyNumberFormat="0" applyBorder="0" applyAlignment="0" applyProtection="0"/>
    <xf numFmtId="0" fontId="102" fillId="43" borderId="0" applyNumberFormat="0" applyBorder="0" applyAlignment="0" applyProtection="0"/>
    <xf numFmtId="0" fontId="102" fillId="43" borderId="0" applyNumberFormat="0" applyBorder="0" applyAlignment="0" applyProtection="0"/>
    <xf numFmtId="0" fontId="102" fillId="47" borderId="0" applyNumberFormat="0" applyBorder="0" applyAlignment="0" applyProtection="0"/>
    <xf numFmtId="0" fontId="102" fillId="47" borderId="0" applyNumberFormat="0" applyBorder="0" applyAlignment="0" applyProtection="0"/>
    <xf numFmtId="0" fontId="102" fillId="51" borderId="0" applyNumberFormat="0" applyBorder="0" applyAlignment="0" applyProtection="0"/>
    <xf numFmtId="0" fontId="102" fillId="51" borderId="0" applyNumberFormat="0" applyBorder="0" applyAlignment="0" applyProtection="0"/>
    <xf numFmtId="0" fontId="102" fillId="55" borderId="0" applyNumberFormat="0" applyBorder="0" applyAlignment="0" applyProtection="0"/>
    <xf numFmtId="0" fontId="102" fillId="55" borderId="0" applyNumberFormat="0" applyBorder="0" applyAlignment="0" applyProtection="0"/>
    <xf numFmtId="0" fontId="102" fillId="59" borderId="0" applyNumberFormat="0" applyBorder="0" applyAlignment="0" applyProtection="0"/>
    <xf numFmtId="0" fontId="102" fillId="59" borderId="0" applyNumberFormat="0" applyBorder="0" applyAlignment="0" applyProtection="0"/>
    <xf numFmtId="0" fontId="134" fillId="40" borderId="0" applyNumberFormat="0" applyBorder="0" applyAlignment="0" applyProtection="0"/>
    <xf numFmtId="0" fontId="102" fillId="40" borderId="0" applyNumberFormat="0" applyBorder="0" applyAlignment="0" applyProtection="0"/>
    <xf numFmtId="0" fontId="134" fillId="44" borderId="0" applyNumberFormat="0" applyBorder="0" applyAlignment="0" applyProtection="0"/>
    <xf numFmtId="0" fontId="102" fillId="44" borderId="0" applyNumberFormat="0" applyBorder="0" applyAlignment="0" applyProtection="0"/>
    <xf numFmtId="0" fontId="134" fillId="48" borderId="0" applyNumberFormat="0" applyBorder="0" applyAlignment="0" applyProtection="0"/>
    <xf numFmtId="0" fontId="102" fillId="48" borderId="0" applyNumberFormat="0" applyBorder="0" applyAlignment="0" applyProtection="0"/>
    <xf numFmtId="0" fontId="134" fillId="52" borderId="0" applyNumberFormat="0" applyBorder="0" applyAlignment="0" applyProtection="0"/>
    <xf numFmtId="0" fontId="102" fillId="52" borderId="0" applyNumberFormat="0" applyBorder="0" applyAlignment="0" applyProtection="0"/>
    <xf numFmtId="0" fontId="134" fillId="56" borderId="0" applyNumberFormat="0" applyBorder="0" applyAlignment="0" applyProtection="0"/>
    <xf numFmtId="0" fontId="102" fillId="56" borderId="0" applyNumberFormat="0" applyBorder="0" applyAlignment="0" applyProtection="0"/>
    <xf numFmtId="0" fontId="134" fillId="60" borderId="0" applyNumberFormat="0" applyBorder="0" applyAlignment="0" applyProtection="0"/>
    <xf numFmtId="0" fontId="102" fillId="60" borderId="0" applyNumberFormat="0" applyBorder="0" applyAlignment="0" applyProtection="0"/>
    <xf numFmtId="0" fontId="134" fillId="37" borderId="0" applyNumberFormat="0" applyBorder="0" applyAlignment="0" applyProtection="0"/>
    <xf numFmtId="0" fontId="134" fillId="41" borderId="0" applyNumberFormat="0" applyBorder="0" applyAlignment="0" applyProtection="0"/>
    <xf numFmtId="0" fontId="134" fillId="45" borderId="0" applyNumberFormat="0" applyBorder="0" applyAlignment="0" applyProtection="0"/>
    <xf numFmtId="0" fontId="134" fillId="49" borderId="0" applyNumberFormat="0" applyBorder="0" applyAlignment="0" applyProtection="0"/>
    <xf numFmtId="0" fontId="134" fillId="53" borderId="0" applyNumberFormat="0" applyBorder="0" applyAlignment="0" applyProtection="0"/>
    <xf numFmtId="0" fontId="134" fillId="57" borderId="0" applyNumberFormat="0" applyBorder="0" applyAlignment="0" applyProtection="0"/>
    <xf numFmtId="0" fontId="126" fillId="33" borderId="33" applyNumberFormat="0" applyAlignment="0" applyProtection="0"/>
    <xf numFmtId="0" fontId="127" fillId="34" borderId="34" applyNumberFormat="0" applyAlignment="0" applyProtection="0"/>
    <xf numFmtId="0" fontId="128" fillId="34" borderId="33" applyNumberFormat="0" applyAlignment="0" applyProtection="0"/>
    <xf numFmtId="0" fontId="120" fillId="0" borderId="30" applyNumberFormat="0" applyFill="0" applyAlignment="0" applyProtection="0"/>
    <xf numFmtId="0" fontId="121" fillId="0" borderId="31" applyNumberFormat="0" applyFill="0" applyAlignment="0" applyProtection="0"/>
    <xf numFmtId="0" fontId="122" fillId="0" borderId="32" applyNumberFormat="0" applyFill="0" applyAlignment="0" applyProtection="0"/>
    <xf numFmtId="0" fontId="122" fillId="0" borderId="0" applyNumberFormat="0" applyFill="0" applyBorder="0" applyAlignment="0" applyProtection="0"/>
    <xf numFmtId="0" fontId="133" fillId="0" borderId="38" applyNumberFormat="0" applyFill="0" applyAlignment="0" applyProtection="0"/>
    <xf numFmtId="0" fontId="130" fillId="35" borderId="36" applyNumberFormat="0" applyAlignment="0" applyProtection="0"/>
    <xf numFmtId="0" fontId="136" fillId="0" borderId="0" applyNumberFormat="0" applyFill="0" applyBorder="0" applyAlignment="0" applyProtection="0"/>
    <xf numFmtId="0" fontId="119" fillId="0" borderId="0" applyNumberFormat="0" applyFill="0" applyBorder="0" applyAlignment="0" applyProtection="0"/>
    <xf numFmtId="0" fontId="137" fillId="32" borderId="0" applyNumberFormat="0" applyBorder="0" applyAlignment="0" applyProtection="0"/>
    <xf numFmtId="0" fontId="125" fillId="32" borderId="0" applyNumberFormat="0" applyBorder="0" applyAlignment="0" applyProtection="0"/>
    <xf numFmtId="0" fontId="138" fillId="0" borderId="0"/>
    <xf numFmtId="0" fontId="30" fillId="0" borderId="0">
      <alignment horizontal="left"/>
    </xf>
    <xf numFmtId="0" fontId="124" fillId="31" borderId="0" applyNumberFormat="0" applyBorder="0" applyAlignment="0" applyProtection="0"/>
    <xf numFmtId="0" fontId="132" fillId="0" borderId="0" applyNumberFormat="0" applyFill="0" applyBorder="0" applyAlignment="0" applyProtection="0"/>
    <xf numFmtId="0" fontId="102" fillId="36" borderId="37" applyNumberFormat="0" applyFont="0" applyAlignment="0" applyProtection="0"/>
    <xf numFmtId="0" fontId="129" fillId="0" borderId="35" applyNumberFormat="0" applyFill="0" applyAlignment="0" applyProtection="0"/>
    <xf numFmtId="0" fontId="131" fillId="0" borderId="0" applyNumberFormat="0" applyFill="0" applyBorder="0" applyAlignment="0" applyProtection="0"/>
    <xf numFmtId="0" fontId="123" fillId="30" borderId="0" applyNumberFormat="0" applyBorder="0" applyAlignment="0" applyProtection="0"/>
    <xf numFmtId="0" fontId="53" fillId="0" borderId="0"/>
  </cellStyleXfs>
  <cellXfs count="703">
    <xf numFmtId="0" fontId="0" fillId="0" borderId="0" xfId="0"/>
    <xf numFmtId="0" fontId="12" fillId="0" borderId="0" xfId="198" applyFont="1"/>
    <xf numFmtId="0" fontId="8" fillId="0" borderId="0" xfId="198" applyFont="1" applyAlignment="1">
      <alignment horizontal="right"/>
    </xf>
    <xf numFmtId="0" fontId="4" fillId="0" borderId="0" xfId="198" applyFont="1" applyFill="1"/>
    <xf numFmtId="0" fontId="16" fillId="0" borderId="0" xfId="198" applyFont="1" applyFill="1"/>
    <xf numFmtId="0" fontId="16" fillId="0" borderId="0" xfId="198" applyFont="1" applyFill="1" applyAlignment="1">
      <alignment vertical="center"/>
    </xf>
    <xf numFmtId="0" fontId="16" fillId="0" borderId="6" xfId="198" applyFont="1" applyFill="1" applyBorder="1" applyAlignment="1">
      <alignment horizontal="center" vertical="center" textRotation="90" wrapText="1"/>
    </xf>
    <xf numFmtId="0" fontId="108" fillId="0" borderId="6" xfId="205" applyFont="1" applyFill="1" applyBorder="1" applyAlignment="1">
      <alignment horizontal="center" vertical="center" textRotation="90" wrapText="1"/>
    </xf>
    <xf numFmtId="49" fontId="108" fillId="0" borderId="6" xfId="205" applyNumberFormat="1" applyFont="1" applyFill="1" applyBorder="1" applyAlignment="1">
      <alignment horizontal="center" vertical="center"/>
    </xf>
    <xf numFmtId="0" fontId="110" fillId="0" borderId="6" xfId="205" applyFont="1" applyFill="1" applyBorder="1" applyAlignment="1">
      <alignment horizontal="center" vertical="center"/>
    </xf>
    <xf numFmtId="49" fontId="110" fillId="0" borderId="6" xfId="205" applyNumberFormat="1" applyFont="1" applyFill="1" applyBorder="1" applyAlignment="1">
      <alignment horizontal="center" vertical="center"/>
    </xf>
    <xf numFmtId="0" fontId="3" fillId="0" borderId="0" xfId="201" applyFont="1"/>
    <xf numFmtId="0" fontId="3" fillId="0" borderId="0" xfId="201" applyFont="1" applyAlignment="1">
      <alignment vertical="center"/>
    </xf>
    <xf numFmtId="0" fontId="3" fillId="0" borderId="0" xfId="201" applyFont="1" applyAlignment="1">
      <alignment horizontal="center" vertical="center"/>
    </xf>
    <xf numFmtId="0" fontId="2" fillId="0" borderId="0" xfId="201" applyFont="1" applyAlignment="1">
      <alignment horizontal="center" vertical="center"/>
    </xf>
    <xf numFmtId="0" fontId="2" fillId="0" borderId="0" xfId="201" applyFont="1" applyAlignment="1">
      <alignment vertical="center"/>
    </xf>
    <xf numFmtId="0" fontId="2" fillId="0" borderId="0" xfId="201" applyFont="1"/>
    <xf numFmtId="0" fontId="10" fillId="0" borderId="0" xfId="201" applyFont="1" applyAlignment="1">
      <alignment vertical="center"/>
    </xf>
    <xf numFmtId="0" fontId="7" fillId="0" borderId="0" xfId="201" applyFont="1" applyAlignment="1">
      <alignment vertical="top"/>
    </xf>
    <xf numFmtId="0" fontId="7" fillId="0" borderId="0" xfId="201" applyFont="1" applyAlignment="1">
      <alignment horizontal="center" vertical="top"/>
    </xf>
    <xf numFmtId="0" fontId="10" fillId="0" borderId="0" xfId="201" applyFont="1" applyFill="1" applyBorder="1" applyAlignment="1"/>
    <xf numFmtId="0" fontId="20" fillId="0" borderId="0" xfId="201" applyFont="1" applyAlignment="1"/>
    <xf numFmtId="0" fontId="2" fillId="0" borderId="0" xfId="201" applyFont="1" applyAlignment="1"/>
    <xf numFmtId="0" fontId="15" fillId="0" borderId="0" xfId="201" applyFont="1" applyFill="1" applyAlignment="1"/>
    <xf numFmtId="0" fontId="20" fillId="0" borderId="0" xfId="201" applyFont="1" applyAlignment="1">
      <alignment horizontal="center"/>
    </xf>
    <xf numFmtId="0" fontId="8" fillId="0" borderId="0" xfId="201" applyFont="1" applyAlignment="1">
      <alignment horizontal="right"/>
    </xf>
    <xf numFmtId="0" fontId="7" fillId="0" borderId="0" xfId="201" applyFont="1"/>
    <xf numFmtId="0" fontId="2" fillId="0" borderId="0" xfId="201" applyFont="1" applyAlignment="1">
      <alignment horizontal="right" vertical="center"/>
    </xf>
    <xf numFmtId="0" fontId="2" fillId="0" borderId="0" xfId="201" applyFont="1" applyFill="1" applyAlignment="1">
      <alignment vertical="center"/>
    </xf>
    <xf numFmtId="0" fontId="102" fillId="0" borderId="0" xfId="201" applyFont="1" applyFill="1" applyAlignment="1"/>
    <xf numFmtId="0" fontId="3" fillId="0" borderId="0" xfId="201" applyFont="1" applyAlignment="1">
      <alignment horizontal="center"/>
    </xf>
    <xf numFmtId="0" fontId="2" fillId="0" borderId="0" xfId="201" applyFont="1" applyAlignment="1">
      <alignment horizontal="center"/>
    </xf>
    <xf numFmtId="0" fontId="7" fillId="0" borderId="0" xfId="201" applyFont="1" applyAlignment="1">
      <alignment horizontal="center"/>
    </xf>
    <xf numFmtId="0" fontId="2" fillId="0" borderId="0" xfId="201" applyFont="1" applyAlignment="1">
      <alignment horizontal="center" vertical="center" wrapText="1"/>
    </xf>
    <xf numFmtId="0" fontId="2" fillId="0" borderId="0" xfId="201" applyFont="1" applyAlignment="1">
      <alignment horizontal="left"/>
    </xf>
    <xf numFmtId="0" fontId="19" fillId="0" borderId="0" xfId="201" applyFont="1" applyAlignment="1">
      <alignment horizontal="center" vertical="center" wrapText="1"/>
    </xf>
    <xf numFmtId="0" fontId="10" fillId="0" borderId="0" xfId="198" applyFont="1" applyAlignment="1">
      <alignment vertical="center"/>
    </xf>
    <xf numFmtId="0" fontId="7" fillId="0" borderId="0" xfId="198" applyFont="1" applyAlignment="1">
      <alignment vertical="center"/>
    </xf>
    <xf numFmtId="0" fontId="7" fillId="0" borderId="0" xfId="198" applyFont="1" applyFill="1" applyBorder="1" applyAlignment="1">
      <alignment horizontal="center" vertical="center"/>
    </xf>
    <xf numFmtId="0" fontId="3" fillId="0" borderId="0" xfId="198" applyFont="1" applyAlignment="1">
      <alignment horizontal="center"/>
    </xf>
    <xf numFmtId="0" fontId="3" fillId="0" borderId="0" xfId="198" applyFont="1"/>
    <xf numFmtId="0" fontId="2" fillId="0" borderId="0" xfId="198" applyFont="1" applyAlignment="1">
      <alignment horizontal="center"/>
    </xf>
    <xf numFmtId="0" fontId="2" fillId="0" borderId="0" xfId="198" applyFont="1"/>
    <xf numFmtId="0" fontId="11" fillId="0" borderId="0" xfId="198"/>
    <xf numFmtId="0" fontId="13" fillId="0" borderId="0" xfId="198" applyFont="1" applyAlignment="1">
      <alignment wrapText="1"/>
    </xf>
    <xf numFmtId="0" fontId="13" fillId="0" borderId="0" xfId="198" applyFont="1" applyAlignment="1">
      <alignment horizontal="center" wrapText="1"/>
    </xf>
    <xf numFmtId="49" fontId="2" fillId="0" borderId="0" xfId="201" applyNumberFormat="1" applyFont="1" applyFill="1"/>
    <xf numFmtId="0" fontId="8" fillId="0" borderId="0" xfId="201" applyFont="1" applyAlignment="1">
      <alignment horizontal="right" vertical="center"/>
    </xf>
    <xf numFmtId="49" fontId="20" fillId="0" borderId="0" xfId="201" applyNumberFormat="1" applyFont="1" applyFill="1" applyAlignment="1">
      <alignment horizontal="center"/>
    </xf>
    <xf numFmtId="0" fontId="20" fillId="0" borderId="0" xfId="201" applyFont="1" applyFill="1" applyAlignment="1">
      <alignment horizontal="center"/>
    </xf>
    <xf numFmtId="49" fontId="102" fillId="0" borderId="0" xfId="201" applyNumberFormat="1" applyFont="1" applyFill="1" applyAlignment="1">
      <alignment horizontal="center"/>
    </xf>
    <xf numFmtId="0" fontId="102" fillId="0" borderId="0" xfId="201" applyFont="1" applyFill="1" applyAlignment="1">
      <alignment horizontal="center"/>
    </xf>
    <xf numFmtId="0" fontId="2" fillId="0" borderId="0" xfId="201" applyFont="1" applyBorder="1" applyAlignment="1">
      <alignment vertical="center"/>
    </xf>
    <xf numFmtId="0" fontId="2" fillId="0" borderId="0" xfId="201" applyFont="1" applyBorder="1"/>
    <xf numFmtId="0" fontId="34" fillId="0" borderId="0" xfId="201" applyFont="1" applyFill="1" applyAlignment="1">
      <alignment vertical="center"/>
    </xf>
    <xf numFmtId="49" fontId="2" fillId="0" borderId="0" xfId="201" applyNumberFormat="1" applyFont="1"/>
    <xf numFmtId="49" fontId="20" fillId="0" borderId="0" xfId="201" applyNumberFormat="1" applyFont="1" applyAlignment="1">
      <alignment horizontal="center" wrapText="1"/>
    </xf>
    <xf numFmtId="0" fontId="20" fillId="0" borderId="0" xfId="201" applyFont="1" applyAlignment="1">
      <alignment horizontal="center" wrapText="1"/>
    </xf>
    <xf numFmtId="0" fontId="7" fillId="0" borderId="0" xfId="201" applyFont="1" applyAlignment="1">
      <alignment vertical="center"/>
    </xf>
    <xf numFmtId="49" fontId="2" fillId="0" borderId="0" xfId="201" applyNumberFormat="1" applyFont="1" applyFill="1" applyBorder="1" applyAlignment="1"/>
    <xf numFmtId="0" fontId="2" fillId="0" borderId="0" xfId="201" applyFont="1" applyFill="1" applyBorder="1" applyAlignment="1"/>
    <xf numFmtId="0" fontId="11" fillId="0" borderId="6" xfId="198" applyFont="1" applyBorder="1" applyAlignment="1">
      <alignment horizontal="center" vertical="center" wrapText="1"/>
    </xf>
    <xf numFmtId="0" fontId="2" fillId="0" borderId="6"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7" fillId="0" borderId="6" xfId="201" applyFont="1" applyBorder="1" applyAlignment="1">
      <alignment horizontal="center" vertical="center" wrapText="1"/>
    </xf>
    <xf numFmtId="0" fontId="2" fillId="0" borderId="6" xfId="201" applyFont="1" applyFill="1" applyBorder="1" applyAlignment="1">
      <alignment horizontal="center" vertical="center"/>
    </xf>
    <xf numFmtId="49" fontId="7" fillId="0" borderId="6" xfId="201" applyNumberFormat="1" applyFont="1" applyBorder="1" applyAlignment="1">
      <alignment horizontal="center" vertical="center"/>
    </xf>
    <xf numFmtId="0" fontId="2" fillId="0" borderId="6" xfId="201" applyFont="1" applyBorder="1" applyAlignment="1">
      <alignment vertical="center"/>
    </xf>
    <xf numFmtId="0" fontId="2" fillId="0" borderId="6" xfId="201" applyFont="1" applyBorder="1" applyAlignment="1">
      <alignment horizontal="center" vertical="center"/>
    </xf>
    <xf numFmtId="0" fontId="102" fillId="0" borderId="6" xfId="201" applyFont="1" applyBorder="1" applyAlignment="1">
      <alignment horizontal="center" vertical="center" textRotation="90" wrapText="1"/>
    </xf>
    <xf numFmtId="0" fontId="2" fillId="0" borderId="6" xfId="201" applyFont="1" applyBorder="1" applyAlignment="1">
      <alignment horizontal="center" vertical="center" textRotation="90"/>
    </xf>
    <xf numFmtId="0" fontId="2" fillId="0" borderId="6" xfId="201" applyFont="1" applyBorder="1"/>
    <xf numFmtId="0" fontId="23" fillId="0" borderId="6" xfId="207" applyFont="1" applyBorder="1" applyAlignment="1">
      <alignment horizontal="center" vertical="center" wrapText="1"/>
    </xf>
    <xf numFmtId="0" fontId="22" fillId="0" borderId="6" xfId="207" applyFont="1" applyFill="1" applyBorder="1" applyAlignment="1">
      <alignment horizontal="center" vertical="center" wrapText="1"/>
    </xf>
    <xf numFmtId="0" fontId="22" fillId="0" borderId="6" xfId="207" applyFont="1" applyBorder="1" applyAlignment="1">
      <alignment horizontal="center" vertical="center" wrapText="1"/>
    </xf>
    <xf numFmtId="0" fontId="32" fillId="0" borderId="6" xfId="207" applyFont="1" applyBorder="1" applyAlignment="1">
      <alignment horizontal="center" vertical="center" wrapText="1"/>
    </xf>
    <xf numFmtId="49" fontId="2" fillId="0" borderId="6" xfId="201" applyNumberFormat="1" applyFont="1" applyFill="1" applyBorder="1" applyAlignment="1">
      <alignment horizontal="center" vertical="center" wrapText="1"/>
    </xf>
    <xf numFmtId="49" fontId="2" fillId="0" borderId="6" xfId="201" applyNumberFormat="1" applyFont="1" applyBorder="1" applyAlignment="1">
      <alignment horizontal="center" vertical="center" wrapText="1"/>
    </xf>
    <xf numFmtId="0" fontId="2" fillId="0" borderId="6" xfId="201" applyFont="1" applyBorder="1" applyAlignment="1">
      <alignment vertical="center" wrapText="1"/>
    </xf>
    <xf numFmtId="0" fontId="7" fillId="0" borderId="6" xfId="198" applyFont="1" applyBorder="1" applyAlignment="1">
      <alignment horizontal="center" vertical="center"/>
    </xf>
    <xf numFmtId="0" fontId="11" fillId="0" borderId="6" xfId="198" applyFont="1" applyBorder="1" applyAlignment="1">
      <alignment horizontal="center" vertical="center"/>
    </xf>
    <xf numFmtId="0" fontId="11" fillId="0" borderId="6" xfId="198" applyFont="1" applyBorder="1" applyAlignment="1">
      <alignment horizontal="center"/>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1" applyFont="1" applyFill="1" applyBorder="1" applyAlignment="1">
      <alignment vertical="center" wrapText="1"/>
    </xf>
    <xf numFmtId="0" fontId="7" fillId="0" borderId="6" xfId="201" applyFont="1" applyFill="1" applyBorder="1" applyAlignment="1">
      <alignment horizontal="left" vertical="center" wrapText="1"/>
    </xf>
    <xf numFmtId="0" fontId="4" fillId="0" borderId="0" xfId="198" applyFont="1" applyFill="1" applyAlignment="1">
      <alignment horizontal="center" vertical="center" wrapText="1"/>
    </xf>
    <xf numFmtId="0" fontId="16" fillId="0" borderId="0" xfId="198" applyFont="1" applyAlignment="1">
      <alignment vertical="center" wrapText="1"/>
    </xf>
    <xf numFmtId="0" fontId="16" fillId="0" borderId="6" xfId="198" applyFont="1" applyBorder="1" applyAlignment="1">
      <alignment horizontal="center" vertical="center" wrapText="1"/>
    </xf>
    <xf numFmtId="49" fontId="16" fillId="27" borderId="6" xfId="0" applyNumberFormat="1" applyFont="1" applyFill="1" applyBorder="1" applyAlignment="1">
      <alignment horizontal="center" vertical="center" wrapText="1"/>
    </xf>
    <xf numFmtId="49" fontId="4" fillId="27" borderId="0" xfId="207" applyNumberFormat="1" applyFont="1" applyFill="1" applyAlignment="1">
      <alignment vertical="center" wrapText="1"/>
    </xf>
    <xf numFmtId="0" fontId="4" fillId="27" borderId="0" xfId="207" applyFont="1" applyFill="1" applyAlignment="1">
      <alignment vertical="center" wrapText="1"/>
    </xf>
    <xf numFmtId="0" fontId="4" fillId="27" borderId="0" xfId="207" applyFont="1" applyFill="1" applyAlignment="1">
      <alignment horizontal="center" vertical="center" wrapText="1"/>
    </xf>
    <xf numFmtId="0" fontId="4" fillId="27" borderId="0" xfId="207" applyFont="1" applyFill="1" applyBorder="1" applyAlignment="1">
      <alignment vertical="center" wrapText="1"/>
    </xf>
    <xf numFmtId="0" fontId="9" fillId="27" borderId="0" xfId="207" applyFont="1" applyFill="1" applyAlignment="1">
      <alignment vertical="center" wrapText="1"/>
    </xf>
    <xf numFmtId="49" fontId="9" fillId="27" borderId="0" xfId="207" applyNumberFormat="1" applyFont="1" applyFill="1" applyAlignment="1">
      <alignment vertical="center" wrapText="1"/>
    </xf>
    <xf numFmtId="0" fontId="9" fillId="27" borderId="0" xfId="207" applyFont="1" applyFill="1" applyAlignment="1">
      <alignment horizontal="center" vertical="center" wrapText="1"/>
    </xf>
    <xf numFmtId="49" fontId="8" fillId="27" borderId="0" xfId="207" applyNumberFormat="1" applyFont="1" applyFill="1" applyAlignment="1">
      <alignment horizontal="center" vertical="center" wrapText="1"/>
    </xf>
    <xf numFmtId="0" fontId="8" fillId="27" borderId="0" xfId="207" applyFont="1" applyFill="1" applyAlignment="1">
      <alignment horizontal="center" vertical="center" wrapText="1"/>
    </xf>
    <xf numFmtId="0" fontId="16" fillId="27" borderId="0" xfId="207" applyFont="1" applyFill="1" applyAlignment="1">
      <alignment horizontal="center" vertical="center" wrapText="1"/>
    </xf>
    <xf numFmtId="0" fontId="8" fillId="27" borderId="0" xfId="207" applyFont="1" applyFill="1" applyBorder="1" applyAlignment="1">
      <alignment vertical="center" wrapText="1"/>
    </xf>
    <xf numFmtId="0" fontId="9" fillId="27" borderId="0" xfId="207" applyFont="1" applyFill="1" applyBorder="1" applyAlignment="1">
      <alignment vertical="center" wrapText="1"/>
    </xf>
    <xf numFmtId="0" fontId="16" fillId="27" borderId="0" xfId="207" applyFont="1" applyFill="1" applyAlignment="1">
      <alignment vertical="center" wrapText="1"/>
    </xf>
    <xf numFmtId="49" fontId="16" fillId="27" borderId="6" xfId="0" applyNumberFormat="1" applyFont="1" applyFill="1" applyBorder="1" applyAlignment="1">
      <alignment horizontal="left" vertical="center" wrapText="1"/>
    </xf>
    <xf numFmtId="49" fontId="35" fillId="27" borderId="6" xfId="0" applyNumberFormat="1" applyFont="1" applyFill="1" applyBorder="1" applyAlignment="1">
      <alignment horizontal="center" vertical="center" wrapText="1"/>
    </xf>
    <xf numFmtId="49" fontId="106" fillId="0" borderId="6" xfId="208" applyNumberFormat="1" applyFont="1" applyBorder="1" applyAlignment="1">
      <alignment horizontal="left" vertical="center" wrapText="1"/>
    </xf>
    <xf numFmtId="2" fontId="35" fillId="27" borderId="6" xfId="198" applyNumberFormat="1" applyFont="1" applyFill="1" applyBorder="1" applyAlignment="1">
      <alignment horizontal="center" vertical="center" wrapText="1"/>
    </xf>
    <xf numFmtId="2" fontId="16" fillId="0" borderId="6" xfId="198" applyNumberFormat="1" applyFont="1" applyFill="1" applyBorder="1" applyAlignment="1">
      <alignment horizontal="center" vertical="center" wrapText="1"/>
    </xf>
    <xf numFmtId="2" fontId="16" fillId="0" borderId="6" xfId="198" applyNumberFormat="1" applyFont="1" applyBorder="1" applyAlignment="1">
      <alignment horizontal="center" vertical="center" wrapText="1"/>
    </xf>
    <xf numFmtId="0" fontId="16" fillId="0" borderId="0" xfId="198" applyFont="1" applyFill="1" applyAlignment="1">
      <alignment vertical="center" wrapText="1"/>
    </xf>
    <xf numFmtId="0" fontId="107" fillId="0" borderId="0" xfId="203" applyFont="1" applyFill="1" applyBorder="1" applyAlignment="1">
      <alignment vertical="center" wrapText="1"/>
    </xf>
    <xf numFmtId="0" fontId="15" fillId="0" borderId="0" xfId="209" applyFont="1" applyFill="1" applyBorder="1" applyAlignment="1">
      <alignment vertical="center" wrapText="1"/>
    </xf>
    <xf numFmtId="0" fontId="107" fillId="0" borderId="0" xfId="205" applyFont="1" applyFill="1" applyBorder="1" applyAlignment="1">
      <alignment vertical="center" wrapText="1"/>
    </xf>
    <xf numFmtId="49" fontId="108" fillId="0" borderId="6" xfId="205" applyNumberFormat="1" applyFont="1" applyFill="1" applyBorder="1" applyAlignment="1">
      <alignment horizontal="center" vertical="center" wrapText="1"/>
    </xf>
    <xf numFmtId="49" fontId="106" fillId="0" borderId="6" xfId="208" applyNumberFormat="1" applyFont="1" applyBorder="1" applyAlignment="1">
      <alignment horizontal="center" vertical="center" wrapText="1"/>
    </xf>
    <xf numFmtId="0" fontId="15" fillId="0" borderId="24" xfId="209" applyFont="1" applyFill="1" applyBorder="1" applyAlignment="1">
      <alignment vertical="center" wrapText="1"/>
    </xf>
    <xf numFmtId="49" fontId="23" fillId="0" borderId="6" xfId="207" applyNumberFormat="1" applyFont="1" applyFill="1" applyBorder="1" applyAlignment="1">
      <alignment horizontal="left" vertical="center" wrapText="1"/>
    </xf>
    <xf numFmtId="0" fontId="4" fillId="27" borderId="0" xfId="198" applyFont="1" applyFill="1" applyAlignment="1">
      <alignment horizontal="center" vertical="center" wrapText="1"/>
    </xf>
    <xf numFmtId="0" fontId="35" fillId="27" borderId="0" xfId="198" applyFont="1" applyFill="1" applyAlignment="1">
      <alignment horizontal="center" vertical="center" wrapText="1"/>
    </xf>
    <xf numFmtId="0" fontId="16" fillId="27" borderId="6" xfId="198" applyFont="1" applyFill="1" applyBorder="1" applyAlignment="1">
      <alignment horizontal="center" vertical="center" wrapText="1"/>
    </xf>
    <xf numFmtId="2" fontId="35" fillId="27" borderId="25" xfId="198" applyNumberFormat="1" applyFont="1" applyFill="1" applyBorder="1" applyAlignment="1">
      <alignment horizontal="center" vertical="center" wrapText="1"/>
    </xf>
    <xf numFmtId="0" fontId="16" fillId="27" borderId="6" xfId="198" applyFont="1" applyFill="1" applyBorder="1" applyAlignment="1">
      <alignment horizontal="center" vertical="center" textRotation="90" wrapText="1"/>
    </xf>
    <xf numFmtId="2" fontId="16" fillId="27" borderId="6" xfId="198" applyNumberFormat="1" applyFont="1" applyFill="1" applyBorder="1" applyAlignment="1">
      <alignment horizontal="center" vertical="center" wrapText="1"/>
    </xf>
    <xf numFmtId="0" fontId="35" fillId="27" borderId="0" xfId="198" applyFont="1" applyFill="1" applyAlignment="1">
      <alignment vertical="center" wrapText="1"/>
    </xf>
    <xf numFmtId="0" fontId="16" fillId="27" borderId="0" xfId="198" applyFont="1" applyFill="1" applyAlignment="1">
      <alignment vertical="center" wrapText="1"/>
    </xf>
    <xf numFmtId="49" fontId="16" fillId="27" borderId="6" xfId="198" applyNumberFormat="1" applyFont="1" applyFill="1" applyBorder="1" applyAlignment="1">
      <alignment horizontal="center" vertical="center" wrapText="1"/>
    </xf>
    <xf numFmtId="0" fontId="16" fillId="27" borderId="6" xfId="198" applyFont="1" applyFill="1" applyBorder="1" applyAlignment="1">
      <alignment horizontal="left" vertical="center" wrapText="1"/>
    </xf>
    <xf numFmtId="0" fontId="35" fillId="27" borderId="6" xfId="198" applyFont="1" applyFill="1" applyBorder="1" applyAlignment="1">
      <alignment horizontal="center" vertical="center" wrapText="1"/>
    </xf>
    <xf numFmtId="2" fontId="90" fillId="27" borderId="6" xfId="198" applyNumberFormat="1" applyFont="1" applyFill="1" applyBorder="1" applyAlignment="1">
      <alignment horizontal="center" vertical="center" wrapText="1"/>
    </xf>
    <xf numFmtId="2" fontId="15" fillId="27" borderId="6" xfId="198" applyNumberFormat="1" applyFont="1" applyFill="1" applyBorder="1" applyAlignment="1">
      <alignment horizontal="center" vertical="center" wrapText="1"/>
    </xf>
    <xf numFmtId="49" fontId="106" fillId="27" borderId="6" xfId="208" applyNumberFormat="1" applyFont="1" applyFill="1" applyBorder="1" applyAlignment="1">
      <alignment horizontal="center" vertical="center" wrapText="1"/>
    </xf>
    <xf numFmtId="49" fontId="106" fillId="27" borderId="6" xfId="208" applyNumberFormat="1" applyFont="1" applyFill="1" applyBorder="1" applyAlignment="1">
      <alignment horizontal="left" vertical="center" wrapText="1"/>
    </xf>
    <xf numFmtId="49" fontId="109" fillId="0" borderId="6" xfId="208" applyNumberFormat="1" applyFont="1" applyBorder="1" applyAlignment="1">
      <alignment horizontal="center" vertical="center" wrapText="1"/>
    </xf>
    <xf numFmtId="49" fontId="109" fillId="0" borderId="6" xfId="208" applyNumberFormat="1" applyFont="1" applyBorder="1" applyAlignment="1">
      <alignment horizontal="left" vertical="center" wrapText="1"/>
    </xf>
    <xf numFmtId="2" fontId="15" fillId="0" borderId="6" xfId="198" applyNumberFormat="1" applyFont="1" applyBorder="1" applyAlignment="1">
      <alignment horizontal="center" vertical="center" wrapText="1"/>
    </xf>
    <xf numFmtId="0" fontId="15" fillId="0" borderId="0" xfId="198" applyFont="1" applyAlignment="1">
      <alignment vertical="center" wrapText="1"/>
    </xf>
    <xf numFmtId="0" fontId="16" fillId="0" borderId="0" xfId="198" applyFont="1" applyFill="1" applyAlignment="1">
      <alignment horizontal="left" vertical="center" wrapText="1"/>
    </xf>
    <xf numFmtId="0" fontId="17" fillId="0" borderId="0" xfId="201" applyFont="1" applyFill="1" applyAlignment="1">
      <alignment horizontal="center" vertical="center" wrapText="1"/>
    </xf>
    <xf numFmtId="0" fontId="102" fillId="0" borderId="0" xfId="201" applyFont="1" applyFill="1" applyBorder="1" applyAlignment="1">
      <alignment horizontal="center"/>
    </xf>
    <xf numFmtId="0" fontId="4" fillId="0" borderId="0" xfId="198" applyFont="1" applyFill="1" applyAlignment="1">
      <alignment horizontal="center" vertical="center"/>
    </xf>
    <xf numFmtId="0" fontId="15" fillId="0" borderId="0" xfId="209" applyFont="1" applyFill="1" applyBorder="1" applyAlignment="1">
      <alignment horizontal="center" vertical="center"/>
    </xf>
    <xf numFmtId="49" fontId="7" fillId="0" borderId="6" xfId="201" applyNumberFormat="1" applyFont="1" applyBorder="1" applyAlignment="1">
      <alignment horizontal="left" vertical="center" wrapText="1"/>
    </xf>
    <xf numFmtId="0" fontId="3" fillId="0" borderId="0" xfId="201" applyFont="1" applyAlignment="1">
      <alignment vertical="center" wrapText="1"/>
    </xf>
    <xf numFmtId="0" fontId="2" fillId="0" borderId="0" xfId="201" applyFont="1" applyAlignment="1">
      <alignment vertical="center" wrapText="1"/>
    </xf>
    <xf numFmtId="0" fontId="7" fillId="0" borderId="0" xfId="201" applyFont="1" applyAlignment="1">
      <alignment vertical="center" wrapText="1"/>
    </xf>
    <xf numFmtId="0" fontId="10" fillId="0" borderId="0" xfId="201" applyFont="1" applyFill="1" applyBorder="1" applyAlignment="1">
      <alignment vertical="center" wrapText="1"/>
    </xf>
    <xf numFmtId="0" fontId="102" fillId="0" borderId="0" xfId="201" applyFont="1" applyFill="1" applyBorder="1" applyAlignment="1">
      <alignment horizontal="center" vertical="center" wrapText="1"/>
    </xf>
    <xf numFmtId="0" fontId="16" fillId="0" borderId="0" xfId="207" applyFont="1" applyFill="1" applyBorder="1" applyAlignment="1">
      <alignment horizontal="center" vertical="center"/>
    </xf>
    <xf numFmtId="0" fontId="16" fillId="0" borderId="0" xfId="207" applyFont="1" applyFill="1" applyBorder="1" applyAlignment="1">
      <alignment horizontal="left" vertical="center"/>
    </xf>
    <xf numFmtId="49" fontId="7" fillId="0" borderId="6" xfId="207" applyNumberFormat="1" applyFont="1" applyFill="1" applyBorder="1" applyAlignment="1">
      <alignment horizontal="center" vertical="center" wrapText="1"/>
    </xf>
    <xf numFmtId="49" fontId="7" fillId="0" borderId="6" xfId="207" applyNumberFormat="1" applyFont="1" applyFill="1" applyBorder="1" applyAlignment="1">
      <alignment horizontal="left" vertical="center" wrapText="1"/>
    </xf>
    <xf numFmtId="0" fontId="15" fillId="0" borderId="0" xfId="207" applyFont="1" applyFill="1" applyAlignment="1">
      <alignment horizontal="center" vertical="center" wrapText="1"/>
    </xf>
    <xf numFmtId="0" fontId="15" fillId="0" borderId="0" xfId="201" applyFont="1" applyFill="1" applyAlignment="1">
      <alignment horizontal="center" vertical="center" wrapText="1"/>
    </xf>
    <xf numFmtId="0" fontId="16" fillId="0" borderId="0" xfId="207" applyFont="1" applyFill="1" applyBorder="1" applyAlignment="1">
      <alignment horizontal="left" vertical="center" wrapText="1"/>
    </xf>
    <xf numFmtId="49" fontId="2" fillId="0" borderId="6" xfId="201" applyNumberFormat="1" applyFont="1" applyBorder="1" applyAlignment="1">
      <alignment horizontal="left" vertical="center" wrapText="1"/>
    </xf>
    <xf numFmtId="0" fontId="20" fillId="0" borderId="0" xfId="201" applyFont="1" applyAlignment="1">
      <alignment vertical="center"/>
    </xf>
    <xf numFmtId="0" fontId="102" fillId="0" borderId="0" xfId="201" applyFont="1" applyFill="1" applyBorder="1" applyAlignment="1">
      <alignment horizontal="center" vertical="center"/>
    </xf>
    <xf numFmtId="0" fontId="102" fillId="0" borderId="0" xfId="201" applyFont="1" applyFill="1" applyBorder="1" applyAlignment="1">
      <alignment horizontal="center" vertical="center"/>
    </xf>
    <xf numFmtId="49" fontId="2" fillId="0" borderId="6" xfId="201" applyNumberFormat="1" applyFont="1" applyBorder="1" applyAlignment="1">
      <alignment horizontal="center" vertical="center"/>
    </xf>
    <xf numFmtId="0" fontId="2" fillId="0" borderId="0" xfId="201" applyFont="1" applyAlignment="1">
      <alignment horizontal="right" vertical="center" wrapText="1"/>
    </xf>
    <xf numFmtId="0" fontId="102" fillId="0" borderId="0" xfId="201" applyFont="1" applyFill="1" applyBorder="1" applyAlignment="1">
      <alignment horizontal="center" vertical="center" wrapText="1"/>
    </xf>
    <xf numFmtId="2" fontId="2" fillId="0" borderId="6" xfId="201" applyNumberFormat="1" applyFont="1" applyBorder="1" applyAlignment="1">
      <alignment horizontal="center" vertical="center" wrapText="1"/>
    </xf>
    <xf numFmtId="0" fontId="111" fillId="27" borderId="25" xfId="201" applyFont="1" applyFill="1" applyBorder="1" applyAlignment="1">
      <alignment horizontal="center" vertical="center" wrapText="1"/>
    </xf>
    <xf numFmtId="0" fontId="111" fillId="27" borderId="6" xfId="201" applyFont="1" applyFill="1" applyBorder="1" applyAlignment="1">
      <alignment vertical="center" wrapText="1"/>
    </xf>
    <xf numFmtId="0" fontId="18" fillId="27" borderId="6" xfId="208" applyFont="1" applyFill="1" applyBorder="1" applyAlignment="1">
      <alignment horizontal="left" vertical="center" wrapText="1"/>
    </xf>
    <xf numFmtId="195" fontId="111" fillId="27" borderId="6" xfId="214" applyNumberFormat="1" applyFont="1" applyFill="1" applyBorder="1" applyAlignment="1">
      <alignment horizontal="center" vertical="center"/>
    </xf>
    <xf numFmtId="0" fontId="16" fillId="0" borderId="6" xfId="201" applyFont="1" applyBorder="1" applyAlignment="1">
      <alignment horizontal="center" vertical="center" wrapText="1"/>
    </xf>
    <xf numFmtId="0" fontId="10" fillId="0" borderId="0" xfId="198" applyFont="1" applyFill="1" applyBorder="1" applyAlignment="1">
      <alignment vertical="center"/>
    </xf>
    <xf numFmtId="0" fontId="15" fillId="0" borderId="0" xfId="198" applyFont="1" applyFill="1" applyAlignment="1">
      <alignment horizontal="center" vertical="center"/>
    </xf>
    <xf numFmtId="0" fontId="16" fillId="0" borderId="6" xfId="201" applyFont="1" applyBorder="1" applyAlignment="1">
      <alignment horizontal="center" vertical="center"/>
    </xf>
    <xf numFmtId="0" fontId="16" fillId="0" borderId="6" xfId="0" applyFont="1" applyBorder="1" applyAlignment="1">
      <alignment vertical="center" wrapText="1"/>
    </xf>
    <xf numFmtId="0" fontId="16" fillId="0" borderId="0" xfId="198" applyFont="1" applyAlignment="1">
      <alignment vertical="center"/>
    </xf>
    <xf numFmtId="0" fontId="16" fillId="0" borderId="0" xfId="198" applyFont="1" applyAlignment="1">
      <alignment horizontal="right" vertical="center"/>
    </xf>
    <xf numFmtId="0" fontId="16" fillId="0" borderId="0" xfId="198" applyFont="1" applyFill="1" applyAlignment="1">
      <alignment horizontal="right" vertical="center"/>
    </xf>
    <xf numFmtId="0" fontId="11" fillId="0" borderId="0" xfId="198" applyAlignment="1">
      <alignment horizontal="center"/>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0" fontId="102" fillId="0" borderId="0" xfId="201" applyFont="1" applyFill="1" applyBorder="1" applyAlignment="1">
      <alignment horizontal="center" vertical="center" wrapText="1"/>
    </xf>
    <xf numFmtId="0" fontId="102" fillId="0" borderId="0" xfId="201" applyFont="1" applyFill="1" applyBorder="1" applyAlignment="1">
      <alignment horizontal="center"/>
    </xf>
    <xf numFmtId="0" fontId="108" fillId="0" borderId="0" xfId="203" applyFont="1" applyFill="1" applyBorder="1" applyAlignment="1">
      <alignment horizontal="center" vertical="center" wrapText="1"/>
    </xf>
    <xf numFmtId="4" fontId="9" fillId="27" borderId="6" xfId="208" applyNumberFormat="1" applyFont="1" applyFill="1" applyBorder="1" applyAlignment="1">
      <alignment horizontal="center" vertical="center" textRotation="90" wrapText="1"/>
    </xf>
    <xf numFmtId="4" fontId="16" fillId="27" borderId="6" xfId="208" applyNumberFormat="1" applyFont="1" applyFill="1" applyBorder="1" applyAlignment="1">
      <alignment horizontal="center" vertical="center" wrapText="1"/>
    </xf>
    <xf numFmtId="0" fontId="16" fillId="27" borderId="6" xfId="208" applyNumberFormat="1" applyFont="1" applyFill="1" applyBorder="1" applyAlignment="1">
      <alignment horizontal="center" vertical="center" wrapText="1"/>
    </xf>
    <xf numFmtId="2" fontId="35" fillId="27" borderId="0" xfId="198" applyNumberFormat="1" applyFont="1" applyFill="1" applyAlignment="1">
      <alignment vertical="center" wrapText="1"/>
    </xf>
    <xf numFmtId="0" fontId="15" fillId="0" borderId="0" xfId="203" applyFont="1" applyFill="1" applyBorder="1" applyAlignment="1">
      <alignment vertical="center" wrapText="1"/>
    </xf>
    <xf numFmtId="49" fontId="16" fillId="0" borderId="6" xfId="205" applyNumberFormat="1" applyFont="1" applyFill="1" applyBorder="1" applyAlignment="1">
      <alignment horizontal="center" vertical="center" wrapText="1"/>
    </xf>
    <xf numFmtId="0" fontId="18" fillId="0" borderId="0" xfId="201" applyFont="1" applyAlignment="1">
      <alignment horizontal="right" vertical="center" wrapText="1"/>
    </xf>
    <xf numFmtId="0" fontId="16" fillId="0" borderId="0" xfId="201" applyFont="1" applyAlignment="1">
      <alignment horizontal="right" vertical="center"/>
    </xf>
    <xf numFmtId="0" fontId="16" fillId="0" borderId="0" xfId="201" applyFont="1" applyAlignment="1">
      <alignment horizontal="right"/>
    </xf>
    <xf numFmtId="0" fontId="16" fillId="0" borderId="0" xfId="198" applyFont="1" applyAlignment="1">
      <alignment horizontal="right"/>
    </xf>
    <xf numFmtId="0" fontId="111" fillId="0" borderId="6" xfId="201" applyFont="1" applyBorder="1" applyAlignment="1">
      <alignment horizontal="center" vertical="center" textRotation="90" wrapText="1"/>
    </xf>
    <xf numFmtId="0" fontId="111" fillId="0" borderId="6" xfId="201" applyFont="1" applyBorder="1" applyAlignment="1">
      <alignment horizontal="center" vertical="center" wrapText="1"/>
    </xf>
    <xf numFmtId="0" fontId="100" fillId="0" borderId="0" xfId="201" applyFont="1" applyFill="1" applyAlignment="1">
      <alignment vertical="center" wrapText="1"/>
    </xf>
    <xf numFmtId="0" fontId="19" fillId="0" borderId="0" xfId="201" applyFont="1" applyAlignment="1">
      <alignment vertical="center" wrapText="1"/>
    </xf>
    <xf numFmtId="0" fontId="2" fillId="0" borderId="6" xfId="201" applyFont="1" applyBorder="1" applyAlignment="1">
      <alignment horizontal="center" vertical="center" textRotation="90" wrapText="1"/>
    </xf>
    <xf numFmtId="49" fontId="2" fillId="0" borderId="0" xfId="201" applyNumberFormat="1" applyFont="1" applyAlignment="1">
      <alignment horizontal="center" vertical="center" wrapText="1"/>
    </xf>
    <xf numFmtId="49" fontId="19" fillId="0" borderId="0" xfId="201" applyNumberFormat="1" applyFont="1" applyAlignment="1">
      <alignment horizontal="center" vertical="center" wrapText="1"/>
    </xf>
    <xf numFmtId="49" fontId="7" fillId="0" borderId="26" xfId="201" applyNumberFormat="1" applyFont="1" applyBorder="1" applyAlignment="1">
      <alignment horizontal="left" vertical="center" wrapText="1"/>
    </xf>
    <xf numFmtId="0" fontId="20" fillId="0" borderId="0" xfId="201" applyFont="1" applyAlignment="1">
      <alignment horizontal="center" vertical="center" wrapText="1"/>
    </xf>
    <xf numFmtId="0" fontId="24" fillId="0" borderId="0" xfId="207" applyFont="1" applyAlignment="1">
      <alignment vertical="center" wrapText="1"/>
    </xf>
    <xf numFmtId="0" fontId="23" fillId="0" borderId="0" xfId="207" applyFont="1" applyAlignment="1">
      <alignment vertical="center" wrapText="1"/>
    </xf>
    <xf numFmtId="0" fontId="29" fillId="0" borderId="0" xfId="207" applyFont="1" applyAlignment="1">
      <alignment vertical="center" wrapText="1"/>
    </xf>
    <xf numFmtId="0" fontId="27" fillId="0" borderId="0" xfId="207" applyFont="1" applyAlignment="1">
      <alignment horizontal="left" vertical="center" wrapText="1"/>
    </xf>
    <xf numFmtId="0" fontId="27" fillId="0" borderId="0" xfId="207" applyFont="1" applyAlignment="1">
      <alignment vertical="center" wrapText="1"/>
    </xf>
    <xf numFmtId="0" fontId="24" fillId="0" borderId="0" xfId="207" applyFont="1" applyFill="1" applyBorder="1" applyAlignment="1">
      <alignment horizontal="center" vertical="center" wrapText="1"/>
    </xf>
    <xf numFmtId="0" fontId="26" fillId="0" borderId="0" xfId="207" applyFont="1" applyAlignment="1">
      <alignment vertical="center" wrapText="1"/>
    </xf>
    <xf numFmtId="0" fontId="23" fillId="0" borderId="6" xfId="207" applyFont="1" applyFill="1" applyBorder="1" applyAlignment="1">
      <alignment horizontal="center" vertical="center" wrapText="1"/>
    </xf>
    <xf numFmtId="0" fontId="23" fillId="0" borderId="0" xfId="207" applyFont="1" applyAlignment="1">
      <alignment horizontal="center" vertical="center" wrapText="1"/>
    </xf>
    <xf numFmtId="49" fontId="23" fillId="0" borderId="6" xfId="207" applyNumberFormat="1" applyFont="1" applyFill="1" applyBorder="1" applyAlignment="1">
      <alignment horizontal="center" vertical="center" wrapText="1"/>
    </xf>
    <xf numFmtId="0" fontId="21" fillId="0" borderId="0" xfId="207" applyFont="1" applyAlignment="1">
      <alignment vertical="center" wrapText="1"/>
    </xf>
    <xf numFmtId="0" fontId="16" fillId="27" borderId="6" xfId="198" applyFont="1" applyFill="1" applyBorder="1" applyAlignment="1">
      <alignment vertical="center" wrapText="1"/>
    </xf>
    <xf numFmtId="1" fontId="16" fillId="27" borderId="6" xfId="198" applyNumberFormat="1" applyFont="1" applyFill="1" applyBorder="1" applyAlignment="1">
      <alignment horizontal="center" vertical="center" wrapText="1"/>
    </xf>
    <xf numFmtId="49" fontId="8" fillId="27" borderId="0" xfId="207" applyNumberFormat="1" applyFont="1" applyFill="1" applyAlignment="1">
      <alignment vertical="center" wrapText="1"/>
    </xf>
    <xf numFmtId="0" fontId="8" fillId="27" borderId="0" xfId="207" applyFont="1" applyFill="1" applyAlignment="1">
      <alignment vertical="center" wrapText="1"/>
    </xf>
    <xf numFmtId="0" fontId="8" fillId="27" borderId="0" xfId="207" applyFont="1" applyFill="1" applyAlignment="1">
      <alignment horizontal="left" vertical="center" wrapText="1"/>
    </xf>
    <xf numFmtId="0" fontId="4" fillId="0" borderId="0" xfId="198" applyFont="1" applyFill="1" applyAlignment="1">
      <alignment vertical="center"/>
    </xf>
    <xf numFmtId="0" fontId="15" fillId="0" borderId="0" xfId="209" applyFont="1" applyFill="1" applyBorder="1" applyAlignment="1">
      <alignment vertical="center"/>
    </xf>
    <xf numFmtId="0" fontId="16" fillId="0" borderId="0" xfId="198" applyFont="1" applyFill="1" applyBorder="1" applyAlignment="1">
      <alignment vertical="center"/>
    </xf>
    <xf numFmtId="0" fontId="7" fillId="0" borderId="6" xfId="201" applyFont="1" applyFill="1" applyBorder="1" applyAlignment="1">
      <alignment horizontal="center" vertical="center" wrapText="1"/>
    </xf>
    <xf numFmtId="10" fontId="35" fillId="27" borderId="6" xfId="198" applyNumberFormat="1" applyFont="1" applyFill="1" applyBorder="1" applyAlignment="1">
      <alignment horizontal="center" vertical="center" wrapText="1"/>
    </xf>
    <xf numFmtId="10" fontId="90" fillId="27" borderId="6" xfId="198" applyNumberFormat="1" applyFont="1" applyFill="1" applyBorder="1" applyAlignment="1">
      <alignment horizontal="center" vertical="center" wrapText="1"/>
    </xf>
    <xf numFmtId="10" fontId="35" fillId="27" borderId="25" xfId="198" applyNumberFormat="1" applyFont="1" applyFill="1" applyBorder="1" applyAlignment="1">
      <alignment horizontal="center" vertical="center" wrapText="1"/>
    </xf>
    <xf numFmtId="0" fontId="111" fillId="27" borderId="6" xfId="201" applyFont="1" applyFill="1" applyBorder="1" applyAlignment="1">
      <alignment horizontal="center" vertical="center" wrapText="1"/>
    </xf>
    <xf numFmtId="0" fontId="16" fillId="27" borderId="0" xfId="198" applyFont="1" applyFill="1" applyBorder="1" applyAlignment="1">
      <alignment vertical="center" wrapText="1"/>
    </xf>
    <xf numFmtId="49" fontId="7" fillId="0" borderId="6" xfId="198" applyNumberFormat="1" applyFont="1" applyFill="1" applyBorder="1" applyAlignment="1">
      <alignment horizontal="left" vertical="center" wrapText="1"/>
    </xf>
    <xf numFmtId="0" fontId="12" fillId="0" borderId="0" xfId="198" applyFont="1" applyFill="1" applyAlignment="1">
      <alignment horizontal="center"/>
    </xf>
    <xf numFmtId="0" fontId="13" fillId="0" borderId="0" xfId="198" applyFont="1" applyFill="1" applyAlignment="1">
      <alignment horizontal="center"/>
    </xf>
    <xf numFmtId="0" fontId="11" fillId="0" borderId="0" xfId="198" applyFont="1" applyFill="1" applyAlignment="1">
      <alignment horizontal="center"/>
    </xf>
    <xf numFmtId="49" fontId="16" fillId="0" borderId="6" xfId="198" applyNumberFormat="1" applyFont="1" applyFill="1" applyBorder="1" applyAlignment="1">
      <alignment horizontal="center" vertical="center" wrapText="1"/>
    </xf>
    <xf numFmtId="0" fontId="35" fillId="0" borderId="0" xfId="198" applyFont="1" applyFill="1" applyAlignment="1">
      <alignment horizontal="center" vertical="center" wrapText="1"/>
    </xf>
    <xf numFmtId="1" fontId="35" fillId="0" borderId="6" xfId="198" applyNumberFormat="1" applyFont="1" applyFill="1" applyBorder="1" applyAlignment="1">
      <alignment horizontal="center" vertical="center" wrapText="1"/>
    </xf>
    <xf numFmtId="0" fontId="105" fillId="0" borderId="0" xfId="208" applyFont="1" applyFill="1" applyAlignment="1">
      <alignment horizontal="center" vertical="center" wrapText="1"/>
    </xf>
    <xf numFmtId="2" fontId="15" fillId="0" borderId="6" xfId="198" applyNumberFormat="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102" fillId="0" borderId="0" xfId="201" applyFont="1" applyFill="1" applyBorder="1" applyAlignment="1">
      <alignment horizontal="center" vertical="center" wrapText="1"/>
    </xf>
    <xf numFmtId="0" fontId="18" fillId="0" borderId="6" xfId="20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7"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102" fillId="0" borderId="0" xfId="201" applyFont="1" applyFill="1" applyBorder="1" applyAlignment="1">
      <alignment horizontal="center"/>
    </xf>
    <xf numFmtId="0" fontId="4" fillId="0" borderId="0" xfId="198" applyFont="1" applyFill="1" applyAlignment="1">
      <alignment vertical="center" wrapText="1"/>
    </xf>
    <xf numFmtId="0" fontId="3" fillId="0" borderId="0" xfId="201" applyFont="1" applyFill="1" applyAlignment="1">
      <alignment vertical="center" wrapText="1"/>
    </xf>
    <xf numFmtId="0" fontId="3" fillId="0" borderId="0" xfId="201" applyFont="1" applyFill="1" applyAlignment="1">
      <alignment horizontal="center" vertical="center" wrapText="1"/>
    </xf>
    <xf numFmtId="0" fontId="12" fillId="0" borderId="0" xfId="201" applyFont="1" applyFill="1" applyAlignment="1">
      <alignment horizontal="center" vertical="center" wrapText="1"/>
    </xf>
    <xf numFmtId="0" fontId="2" fillId="0" borderId="0" xfId="201" applyFont="1" applyFill="1" applyAlignment="1">
      <alignment horizontal="center" vertical="center" wrapText="1"/>
    </xf>
    <xf numFmtId="0" fontId="2" fillId="0" borderId="0" xfId="201" applyFont="1" applyFill="1" applyAlignment="1">
      <alignment vertical="center" wrapText="1"/>
    </xf>
    <xf numFmtId="0" fontId="10" fillId="0" borderId="0" xfId="201" applyFont="1" applyFill="1" applyAlignment="1">
      <alignment vertical="center" wrapText="1"/>
    </xf>
    <xf numFmtId="0" fontId="7" fillId="0" borderId="0" xfId="201" applyFont="1" applyFill="1" applyAlignment="1">
      <alignment vertical="center" wrapText="1"/>
    </xf>
    <xf numFmtId="0" fontId="7" fillId="0" borderId="0" xfId="201" applyFont="1" applyFill="1" applyAlignment="1">
      <alignment horizontal="center" vertical="center" wrapText="1"/>
    </xf>
    <xf numFmtId="0" fontId="2" fillId="0" borderId="0" xfId="201" applyFont="1" applyFill="1"/>
    <xf numFmtId="0" fontId="2" fillId="0" borderId="0" xfId="201" applyFont="1" applyFill="1" applyBorder="1" applyAlignment="1">
      <alignment horizontal="center" vertical="center" wrapText="1"/>
    </xf>
    <xf numFmtId="49" fontId="7" fillId="0" borderId="6" xfId="201" applyNumberFormat="1" applyFont="1" applyFill="1" applyBorder="1" applyAlignment="1">
      <alignment horizontal="center" vertical="center"/>
    </xf>
    <xf numFmtId="49" fontId="7" fillId="0" borderId="6" xfId="201" applyNumberFormat="1" applyFont="1" applyFill="1" applyBorder="1" applyAlignment="1">
      <alignment horizontal="left" vertical="center" wrapText="1"/>
    </xf>
    <xf numFmtId="0" fontId="2" fillId="0" borderId="0" xfId="201" applyFont="1" applyFill="1" applyAlignment="1">
      <alignment horizontal="center" vertical="center"/>
    </xf>
    <xf numFmtId="0" fontId="8" fillId="0" borderId="0" xfId="207" applyFont="1" applyFill="1" applyAlignment="1">
      <alignment vertical="center" wrapText="1"/>
    </xf>
    <xf numFmtId="0" fontId="8" fillId="0" borderId="0" xfId="207" applyFont="1" applyFill="1" applyAlignment="1">
      <alignment horizontal="center" vertical="center" wrapText="1"/>
    </xf>
    <xf numFmtId="0" fontId="8" fillId="0" borderId="0" xfId="207" applyFont="1" applyFill="1" applyAlignment="1">
      <alignment horizontal="left" vertical="center" wrapText="1"/>
    </xf>
    <xf numFmtId="1" fontId="16"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08" fillId="0" borderId="6" xfId="205" applyFont="1" applyFill="1" applyBorder="1" applyAlignment="1">
      <alignment horizontal="center" vertical="center" wrapText="1"/>
    </xf>
    <xf numFmtId="0" fontId="15" fillId="0" borderId="0" xfId="198" applyFont="1" applyFill="1" applyAlignment="1">
      <alignment horizontal="center" vertical="center" wrapText="1"/>
    </xf>
    <xf numFmtId="0" fontId="8" fillId="0" borderId="0" xfId="198" applyFont="1" applyFill="1" applyAlignment="1">
      <alignment horizontal="center" vertical="center" wrapText="1"/>
    </xf>
    <xf numFmtId="0" fontId="16" fillId="0" borderId="0" xfId="198" applyFont="1" applyFill="1" applyAlignment="1">
      <alignment horizontal="center" vertical="center" wrapText="1"/>
    </xf>
    <xf numFmtId="0" fontId="35" fillId="0" borderId="0" xfId="198" applyFont="1" applyFill="1" applyAlignment="1">
      <alignment vertical="center" wrapText="1"/>
    </xf>
    <xf numFmtId="0" fontId="18" fillId="0" borderId="0" xfId="198" applyFont="1" applyFill="1" applyAlignment="1">
      <alignment horizontal="right" vertical="center" wrapText="1"/>
    </xf>
    <xf numFmtId="1" fontId="16" fillId="0" borderId="0" xfId="198" applyNumberFormat="1" applyFont="1" applyFill="1" applyAlignment="1">
      <alignment vertical="center" wrapText="1"/>
    </xf>
    <xf numFmtId="0" fontId="16" fillId="0" borderId="6" xfId="198" applyFont="1" applyFill="1" applyBorder="1" applyAlignment="1">
      <alignment horizontal="left" vertical="center" wrapText="1"/>
    </xf>
    <xf numFmtId="0" fontId="35" fillId="0" borderId="6" xfId="198" applyFont="1" applyFill="1" applyBorder="1" applyAlignment="1">
      <alignment horizontal="center" vertical="center" wrapText="1"/>
    </xf>
    <xf numFmtId="17" fontId="35" fillId="0" borderId="6" xfId="198" applyNumberFormat="1" applyFont="1" applyFill="1" applyBorder="1" applyAlignment="1">
      <alignment horizontal="center" vertical="center" wrapText="1"/>
    </xf>
    <xf numFmtId="2" fontId="35" fillId="0" borderId="0" xfId="198" applyNumberFormat="1" applyFont="1" applyFill="1" applyAlignment="1">
      <alignment vertical="center" wrapText="1"/>
    </xf>
    <xf numFmtId="49" fontId="16" fillId="0" borderId="0" xfId="198" applyNumberFormat="1" applyFont="1" applyFill="1" applyBorder="1" applyAlignment="1">
      <alignment horizontal="center" vertical="center" wrapText="1"/>
    </xf>
    <xf numFmtId="196" fontId="35" fillId="0" borderId="0" xfId="198" applyNumberFormat="1" applyFont="1" applyFill="1" applyAlignment="1">
      <alignment vertical="center" wrapText="1"/>
    </xf>
    <xf numFmtId="0" fontId="12" fillId="0" borderId="0" xfId="198" applyFont="1" applyFill="1"/>
    <xf numFmtId="0" fontId="16" fillId="0" borderId="0" xfId="198" applyFont="1" applyFill="1" applyAlignment="1">
      <alignment horizontal="right"/>
    </xf>
    <xf numFmtId="0" fontId="11" fillId="0" borderId="0" xfId="198" applyFont="1" applyFill="1"/>
    <xf numFmtId="0" fontId="90" fillId="0" borderId="0" xfId="198" applyFont="1" applyFill="1" applyAlignment="1">
      <alignment horizontal="center"/>
    </xf>
    <xf numFmtId="0" fontId="13" fillId="0" borderId="0" xfId="198" applyFont="1" applyFill="1" applyAlignment="1"/>
    <xf numFmtId="0" fontId="5" fillId="0" borderId="0" xfId="198" applyFont="1" applyFill="1" applyAlignment="1">
      <alignment horizontal="center" vertical="center"/>
    </xf>
    <xf numFmtId="0" fontId="5" fillId="0" borderId="0" xfId="198" applyFont="1" applyFill="1" applyAlignment="1">
      <alignment vertical="center"/>
    </xf>
    <xf numFmtId="0" fontId="7" fillId="0" borderId="0" xfId="198" applyFont="1" applyFill="1" applyAlignment="1">
      <alignment horizontal="center" vertical="top"/>
    </xf>
    <xf numFmtId="0" fontId="7" fillId="0" borderId="0" xfId="198" applyFont="1" applyFill="1" applyAlignment="1">
      <alignment vertical="top"/>
    </xf>
    <xf numFmtId="2" fontId="11" fillId="0" borderId="0" xfId="198" applyNumberFormat="1" applyFont="1" applyFill="1"/>
    <xf numFmtId="49" fontId="7" fillId="0" borderId="6" xfId="198" applyNumberFormat="1" applyFont="1" applyFill="1" applyBorder="1" applyAlignment="1">
      <alignment horizontal="center" vertical="center" wrapText="1"/>
    </xf>
    <xf numFmtId="4" fontId="16" fillId="0" borderId="6" xfId="198" applyNumberFormat="1" applyFont="1" applyFill="1" applyBorder="1" applyAlignment="1">
      <alignment horizontal="center" vertical="center" wrapText="1"/>
    </xf>
    <xf numFmtId="0" fontId="16" fillId="0" borderId="6" xfId="198" applyNumberFormat="1" applyFont="1" applyFill="1" applyBorder="1" applyAlignment="1">
      <alignment horizontal="center" vertical="center" wrapText="1"/>
    </xf>
    <xf numFmtId="2" fontId="114" fillId="0" borderId="0" xfId="198" applyNumberFormat="1" applyFont="1" applyFill="1" applyAlignment="1">
      <alignment horizontal="center"/>
    </xf>
    <xf numFmtId="0" fontId="16" fillId="0" borderId="0" xfId="198" applyFont="1" applyFill="1" applyAlignment="1">
      <alignment horizontal="right" vertical="center" wrapText="1"/>
    </xf>
    <xf numFmtId="0" fontId="13" fillId="0" borderId="0" xfId="208" applyFont="1" applyFill="1" applyAlignment="1">
      <alignment vertical="center" wrapText="1"/>
    </xf>
    <xf numFmtId="0" fontId="105" fillId="0" borderId="0" xfId="208" applyFont="1" applyFill="1" applyAlignment="1">
      <alignment vertical="center" wrapText="1"/>
    </xf>
    <xf numFmtId="0" fontId="16" fillId="0" borderId="0" xfId="208" applyFont="1" applyFill="1" applyAlignment="1">
      <alignment vertical="center" wrapText="1"/>
    </xf>
    <xf numFmtId="0" fontId="106" fillId="0" borderId="0" xfId="208" applyFont="1" applyFill="1" applyAlignment="1">
      <alignment vertical="center" wrapText="1"/>
    </xf>
    <xf numFmtId="0" fontId="16" fillId="0" borderId="0" xfId="208" applyFont="1" applyFill="1" applyAlignment="1">
      <alignment horizontal="center" vertical="center" wrapText="1"/>
    </xf>
    <xf numFmtId="49" fontId="109" fillId="0" borderId="6" xfId="208" applyNumberFormat="1" applyFont="1" applyFill="1" applyBorder="1" applyAlignment="1">
      <alignment horizontal="center" vertical="center" wrapText="1"/>
    </xf>
    <xf numFmtId="49" fontId="109" fillId="0" borderId="6" xfId="208" applyNumberFormat="1" applyFont="1" applyFill="1" applyBorder="1" applyAlignment="1">
      <alignment horizontal="left" vertical="center" wrapText="1"/>
    </xf>
    <xf numFmtId="0" fontId="15" fillId="0" borderId="0" xfId="198" applyFont="1" applyFill="1" applyAlignment="1">
      <alignment vertical="center" wrapText="1"/>
    </xf>
    <xf numFmtId="49" fontId="106" fillId="0" borderId="6" xfId="208" applyNumberFormat="1" applyFont="1" applyFill="1" applyBorder="1" applyAlignment="1">
      <alignment horizontal="center" vertical="center" wrapText="1"/>
    </xf>
    <xf numFmtId="49" fontId="106" fillId="0" borderId="6" xfId="208" applyNumberFormat="1" applyFont="1" applyFill="1" applyBorder="1" applyAlignment="1">
      <alignment horizontal="left" vertical="center" wrapText="1"/>
    </xf>
    <xf numFmtId="0" fontId="16" fillId="0" borderId="6" xfId="198" applyFont="1" applyFill="1" applyBorder="1" applyAlignment="1">
      <alignment horizontal="center" vertical="center" wrapText="1"/>
    </xf>
    <xf numFmtId="0" fontId="16" fillId="0" borderId="6" xfId="198" applyFont="1" applyFill="1" applyBorder="1" applyAlignment="1">
      <alignment horizontal="center" vertical="center" textRotation="90" wrapText="1"/>
    </xf>
    <xf numFmtId="0" fontId="8" fillId="0" borderId="0" xfId="198" applyFont="1" applyFill="1" applyBorder="1" applyAlignment="1">
      <alignment horizontal="center"/>
    </xf>
    <xf numFmtId="0" fontId="108"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0" fontId="16" fillId="0" borderId="0" xfId="198" applyFont="1" applyFill="1" applyAlignment="1">
      <alignment horizontal="center" vertical="center" wrapText="1"/>
    </xf>
    <xf numFmtId="0" fontId="107"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2" fillId="0" borderId="0" xfId="208" applyFont="1" applyFill="1" applyAlignment="1">
      <alignment horizontal="center" vertical="center" wrapText="1"/>
    </xf>
    <xf numFmtId="0" fontId="106" fillId="0" borderId="0" xfId="208" applyFont="1" applyFill="1" applyAlignment="1">
      <alignment horizontal="center" vertical="center" wrapText="1"/>
    </xf>
    <xf numFmtId="0" fontId="16" fillId="0" borderId="0" xfId="198" applyFont="1" applyFill="1" applyAlignment="1">
      <alignment horizontal="center"/>
    </xf>
    <xf numFmtId="0" fontId="16" fillId="0" borderId="0" xfId="198" applyFont="1" applyFill="1" applyAlignment="1">
      <alignment horizontal="center" vertical="center"/>
    </xf>
    <xf numFmtId="0" fontId="108" fillId="0" borderId="6" xfId="205" applyFont="1" applyFill="1" applyBorder="1" applyAlignment="1">
      <alignment horizontal="center" vertical="center"/>
    </xf>
    <xf numFmtId="0" fontId="8" fillId="0" borderId="0" xfId="198" applyFont="1" applyFill="1" applyAlignment="1">
      <alignment horizontal="center" vertical="center" wrapText="1"/>
    </xf>
    <xf numFmtId="0" fontId="15" fillId="0" borderId="0" xfId="209" applyFont="1" applyFill="1" applyBorder="1" applyAlignment="1">
      <alignment horizontal="center" vertical="center" wrapText="1"/>
    </xf>
    <xf numFmtId="0" fontId="16" fillId="0" borderId="6" xfId="198" applyFont="1" applyBorder="1" applyAlignment="1">
      <alignment horizontal="center" vertical="center" wrapText="1"/>
    </xf>
    <xf numFmtId="0" fontId="16" fillId="0" borderId="6" xfId="198" applyFont="1" applyFill="1" applyBorder="1" applyAlignment="1">
      <alignment horizontal="center" vertical="center"/>
    </xf>
    <xf numFmtId="0" fontId="107" fillId="0" borderId="0" xfId="203" applyFont="1" applyFill="1" applyBorder="1" applyAlignment="1">
      <alignment horizontal="center" vertical="center"/>
    </xf>
    <xf numFmtId="0" fontId="16" fillId="0" borderId="0" xfId="201" applyFont="1" applyFill="1" applyAlignment="1">
      <alignment horizontal="right" vertical="center" wrapText="1"/>
    </xf>
    <xf numFmtId="0" fontId="10" fillId="0" borderId="0" xfId="201" applyFont="1" applyFill="1" applyBorder="1" applyAlignment="1">
      <alignment horizontal="center" vertical="center" wrapText="1"/>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111" fillId="0" borderId="0" xfId="20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198" applyFont="1" applyFill="1" applyBorder="1" applyAlignment="1">
      <alignment horizontal="center" vertical="center"/>
    </xf>
    <xf numFmtId="0" fontId="2"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0" borderId="0" xfId="198" applyFont="1" applyFill="1" applyBorder="1" applyAlignment="1">
      <alignment vertical="center" wrapText="1"/>
    </xf>
    <xf numFmtId="49" fontId="15" fillId="0" borderId="6" xfId="208" applyNumberFormat="1" applyFont="1" applyFill="1" applyBorder="1" applyAlignment="1">
      <alignment horizontal="center" vertical="center" wrapText="1"/>
    </xf>
    <xf numFmtId="49" fontId="16" fillId="0" borderId="6" xfId="208" applyNumberFormat="1" applyFont="1" applyFill="1" applyBorder="1" applyAlignment="1">
      <alignment horizontal="center" vertical="center" wrapText="1"/>
    </xf>
    <xf numFmtId="49" fontId="16" fillId="0" borderId="6" xfId="208" applyNumberFormat="1" applyFont="1" applyFill="1" applyBorder="1" applyAlignment="1">
      <alignment horizontal="left" vertical="center" wrapText="1"/>
    </xf>
    <xf numFmtId="0" fontId="108" fillId="0" borderId="0" xfId="205" applyFont="1" applyFill="1" applyBorder="1" applyAlignment="1">
      <alignment horizontal="center" vertical="center" textRotation="90" wrapText="1"/>
    </xf>
    <xf numFmtId="0" fontId="16" fillId="0" borderId="0" xfId="198" applyFont="1" applyFill="1" applyBorder="1" applyAlignment="1">
      <alignment horizontal="center" vertical="center" textRotation="90" wrapText="1"/>
    </xf>
    <xf numFmtId="0" fontId="110" fillId="0" borderId="0" xfId="205" applyFont="1" applyFill="1" applyBorder="1" applyAlignment="1">
      <alignment horizontal="center" vertical="center" wrapText="1"/>
    </xf>
    <xf numFmtId="0" fontId="16" fillId="0" borderId="6" xfId="198" applyFont="1" applyFill="1" applyBorder="1" applyAlignment="1">
      <alignment vertical="center" wrapText="1"/>
    </xf>
    <xf numFmtId="0" fontId="4" fillId="0" borderId="0" xfId="198" applyFont="1" applyFill="1" applyAlignment="1">
      <alignment horizontal="left" vertical="center" wrapText="1"/>
    </xf>
    <xf numFmtId="0" fontId="16" fillId="0" borderId="0" xfId="201" applyFont="1" applyFill="1" applyAlignment="1">
      <alignment horizontal="right" vertical="center"/>
    </xf>
    <xf numFmtId="0" fontId="106" fillId="0" borderId="0" xfId="208" applyFont="1" applyFill="1" applyAlignment="1">
      <alignment horizontal="center" vertical="top"/>
    </xf>
    <xf numFmtId="0" fontId="106" fillId="0" borderId="0" xfId="208" applyFont="1" applyFill="1" applyAlignment="1">
      <alignment horizontal="center" vertical="center"/>
    </xf>
    <xf numFmtId="0" fontId="109" fillId="0" borderId="0" xfId="208" applyFont="1" applyFill="1" applyAlignment="1">
      <alignment vertical="center"/>
    </xf>
    <xf numFmtId="0" fontId="106" fillId="0" borderId="0" xfId="208" applyFont="1" applyFill="1" applyAlignment="1">
      <alignment vertical="center"/>
    </xf>
    <xf numFmtId="49" fontId="106" fillId="0" borderId="6" xfId="208" applyNumberFormat="1" applyFont="1" applyFill="1" applyBorder="1" applyAlignment="1">
      <alignment horizontal="center" vertical="center"/>
    </xf>
    <xf numFmtId="0" fontId="16" fillId="0" borderId="0" xfId="207" applyFont="1" applyFill="1" applyAlignment="1">
      <alignment vertical="center" wrapText="1"/>
    </xf>
    <xf numFmtId="0" fontId="7" fillId="0" borderId="0" xfId="207" applyFont="1" applyFill="1" applyAlignment="1">
      <alignment horizontal="left" vertical="center" wrapText="1"/>
    </xf>
    <xf numFmtId="0" fontId="7" fillId="0" borderId="0" xfId="207" applyFont="1" applyFill="1" applyAlignment="1">
      <alignment horizontal="center" vertical="center" wrapText="1"/>
    </xf>
    <xf numFmtId="0" fontId="7" fillId="0" borderId="0" xfId="207" applyFont="1" applyFill="1" applyAlignment="1">
      <alignment vertical="center" wrapText="1"/>
    </xf>
    <xf numFmtId="0" fontId="10" fillId="0" borderId="0" xfId="207" applyFont="1" applyFill="1" applyAlignment="1">
      <alignment horizontal="left" vertical="center" wrapText="1"/>
    </xf>
    <xf numFmtId="0" fontId="10" fillId="0" borderId="0" xfId="207" applyFont="1" applyFill="1" applyAlignment="1">
      <alignment horizontal="center" vertical="center" wrapText="1"/>
    </xf>
    <xf numFmtId="0" fontId="10" fillId="0" borderId="0" xfId="201" applyFont="1" applyFill="1" applyAlignment="1">
      <alignment horizontal="center" vertical="center" wrapText="1"/>
    </xf>
    <xf numFmtId="0" fontId="10" fillId="0" borderId="0" xfId="207" applyFont="1" applyFill="1" applyAlignment="1">
      <alignment vertical="center" wrapText="1"/>
    </xf>
    <xf numFmtId="0" fontId="10" fillId="0" borderId="0" xfId="207" applyFont="1" applyFill="1" applyBorder="1" applyAlignment="1">
      <alignment horizontal="center" vertical="center" wrapText="1"/>
    </xf>
    <xf numFmtId="0" fontId="10" fillId="0" borderId="0" xfId="207" applyFont="1" applyFill="1" applyBorder="1" applyAlignment="1">
      <alignment vertical="center" wrapText="1"/>
    </xf>
    <xf numFmtId="0" fontId="7" fillId="0" borderId="0" xfId="207" applyFont="1" applyFill="1" applyBorder="1" applyAlignment="1">
      <alignment vertical="center" wrapText="1"/>
    </xf>
    <xf numFmtId="0" fontId="10" fillId="0" borderId="0" xfId="207" applyFont="1" applyFill="1" applyBorder="1" applyAlignment="1">
      <alignment vertical="center"/>
    </xf>
    <xf numFmtId="0" fontId="10" fillId="0" borderId="0" xfId="201" applyFont="1" applyFill="1" applyBorder="1" applyAlignment="1">
      <alignment vertical="center"/>
    </xf>
    <xf numFmtId="0" fontId="7" fillId="0" borderId="0" xfId="207" applyFont="1" applyFill="1" applyBorder="1" applyAlignment="1">
      <alignment vertical="center"/>
    </xf>
    <xf numFmtId="0" fontId="106" fillId="0" borderId="6" xfId="201" applyFont="1" applyFill="1" applyBorder="1" applyAlignment="1">
      <alignment horizontal="center" vertical="center" wrapText="1"/>
    </xf>
    <xf numFmtId="0" fontId="7" fillId="0" borderId="6" xfId="201" applyFont="1" applyFill="1" applyBorder="1" applyAlignment="1">
      <alignment horizontal="center" vertical="center" textRotation="90" wrapText="1"/>
    </xf>
    <xf numFmtId="0" fontId="16" fillId="0" borderId="6" xfId="207" applyFont="1" applyFill="1" applyBorder="1" applyAlignment="1">
      <alignment horizontal="center" vertical="center" wrapText="1"/>
    </xf>
    <xf numFmtId="0" fontId="7" fillId="0" borderId="0" xfId="207" applyFont="1" applyFill="1" applyAlignment="1">
      <alignment vertical="center"/>
    </xf>
    <xf numFmtId="0" fontId="2" fillId="0" borderId="0" xfId="201" applyFont="1" applyFill="1" applyAlignment="1">
      <alignment horizontal="right" vertical="center" wrapText="1"/>
    </xf>
    <xf numFmtId="49" fontId="2" fillId="0" borderId="6" xfId="201" applyNumberFormat="1" applyFont="1" applyFill="1" applyBorder="1" applyAlignment="1">
      <alignment horizontal="left" vertical="center" wrapText="1"/>
    </xf>
    <xf numFmtId="194" fontId="4" fillId="0" borderId="0" xfId="198" applyNumberFormat="1" applyFont="1" applyFill="1" applyAlignment="1">
      <alignment horizontal="center" vertical="center" wrapText="1"/>
    </xf>
    <xf numFmtId="194" fontId="35" fillId="0" borderId="0" xfId="198" applyNumberFormat="1" applyFont="1" applyFill="1" applyAlignment="1">
      <alignment horizontal="center" vertical="center" wrapText="1"/>
    </xf>
    <xf numFmtId="194" fontId="16" fillId="0" borderId="6" xfId="198"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textRotation="90" wrapText="1"/>
    </xf>
    <xf numFmtId="194" fontId="35" fillId="0" borderId="6" xfId="198" applyNumberFormat="1" applyFont="1" applyFill="1" applyBorder="1" applyAlignment="1">
      <alignment horizontal="center" vertical="center" wrapText="1"/>
    </xf>
    <xf numFmtId="17" fontId="4" fillId="0" borderId="0" xfId="198" applyNumberFormat="1" applyFont="1" applyFill="1" applyAlignment="1">
      <alignment horizontal="center" vertical="center" wrapText="1"/>
    </xf>
    <xf numFmtId="17" fontId="35" fillId="0" borderId="0" xfId="198" applyNumberFormat="1" applyFont="1" applyFill="1" applyAlignment="1">
      <alignment horizontal="center" vertical="center" wrapText="1"/>
    </xf>
    <xf numFmtId="17" fontId="16" fillId="0" borderId="6" xfId="198" applyNumberFormat="1" applyFont="1" applyFill="1" applyBorder="1" applyAlignment="1">
      <alignment horizontal="center" vertical="center" textRotation="90" wrapText="1"/>
    </xf>
    <xf numFmtId="0" fontId="16" fillId="0" borderId="6" xfId="198"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4" fillId="0" borderId="0" xfId="198" applyNumberFormat="1" applyFont="1" applyFill="1" applyAlignment="1">
      <alignment vertical="center" wrapText="1"/>
    </xf>
    <xf numFmtId="194" fontId="13" fillId="0" borderId="0" xfId="198" applyNumberFormat="1" applyFont="1" applyFill="1" applyAlignment="1">
      <alignment horizontal="center" vertical="center" wrapText="1"/>
    </xf>
    <xf numFmtId="194" fontId="16" fillId="0" borderId="0" xfId="198" applyNumberFormat="1" applyFont="1" applyFill="1" applyAlignment="1">
      <alignment horizontal="center" vertical="center" wrapText="1"/>
    </xf>
    <xf numFmtId="194" fontId="16" fillId="0" borderId="6" xfId="198" applyNumberFormat="1" applyFont="1" applyFill="1" applyBorder="1" applyAlignment="1">
      <alignment horizontal="center" vertical="center" textRotation="90" wrapText="1"/>
    </xf>
    <xf numFmtId="194" fontId="35" fillId="29" borderId="0" xfId="198" applyNumberFormat="1" applyFont="1" applyFill="1" applyAlignment="1">
      <alignment horizontal="center" vertical="center" wrapText="1"/>
    </xf>
    <xf numFmtId="0" fontId="35" fillId="29" borderId="0" xfId="198" applyFont="1" applyFill="1" applyAlignment="1">
      <alignment horizontal="center" vertical="center" wrapText="1"/>
    </xf>
    <xf numFmtId="194" fontId="12" fillId="0" borderId="0" xfId="198" applyNumberFormat="1" applyFont="1" applyFill="1" applyAlignment="1">
      <alignment horizontal="center"/>
    </xf>
    <xf numFmtId="194" fontId="13" fillId="0" borderId="0" xfId="198" applyNumberFormat="1" applyFont="1" applyFill="1" applyAlignment="1">
      <alignment horizontal="center"/>
    </xf>
    <xf numFmtId="194" fontId="11" fillId="0" borderId="0" xfId="198" applyNumberFormat="1" applyFont="1" applyFill="1" applyAlignment="1">
      <alignment horizontal="center"/>
    </xf>
    <xf numFmtId="1" fontId="11" fillId="0" borderId="0" xfId="198" applyNumberFormat="1" applyFont="1" applyFill="1" applyAlignment="1">
      <alignment horizontal="center"/>
    </xf>
    <xf numFmtId="1" fontId="11" fillId="0" borderId="0" xfId="198" applyNumberFormat="1" applyFont="1" applyFill="1"/>
    <xf numFmtId="194" fontId="8" fillId="0" borderId="0" xfId="198" applyNumberFormat="1" applyFont="1" applyFill="1" applyAlignment="1">
      <alignment horizontal="center"/>
    </xf>
    <xf numFmtId="194" fontId="90"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textRotation="90" wrapText="1"/>
    </xf>
    <xf numFmtId="0" fontId="8" fillId="0" borderId="0" xfId="198" applyFont="1" applyFill="1" applyAlignment="1">
      <alignment horizontal="center" vertical="center" wrapText="1"/>
    </xf>
    <xf numFmtId="0" fontId="2" fillId="0" borderId="6" xfId="201" applyFont="1" applyFill="1" applyBorder="1" applyAlignment="1">
      <alignment horizontal="center" vertical="center" wrapText="1"/>
    </xf>
    <xf numFmtId="194" fontId="15" fillId="0" borderId="0" xfId="198" applyNumberFormat="1" applyFont="1" applyFill="1" applyAlignment="1">
      <alignment horizontal="center" vertical="center" wrapText="1"/>
    </xf>
    <xf numFmtId="194" fontId="105" fillId="0" borderId="0" xfId="208" applyNumberFormat="1" applyFont="1" applyFill="1" applyAlignment="1">
      <alignment horizontal="center" vertical="center" wrapText="1"/>
    </xf>
    <xf numFmtId="194" fontId="106" fillId="0" borderId="0" xfId="208" applyNumberFormat="1" applyFont="1" applyFill="1" applyAlignment="1">
      <alignment horizontal="center" vertical="center" wrapText="1"/>
    </xf>
    <xf numFmtId="194" fontId="107" fillId="0" borderId="0" xfId="203" applyNumberFormat="1" applyFont="1" applyFill="1" applyBorder="1" applyAlignment="1">
      <alignment horizontal="center" vertical="center" wrapText="1"/>
    </xf>
    <xf numFmtId="194" fontId="15" fillId="0" borderId="0" xfId="209" applyNumberFormat="1" applyFont="1" applyFill="1" applyBorder="1" applyAlignment="1">
      <alignment horizontal="center" vertical="center" wrapText="1"/>
    </xf>
    <xf numFmtId="194" fontId="108" fillId="0" borderId="6" xfId="205" applyNumberFormat="1" applyFont="1" applyFill="1" applyBorder="1" applyAlignment="1">
      <alignment horizontal="center" vertical="center" wrapText="1"/>
    </xf>
    <xf numFmtId="194" fontId="108" fillId="0" borderId="6" xfId="205" applyNumberFormat="1" applyFont="1" applyFill="1" applyBorder="1" applyAlignment="1">
      <alignment horizontal="center" vertical="center" textRotation="90" wrapText="1"/>
    </xf>
    <xf numFmtId="194" fontId="15" fillId="0" borderId="6" xfId="198" applyNumberFormat="1" applyFont="1" applyFill="1" applyBorder="1" applyAlignment="1">
      <alignment horizontal="center" vertical="center" wrapText="1"/>
    </xf>
    <xf numFmtId="194" fontId="16" fillId="0" borderId="6" xfId="205" applyNumberFormat="1" applyFont="1" applyFill="1" applyBorder="1" applyAlignment="1">
      <alignment horizontal="center" vertical="center" textRotation="90" wrapText="1"/>
    </xf>
    <xf numFmtId="194" fontId="16" fillId="0" borderId="6" xfId="205" applyNumberFormat="1" applyFont="1" applyFill="1" applyBorder="1" applyAlignment="1">
      <alignment horizontal="center" vertical="center" wrapText="1"/>
    </xf>
    <xf numFmtId="194" fontId="16" fillId="0" borderId="6" xfId="205" applyNumberFormat="1" applyFont="1" applyFill="1" applyBorder="1" applyAlignment="1">
      <alignment horizontal="center" vertical="center" wrapText="1"/>
    </xf>
    <xf numFmtId="194" fontId="117" fillId="0" borderId="0" xfId="198" applyNumberFormat="1" applyFont="1" applyFill="1" applyAlignment="1">
      <alignment horizontal="center" vertical="center" wrapText="1"/>
    </xf>
    <xf numFmtId="194" fontId="16" fillId="0" borderId="0" xfId="198" applyNumberFormat="1" applyFont="1" applyFill="1" applyAlignment="1">
      <alignment horizontal="center" vertical="center" wrapText="1"/>
    </xf>
    <xf numFmtId="194" fontId="16" fillId="0" borderId="0" xfId="208" applyNumberFormat="1" applyFont="1" applyFill="1" applyAlignment="1">
      <alignment horizontal="center" vertical="center" wrapText="1"/>
    </xf>
    <xf numFmtId="194" fontId="106" fillId="0" borderId="0" xfId="208" applyNumberFormat="1" applyFont="1" applyFill="1" applyAlignment="1">
      <alignment horizontal="center" vertical="center" wrapText="1"/>
    </xf>
    <xf numFmtId="194" fontId="16" fillId="0" borderId="0" xfId="198" applyNumberFormat="1" applyFont="1" applyFill="1" applyAlignment="1">
      <alignment horizontal="right" vertical="center" wrapText="1"/>
    </xf>
    <xf numFmtId="0" fontId="90" fillId="27" borderId="0" xfId="198" applyFont="1" applyFill="1" applyAlignment="1">
      <alignment vertical="center" wrapText="1"/>
    </xf>
    <xf numFmtId="2" fontId="90" fillId="27" borderId="0" xfId="198" applyNumberFormat="1" applyFont="1" applyFill="1" applyAlignment="1">
      <alignment vertical="center" wrapText="1"/>
    </xf>
    <xf numFmtId="17" fontId="90" fillId="27" borderId="6" xfId="198" applyNumberFormat="1" applyFont="1" applyFill="1" applyBorder="1" applyAlignment="1">
      <alignment horizontal="center" vertical="center" wrapText="1"/>
    </xf>
    <xf numFmtId="194" fontId="90" fillId="27" borderId="6" xfId="198" applyNumberFormat="1" applyFont="1" applyFill="1" applyBorder="1" applyAlignment="1">
      <alignment horizontal="center" vertical="center" wrapText="1"/>
    </xf>
    <xf numFmtId="0" fontId="90" fillId="27" borderId="6" xfId="198" applyFont="1" applyFill="1" applyBorder="1" applyAlignment="1">
      <alignment horizontal="center" vertical="center" wrapText="1"/>
    </xf>
    <xf numFmtId="0" fontId="15" fillId="27" borderId="6" xfId="198" applyFont="1" applyFill="1" applyBorder="1" applyAlignment="1">
      <alignment horizontal="left" vertical="center" wrapText="1"/>
    </xf>
    <xf numFmtId="49" fontId="15" fillId="27" borderId="6" xfId="198" applyNumberFormat="1" applyFont="1" applyFill="1" applyBorder="1" applyAlignment="1">
      <alignment horizontal="center" vertical="center" wrapText="1"/>
    </xf>
    <xf numFmtId="17" fontId="35" fillId="27" borderId="6" xfId="198" applyNumberFormat="1" applyFont="1" applyFill="1" applyBorder="1" applyAlignment="1">
      <alignment horizontal="center" vertical="center" wrapText="1"/>
    </xf>
    <xf numFmtId="194" fontId="35" fillId="27" borderId="26" xfId="198" applyNumberFormat="1" applyFont="1" applyFill="1" applyBorder="1" applyAlignment="1">
      <alignment horizontal="center" wrapText="1"/>
    </xf>
    <xf numFmtId="194" fontId="35" fillId="27" borderId="26" xfId="198" applyNumberFormat="1" applyFont="1" applyFill="1" applyBorder="1" applyAlignment="1">
      <alignment horizontal="center" vertical="center" wrapText="1"/>
    </xf>
    <xf numFmtId="194" fontId="35" fillId="0" borderId="25" xfId="198" applyNumberFormat="1" applyFont="1" applyFill="1" applyBorder="1" applyAlignment="1">
      <alignment horizontal="center" vertical="center" wrapText="1"/>
    </xf>
    <xf numFmtId="194" fontId="35" fillId="27" borderId="25" xfId="198" applyNumberFormat="1" applyFont="1" applyFill="1" applyBorder="1" applyAlignment="1">
      <alignment horizontal="center" vertical="center" wrapText="1"/>
    </xf>
    <xf numFmtId="194" fontId="35" fillId="27" borderId="0" xfId="198" applyNumberFormat="1" applyFont="1" applyFill="1" applyAlignment="1">
      <alignment vertical="center" wrapText="1"/>
    </xf>
    <xf numFmtId="194" fontId="35" fillId="27" borderId="6" xfId="198" applyNumberFormat="1" applyFont="1" applyFill="1" applyBorder="1" applyAlignment="1">
      <alignment horizontal="center" vertical="center" wrapText="1"/>
    </xf>
    <xf numFmtId="0" fontId="135" fillId="0" borderId="0" xfId="198" applyFont="1" applyFill="1"/>
    <xf numFmtId="2" fontId="139" fillId="0" borderId="0" xfId="198" applyNumberFormat="1" applyFont="1" applyFill="1" applyAlignment="1">
      <alignment horizontal="center"/>
    </xf>
    <xf numFmtId="0" fontId="15" fillId="0" borderId="6" xfId="198" applyNumberFormat="1" applyFont="1" applyFill="1" applyBorder="1" applyAlignment="1">
      <alignment horizontal="center" vertical="center" wrapText="1"/>
    </xf>
    <xf numFmtId="0" fontId="15" fillId="0" borderId="6" xfId="198" applyFont="1" applyFill="1" applyBorder="1" applyAlignment="1">
      <alignment horizontal="center" vertical="center" wrapText="1"/>
    </xf>
    <xf numFmtId="49" fontId="10" fillId="0" borderId="6" xfId="198" applyNumberFormat="1" applyFont="1" applyFill="1" applyBorder="1" applyAlignment="1">
      <alignment horizontal="left" vertical="center" wrapText="1"/>
    </xf>
    <xf numFmtId="49" fontId="10" fillId="0" borderId="6" xfId="198" applyNumberFormat="1"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textRotation="90" wrapText="1"/>
    </xf>
    <xf numFmtId="0" fontId="108" fillId="0" borderId="6" xfId="205" applyFont="1" applyFill="1" applyBorder="1" applyAlignment="1">
      <alignment horizontal="center" vertical="center" wrapText="1"/>
    </xf>
    <xf numFmtId="194" fontId="16" fillId="0" borderId="0" xfId="198" applyNumberFormat="1" applyFont="1" applyFill="1" applyAlignment="1">
      <alignment horizontal="center" vertical="center" wrapText="1"/>
    </xf>
    <xf numFmtId="0" fontId="16" fillId="0" borderId="6" xfId="198" applyFont="1" applyFill="1" applyBorder="1" applyAlignment="1">
      <alignment horizontal="center" vertical="center"/>
    </xf>
    <xf numFmtId="0" fontId="7" fillId="0" borderId="6" xfId="207" applyFont="1" applyFill="1" applyBorder="1" applyAlignment="1">
      <alignment horizontal="center" vertical="center" wrapText="1"/>
    </xf>
    <xf numFmtId="194" fontId="16" fillId="0" borderId="0" xfId="198" applyNumberFormat="1" applyFont="1" applyFill="1" applyAlignment="1">
      <alignment vertical="center" wrapText="1"/>
    </xf>
    <xf numFmtId="194" fontId="15" fillId="0" borderId="0" xfId="198" applyNumberFormat="1" applyFont="1" applyFill="1" applyAlignment="1">
      <alignment vertical="center" wrapText="1"/>
    </xf>
    <xf numFmtId="194" fontId="105" fillId="0" borderId="0" xfId="208" applyNumberFormat="1" applyFont="1" applyFill="1" applyAlignment="1">
      <alignment vertical="center" wrapText="1"/>
    </xf>
    <xf numFmtId="194" fontId="106" fillId="0" borderId="0" xfId="208" applyNumberFormat="1" applyFont="1" applyFill="1" applyAlignment="1">
      <alignment vertical="center" wrapText="1"/>
    </xf>
    <xf numFmtId="194" fontId="107" fillId="0" borderId="0" xfId="203" applyNumberFormat="1" applyFont="1" applyFill="1" applyBorder="1" applyAlignment="1">
      <alignment vertical="center" wrapText="1"/>
    </xf>
    <xf numFmtId="194" fontId="15" fillId="0" borderId="0" xfId="209" applyNumberFormat="1" applyFont="1" applyFill="1" applyBorder="1" applyAlignment="1">
      <alignment vertical="center" wrapText="1"/>
    </xf>
    <xf numFmtId="194" fontId="16" fillId="0" borderId="0" xfId="198" applyNumberFormat="1" applyFont="1" applyFill="1" applyBorder="1" applyAlignment="1">
      <alignment vertical="center" wrapText="1"/>
    </xf>
    <xf numFmtId="0" fontId="16" fillId="0" borderId="0" xfId="209" applyFont="1" applyFill="1" applyBorder="1" applyAlignment="1">
      <alignment horizontal="center" vertical="center" wrapText="1"/>
    </xf>
    <xf numFmtId="194" fontId="8" fillId="0" borderId="0" xfId="198" applyNumberFormat="1" applyFont="1" applyFill="1" applyAlignment="1">
      <alignment horizontal="center" vertical="center" wrapText="1"/>
    </xf>
    <xf numFmtId="194" fontId="15" fillId="27" borderId="6" xfId="198" applyNumberFormat="1" applyFont="1" applyFill="1" applyBorder="1" applyAlignment="1">
      <alignment horizontal="center" vertical="center" wrapText="1"/>
    </xf>
    <xf numFmtId="194" fontId="16" fillId="27" borderId="6" xfId="198" applyNumberFormat="1" applyFont="1" applyFill="1" applyBorder="1" applyAlignment="1">
      <alignment horizontal="center" vertical="center" wrapText="1"/>
    </xf>
    <xf numFmtId="197" fontId="4" fillId="0" borderId="0" xfId="198" applyNumberFormat="1" applyFont="1" applyFill="1" applyAlignment="1">
      <alignment vertical="center" wrapText="1"/>
    </xf>
    <xf numFmtId="197" fontId="16" fillId="0" borderId="0" xfId="198" applyNumberFormat="1" applyFont="1" applyFill="1" applyAlignment="1">
      <alignment vertical="center" wrapText="1"/>
    </xf>
    <xf numFmtId="197" fontId="8" fillId="0" borderId="0" xfId="198" applyNumberFormat="1" applyFont="1" applyFill="1" applyAlignment="1">
      <alignment horizontal="center" vertical="center" wrapText="1"/>
    </xf>
    <xf numFmtId="197" fontId="15" fillId="0" borderId="0" xfId="209" applyNumberFormat="1" applyFont="1" applyFill="1" applyBorder="1" applyAlignment="1">
      <alignment horizontal="center" vertical="center" wrapText="1"/>
    </xf>
    <xf numFmtId="197" fontId="108" fillId="0" borderId="6" xfId="205" applyNumberFormat="1" applyFont="1" applyFill="1" applyBorder="1" applyAlignment="1">
      <alignment horizontal="center" vertical="center" textRotation="90" wrapText="1"/>
    </xf>
    <xf numFmtId="197" fontId="16" fillId="0" borderId="6" xfId="198" applyNumberFormat="1" applyFont="1" applyFill="1" applyBorder="1" applyAlignment="1">
      <alignment horizontal="center" vertical="center" textRotation="90" wrapText="1"/>
    </xf>
    <xf numFmtId="197" fontId="108" fillId="0" borderId="6" xfId="205" applyNumberFormat="1" applyFont="1" applyFill="1" applyBorder="1" applyAlignment="1">
      <alignment horizontal="center" vertical="center" wrapText="1"/>
    </xf>
    <xf numFmtId="197" fontId="15" fillId="27" borderId="6" xfId="198" applyNumberFormat="1" applyFont="1" applyFill="1" applyBorder="1" applyAlignment="1">
      <alignment horizontal="center" vertical="center" wrapText="1"/>
    </xf>
    <xf numFmtId="197" fontId="16" fillId="27" borderId="6" xfId="198" applyNumberFormat="1" applyFont="1" applyFill="1" applyBorder="1" applyAlignment="1">
      <alignment horizontal="center" vertical="center" wrapText="1"/>
    </xf>
    <xf numFmtId="197" fontId="16" fillId="0" borderId="6" xfId="198" applyNumberFormat="1" applyFont="1" applyFill="1" applyBorder="1" applyAlignment="1">
      <alignment horizontal="center" vertical="center" wrapText="1"/>
    </xf>
    <xf numFmtId="194" fontId="16" fillId="0" borderId="0" xfId="209"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7" fillId="0" borderId="6" xfId="201" applyFont="1" applyFill="1" applyBorder="1" applyAlignment="1">
      <alignment horizontal="center" vertical="center" wrapText="1"/>
    </xf>
    <xf numFmtId="14" fontId="7" fillId="0" borderId="6" xfId="207" applyNumberFormat="1" applyFont="1" applyFill="1" applyBorder="1" applyAlignment="1">
      <alignment horizontal="center" vertical="center" wrapText="1"/>
    </xf>
    <xf numFmtId="194" fontId="3" fillId="0" borderId="0" xfId="201" applyNumberFormat="1" applyFont="1" applyFill="1" applyAlignment="1">
      <alignment horizontal="center" vertical="center" wrapText="1"/>
    </xf>
    <xf numFmtId="194" fontId="2" fillId="0" borderId="0" xfId="201" applyNumberFormat="1" applyFont="1" applyFill="1" applyAlignment="1">
      <alignment horizontal="center" vertical="center" wrapText="1"/>
    </xf>
    <xf numFmtId="194" fontId="7" fillId="0" borderId="0" xfId="201" applyNumberFormat="1" applyFont="1" applyFill="1" applyAlignment="1">
      <alignment horizontal="center" vertical="center" wrapText="1"/>
    </xf>
    <xf numFmtId="194" fontId="2" fillId="0" borderId="6" xfId="201" applyNumberFormat="1" applyFont="1" applyFill="1" applyBorder="1" applyAlignment="1">
      <alignment horizontal="center" vertical="center" wrapText="1"/>
    </xf>
    <xf numFmtId="194" fontId="2" fillId="0" borderId="6" xfId="201" applyNumberFormat="1" applyFont="1" applyBorder="1" applyAlignment="1">
      <alignment horizontal="center" vertical="center" wrapText="1"/>
    </xf>
    <xf numFmtId="194" fontId="18" fillId="0" borderId="6" xfId="201" applyNumberFormat="1" applyFont="1" applyFill="1" applyBorder="1" applyAlignment="1">
      <alignment horizontal="center" vertical="center" textRotation="90" wrapText="1"/>
    </xf>
    <xf numFmtId="194" fontId="18" fillId="0" borderId="6" xfId="201" applyNumberFormat="1" applyFont="1" applyFill="1" applyBorder="1" applyAlignment="1">
      <alignment horizontal="center" vertical="center" wrapText="1"/>
    </xf>
    <xf numFmtId="1" fontId="2" fillId="0" borderId="6" xfId="201" applyNumberFormat="1" applyFont="1" applyFill="1" applyBorder="1" applyAlignment="1">
      <alignment horizontal="center" vertical="center" wrapText="1"/>
    </xf>
    <xf numFmtId="1" fontId="2" fillId="0" borderId="0" xfId="201" applyNumberFormat="1" applyFont="1" applyFill="1" applyAlignment="1">
      <alignment vertical="center" wrapText="1"/>
    </xf>
    <xf numFmtId="1" fontId="2" fillId="0" borderId="0" xfId="201" applyNumberFormat="1" applyFont="1" applyFill="1" applyAlignment="1">
      <alignment horizontal="center" vertical="center" wrapText="1"/>
    </xf>
    <xf numFmtId="0" fontId="19" fillId="0" borderId="6" xfId="201" applyFont="1" applyBorder="1" applyAlignment="1">
      <alignment horizontal="center" vertical="center" wrapText="1"/>
    </xf>
    <xf numFmtId="0" fontId="19" fillId="0" borderId="6" xfId="201" applyFont="1" applyFill="1" applyBorder="1" applyAlignment="1">
      <alignment horizontal="center" vertical="center" wrapText="1"/>
    </xf>
    <xf numFmtId="194" fontId="19" fillId="0" borderId="6" xfId="201" applyNumberFormat="1" applyFont="1" applyBorder="1" applyAlignment="1">
      <alignment horizontal="center" vertical="center" wrapText="1"/>
    </xf>
    <xf numFmtId="2" fontId="19" fillId="0" borderId="6" xfId="201" applyNumberFormat="1" applyFont="1" applyBorder="1" applyAlignment="1">
      <alignment horizontal="center" vertical="center" wrapText="1"/>
    </xf>
    <xf numFmtId="194" fontId="111" fillId="0" borderId="6" xfId="201" applyNumberFormat="1" applyFont="1" applyFill="1" applyBorder="1" applyAlignment="1">
      <alignment horizontal="center" vertical="center" textRotation="90" wrapText="1"/>
    </xf>
    <xf numFmtId="2" fontId="35" fillId="0" borderId="6" xfId="198" applyNumberFormat="1" applyFont="1" applyFill="1" applyBorder="1" applyAlignment="1">
      <alignment horizontal="center" vertical="center" wrapText="1"/>
    </xf>
    <xf numFmtId="198" fontId="35" fillId="0" borderId="6" xfId="198" applyNumberFormat="1" applyFont="1" applyFill="1" applyBorder="1" applyAlignment="1">
      <alignment horizontal="center" vertical="center" wrapText="1"/>
    </xf>
    <xf numFmtId="10" fontId="35" fillId="0" borderId="6" xfId="198" applyNumberFormat="1" applyFont="1" applyFill="1" applyBorder="1" applyAlignment="1">
      <alignment horizontal="center" vertical="center" wrapText="1"/>
    </xf>
    <xf numFmtId="0" fontId="2" fillId="0" borderId="6" xfId="201" applyFont="1" applyBorder="1" applyAlignment="1">
      <alignment horizontal="center" vertical="center" wrapText="1"/>
    </xf>
    <xf numFmtId="0" fontId="2" fillId="0" borderId="6" xfId="201" applyFont="1" applyBorder="1" applyAlignment="1">
      <alignment horizontal="center" vertical="center"/>
    </xf>
    <xf numFmtId="0" fontId="7" fillId="0" borderId="6" xfId="201" applyFont="1" applyFill="1" applyBorder="1" applyAlignment="1">
      <alignment horizontal="center" vertical="center" wrapText="1"/>
    </xf>
    <xf numFmtId="198" fontId="16" fillId="0" borderId="6" xfId="198" applyNumberFormat="1" applyFont="1" applyBorder="1" applyAlignment="1">
      <alignment horizontal="center" vertical="center" wrapText="1"/>
    </xf>
    <xf numFmtId="198" fontId="16" fillId="0" borderId="6" xfId="198" applyNumberFormat="1" applyFont="1" applyBorder="1" applyAlignment="1">
      <alignment horizontal="center" vertical="center"/>
    </xf>
    <xf numFmtId="14" fontId="7" fillId="0" borderId="6" xfId="201" applyNumberFormat="1" applyFont="1" applyFill="1" applyBorder="1" applyAlignment="1">
      <alignment horizontal="center" vertical="center" wrapText="1"/>
    </xf>
    <xf numFmtId="9" fontId="90" fillId="27" borderId="0" xfId="214" applyFont="1" applyFill="1" applyAlignment="1">
      <alignment vertical="center" wrapText="1"/>
    </xf>
    <xf numFmtId="194" fontId="16"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wrapText="1"/>
    </xf>
    <xf numFmtId="9" fontId="35" fillId="27" borderId="6" xfId="214"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wrapText="1"/>
    </xf>
    <xf numFmtId="0" fontId="16" fillId="0" borderId="6" xfId="198" applyFont="1" applyFill="1" applyBorder="1" applyAlignment="1">
      <alignment horizontal="center" vertical="center"/>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0" borderId="6" xfId="198"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xf>
    <xf numFmtId="0" fontId="2" fillId="0" borderId="6"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7"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27" borderId="6" xfId="315" applyNumberFormat="1" applyFont="1" applyFill="1" applyBorder="1" applyAlignment="1">
      <alignment wrapText="1"/>
    </xf>
    <xf numFmtId="0" fontId="140" fillId="27" borderId="6" xfId="0" applyFont="1" applyFill="1" applyBorder="1" applyAlignment="1">
      <alignment horizontal="center" vertical="center" wrapText="1"/>
    </xf>
    <xf numFmtId="194" fontId="2" fillId="0" borderId="6" xfId="201" applyNumberFormat="1" applyFont="1" applyBorder="1" applyAlignment="1">
      <alignment vertical="center" wrapText="1"/>
    </xf>
    <xf numFmtId="0" fontId="16" fillId="0" borderId="6" xfId="198" applyFont="1" applyFill="1" applyBorder="1" applyAlignment="1">
      <alignment horizontal="center" vertical="center"/>
    </xf>
    <xf numFmtId="0" fontId="16" fillId="0" borderId="6" xfId="198"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xf>
    <xf numFmtId="0" fontId="2" fillId="0" borderId="6" xfId="201" applyFont="1" applyFill="1" applyBorder="1" applyAlignment="1">
      <alignment horizontal="center" vertical="center" wrapText="1"/>
    </xf>
    <xf numFmtId="0" fontId="7" fillId="0" borderId="6" xfId="201" applyFont="1" applyFill="1" applyBorder="1" applyAlignment="1">
      <alignment horizontal="center" vertical="center" wrapText="1"/>
    </xf>
    <xf numFmtId="49" fontId="7" fillId="0" borderId="6" xfId="201" applyNumberFormat="1" applyFont="1" applyFill="1" applyBorder="1" applyAlignment="1">
      <alignment horizontal="center" vertical="center" wrapText="1"/>
    </xf>
    <xf numFmtId="0" fontId="7" fillId="0" borderId="6" xfId="207"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27" borderId="6" xfId="207" applyFont="1" applyFill="1" applyBorder="1" applyAlignment="1">
      <alignment horizontal="center" vertical="center" wrapText="1"/>
    </xf>
    <xf numFmtId="0" fontId="89" fillId="27" borderId="0" xfId="207" applyFont="1" applyFill="1" applyBorder="1" applyAlignment="1">
      <alignment horizontal="center" vertical="center" wrapText="1"/>
    </xf>
    <xf numFmtId="0" fontId="13" fillId="27" borderId="0" xfId="207" applyFont="1" applyFill="1" applyBorder="1" applyAlignment="1">
      <alignment horizontal="center" vertical="center" wrapText="1"/>
    </xf>
    <xf numFmtId="0" fontId="8" fillId="27" borderId="0" xfId="207" applyFont="1" applyFill="1" applyBorder="1" applyAlignment="1">
      <alignment horizontal="center" vertical="center" wrapText="1"/>
    </xf>
    <xf numFmtId="0" fontId="16" fillId="27" borderId="0" xfId="207" applyFont="1" applyFill="1" applyBorder="1" applyAlignment="1">
      <alignment horizontal="center" vertical="center" wrapText="1"/>
    </xf>
    <xf numFmtId="4" fontId="16" fillId="27" borderId="6" xfId="208" applyNumberFormat="1" applyFont="1" applyFill="1" applyBorder="1" applyAlignment="1">
      <alignment horizontal="center" vertical="center" textRotation="90" wrapText="1"/>
    </xf>
    <xf numFmtId="0" fontId="16" fillId="27" borderId="0" xfId="207" applyFont="1" applyFill="1" applyAlignment="1">
      <alignment horizontal="right" vertical="center" wrapText="1"/>
    </xf>
    <xf numFmtId="4" fontId="16" fillId="27" borderId="6" xfId="208" applyNumberFormat="1" applyFont="1" applyFill="1" applyBorder="1" applyAlignment="1">
      <alignment horizontal="center" vertical="center" wrapText="1"/>
    </xf>
    <xf numFmtId="49" fontId="16" fillId="27" borderId="6" xfId="207" applyNumberFormat="1" applyFont="1" applyFill="1" applyBorder="1" applyAlignment="1">
      <alignment horizontal="center" vertical="center" wrapText="1"/>
    </xf>
    <xf numFmtId="194" fontId="16" fillId="0" borderId="6" xfId="198" applyNumberFormat="1" applyFont="1" applyFill="1" applyBorder="1" applyAlignment="1">
      <alignment horizontal="center" vertical="center" wrapText="1"/>
    </xf>
    <xf numFmtId="194" fontId="16" fillId="28" borderId="6" xfId="198" applyNumberFormat="1" applyFont="1" applyFill="1" applyBorder="1" applyAlignment="1">
      <alignment horizontal="center" vertical="center" wrapText="1"/>
    </xf>
    <xf numFmtId="0" fontId="16" fillId="0" borderId="6" xfId="198" applyFont="1" applyFill="1" applyBorder="1" applyAlignment="1">
      <alignment horizontal="center" vertical="center" wrapText="1"/>
    </xf>
    <xf numFmtId="17" fontId="16" fillId="0" borderId="6" xfId="198" applyNumberFormat="1" applyFont="1" applyFill="1" applyBorder="1" applyAlignment="1">
      <alignment horizontal="center" vertical="center" wrapText="1"/>
    </xf>
    <xf numFmtId="0" fontId="16" fillId="27" borderId="6" xfId="198" applyFont="1" applyFill="1" applyBorder="1" applyAlignment="1">
      <alignment horizontal="center" vertical="center" wrapText="1"/>
    </xf>
    <xf numFmtId="194" fontId="16" fillId="0" borderId="6" xfId="198" applyNumberFormat="1" applyFont="1" applyFill="1" applyBorder="1" applyAlignment="1">
      <alignment horizontal="center" vertical="center" textRotation="90" wrapText="1"/>
    </xf>
    <xf numFmtId="194" fontId="16" fillId="0" borderId="25" xfId="198" applyNumberFormat="1" applyFont="1" applyFill="1" applyBorder="1" applyAlignment="1">
      <alignment horizontal="center" vertical="center" textRotation="90" wrapText="1"/>
    </xf>
    <xf numFmtId="194" fontId="16" fillId="0" borderId="21" xfId="198" applyNumberFormat="1" applyFont="1" applyFill="1" applyBorder="1" applyAlignment="1">
      <alignment horizontal="center" vertical="center" textRotation="90" wrapText="1"/>
    </xf>
    <xf numFmtId="194" fontId="16" fillId="0" borderId="27" xfId="198" applyNumberFormat="1" applyFont="1" applyFill="1" applyBorder="1" applyAlignment="1">
      <alignment horizontal="center" vertical="center" textRotation="90" wrapText="1"/>
    </xf>
    <xf numFmtId="0" fontId="16" fillId="0" borderId="25" xfId="198" applyFont="1" applyFill="1" applyBorder="1" applyAlignment="1">
      <alignment horizontal="center" vertical="center" textRotation="90" wrapText="1"/>
    </xf>
    <xf numFmtId="0" fontId="16" fillId="0" borderId="21" xfId="198" applyFont="1" applyFill="1" applyBorder="1" applyAlignment="1">
      <alignment horizontal="center" vertical="center" textRotation="90" wrapText="1"/>
    </xf>
    <xf numFmtId="0" fontId="16" fillId="0" borderId="27" xfId="198" applyFont="1" applyFill="1" applyBorder="1" applyAlignment="1">
      <alignment horizontal="center" vertical="center" textRotation="90" wrapText="1"/>
    </xf>
    <xf numFmtId="0" fontId="16" fillId="0" borderId="6" xfId="198" applyFont="1" applyFill="1" applyBorder="1" applyAlignment="1">
      <alignment horizontal="center" vertical="center" textRotation="90" wrapText="1"/>
    </xf>
    <xf numFmtId="0" fontId="16" fillId="0" borderId="7" xfId="198" applyFont="1" applyFill="1" applyBorder="1" applyAlignment="1">
      <alignment horizontal="center" vertical="center" wrapText="1"/>
    </xf>
    <xf numFmtId="0" fontId="16" fillId="0" borderId="28" xfId="198" applyFont="1" applyFill="1" applyBorder="1" applyAlignment="1">
      <alignment horizontal="center" vertical="center" wrapText="1"/>
    </xf>
    <xf numFmtId="0" fontId="13" fillId="0" borderId="0" xfId="198" applyFont="1" applyFill="1" applyBorder="1" applyAlignment="1">
      <alignment horizontal="center" vertical="center" wrapText="1"/>
    </xf>
    <xf numFmtId="0" fontId="13" fillId="27" borderId="0" xfId="198" applyFont="1" applyFill="1" applyBorder="1" applyAlignment="1">
      <alignment horizontal="center" vertical="center" wrapText="1"/>
    </xf>
    <xf numFmtId="194" fontId="13" fillId="0" borderId="0" xfId="198" applyNumberFormat="1" applyFont="1" applyFill="1" applyBorder="1" applyAlignment="1">
      <alignment horizontal="center" vertical="center" wrapText="1"/>
    </xf>
    <xf numFmtId="17" fontId="13" fillId="0" borderId="0" xfId="198" applyNumberFormat="1" applyFont="1" applyFill="1" applyBorder="1" applyAlignment="1">
      <alignment horizontal="center" vertical="center" wrapText="1"/>
    </xf>
    <xf numFmtId="0" fontId="8" fillId="0" borderId="0" xfId="198" applyFont="1" applyFill="1" applyBorder="1" applyAlignment="1">
      <alignment horizontal="center" vertical="center" wrapText="1"/>
    </xf>
    <xf numFmtId="0" fontId="8" fillId="27" borderId="0" xfId="198" applyFont="1" applyFill="1" applyBorder="1" applyAlignment="1">
      <alignment horizontal="center" vertical="center" wrapText="1"/>
    </xf>
    <xf numFmtId="194" fontId="8" fillId="0" borderId="0" xfId="198" applyNumberFormat="1" applyFont="1" applyFill="1" applyBorder="1" applyAlignment="1">
      <alignment horizontal="center" vertical="center" wrapText="1"/>
    </xf>
    <xf numFmtId="17" fontId="8" fillId="0" borderId="0" xfId="198" applyNumberFormat="1" applyFont="1" applyFill="1" applyBorder="1" applyAlignment="1">
      <alignment horizontal="center" vertical="center" wrapText="1"/>
    </xf>
    <xf numFmtId="0" fontId="16" fillId="0" borderId="0" xfId="198" applyFont="1" applyFill="1" applyBorder="1" applyAlignment="1">
      <alignment horizontal="center" vertical="center" wrapText="1"/>
    </xf>
    <xf numFmtId="0" fontId="16" fillId="27" borderId="0" xfId="198" applyFont="1" applyFill="1" applyBorder="1" applyAlignment="1">
      <alignment horizontal="center" vertical="center" wrapText="1"/>
    </xf>
    <xf numFmtId="194" fontId="16" fillId="0" borderId="0" xfId="198" applyNumberFormat="1" applyFont="1" applyFill="1" applyBorder="1" applyAlignment="1">
      <alignment horizontal="center" vertical="center" wrapText="1"/>
    </xf>
    <xf numFmtId="17" fontId="16" fillId="0" borderId="0" xfId="198" applyNumberFormat="1" applyFont="1" applyFill="1" applyBorder="1" applyAlignment="1">
      <alignment horizontal="center" vertical="center" wrapText="1"/>
    </xf>
    <xf numFmtId="0" fontId="35" fillId="0" borderId="0" xfId="198" applyFont="1" applyFill="1" applyBorder="1" applyAlignment="1">
      <alignment horizontal="center" vertical="center" wrapText="1"/>
    </xf>
    <xf numFmtId="0" fontId="35" fillId="27" borderId="0" xfId="198" applyFont="1" applyFill="1" applyBorder="1" applyAlignment="1">
      <alignment horizontal="center" vertical="center" wrapText="1"/>
    </xf>
    <xf numFmtId="194" fontId="35" fillId="0" borderId="0" xfId="198" applyNumberFormat="1" applyFont="1" applyFill="1" applyBorder="1" applyAlignment="1">
      <alignment horizontal="center" vertical="center" wrapText="1"/>
    </xf>
    <xf numFmtId="17" fontId="35" fillId="0" borderId="0" xfId="198" applyNumberFormat="1" applyFont="1" applyFill="1" applyBorder="1" applyAlignment="1">
      <alignment horizontal="center" vertical="center" wrapText="1"/>
    </xf>
    <xf numFmtId="0" fontId="13" fillId="0" borderId="0" xfId="198" applyFont="1" applyFill="1" applyBorder="1" applyAlignment="1">
      <alignment horizontal="center"/>
    </xf>
    <xf numFmtId="194" fontId="13" fillId="0" borderId="0" xfId="198" applyNumberFormat="1" applyFont="1" applyFill="1" applyBorder="1" applyAlignment="1">
      <alignment horizontal="center"/>
    </xf>
    <xf numFmtId="0" fontId="6" fillId="0" borderId="0" xfId="198" applyFont="1" applyFill="1" applyBorder="1" applyAlignment="1">
      <alignment horizontal="center" vertical="center"/>
    </xf>
    <xf numFmtId="194" fontId="6" fillId="0" borderId="0" xfId="198" applyNumberFormat="1" applyFont="1" applyFill="1" applyBorder="1" applyAlignment="1">
      <alignment horizontal="center" vertical="center"/>
    </xf>
    <xf numFmtId="0" fontId="7" fillId="0" borderId="0" xfId="198" applyFont="1" applyFill="1" applyBorder="1" applyAlignment="1">
      <alignment horizontal="center" vertical="top"/>
    </xf>
    <xf numFmtId="194" fontId="7" fillId="0" borderId="0" xfId="198" applyNumberFormat="1" applyFont="1" applyFill="1" applyBorder="1" applyAlignment="1">
      <alignment horizontal="center" vertical="top"/>
    </xf>
    <xf numFmtId="0" fontId="8" fillId="0" borderId="0" xfId="198" applyFont="1" applyFill="1" applyBorder="1" applyAlignment="1">
      <alignment horizontal="center"/>
    </xf>
    <xf numFmtId="194" fontId="8" fillId="0" borderId="0" xfId="198" applyNumberFormat="1" applyFont="1" applyFill="1" applyBorder="1" applyAlignment="1">
      <alignment horizontal="center"/>
    </xf>
    <xf numFmtId="194" fontId="108" fillId="0" borderId="6" xfId="205" applyNumberFormat="1" applyFont="1" applyFill="1" applyBorder="1" applyAlignment="1">
      <alignment horizontal="center" vertical="center" wrapText="1"/>
    </xf>
    <xf numFmtId="0" fontId="16" fillId="0" borderId="0" xfId="198" applyFont="1" applyFill="1" applyAlignment="1">
      <alignment horizontal="center" vertical="center" wrapText="1"/>
    </xf>
    <xf numFmtId="0" fontId="107" fillId="0" borderId="0" xfId="203" applyFont="1" applyFill="1" applyBorder="1" applyAlignment="1">
      <alignment horizontal="center" vertical="center" wrapText="1"/>
    </xf>
    <xf numFmtId="0" fontId="15" fillId="0" borderId="0" xfId="198" applyFont="1" applyFill="1" applyAlignment="1">
      <alignment horizontal="center" vertical="center" wrapText="1"/>
    </xf>
    <xf numFmtId="0" fontId="112" fillId="0" borderId="0" xfId="208" applyFont="1" applyFill="1" applyAlignment="1">
      <alignment horizontal="center" vertical="center" wrapText="1"/>
    </xf>
    <xf numFmtId="0" fontId="106" fillId="0" borderId="0" xfId="208" applyFont="1" applyFill="1" applyAlignment="1">
      <alignment horizontal="center" vertical="center" wrapText="1"/>
    </xf>
    <xf numFmtId="0" fontId="15" fillId="0" borderId="24" xfId="209" applyFont="1" applyFill="1" applyBorder="1" applyAlignment="1">
      <alignment horizontal="center" vertical="center" wrapText="1"/>
    </xf>
    <xf numFmtId="0" fontId="108" fillId="0" borderId="6" xfId="205" applyFont="1" applyFill="1" applyBorder="1" applyAlignment="1">
      <alignment horizontal="center" vertical="center" wrapText="1"/>
    </xf>
    <xf numFmtId="0" fontId="16" fillId="0" borderId="6" xfId="205" applyFont="1" applyFill="1" applyBorder="1" applyAlignment="1">
      <alignment horizontal="center" vertical="center" wrapText="1"/>
    </xf>
    <xf numFmtId="194" fontId="16" fillId="0" borderId="6" xfId="205" applyNumberFormat="1" applyFont="1" applyFill="1" applyBorder="1" applyAlignment="1">
      <alignment horizontal="center" vertical="center" wrapText="1"/>
    </xf>
    <xf numFmtId="0" fontId="113" fillId="0" borderId="0" xfId="203" applyFont="1" applyFill="1" applyBorder="1" applyAlignment="1">
      <alignment horizontal="center" vertical="center" wrapText="1"/>
    </xf>
    <xf numFmtId="194" fontId="113" fillId="0" borderId="0" xfId="203" applyNumberFormat="1" applyFont="1" applyFill="1" applyBorder="1" applyAlignment="1">
      <alignment horizontal="center" vertical="center" wrapText="1"/>
    </xf>
    <xf numFmtId="194" fontId="115" fillId="0" borderId="0" xfId="203" applyNumberFormat="1" applyFont="1" applyFill="1" applyBorder="1" applyAlignment="1">
      <alignment horizontal="center" vertical="center" wrapText="1"/>
    </xf>
    <xf numFmtId="0" fontId="105" fillId="0" borderId="0" xfId="208" applyFont="1" applyFill="1" applyAlignment="1">
      <alignment horizontal="center" vertical="center" wrapText="1"/>
    </xf>
    <xf numFmtId="194" fontId="105" fillId="0" borderId="0" xfId="208" applyNumberFormat="1" applyFont="1" applyFill="1" applyAlignment="1">
      <alignment horizontal="center" vertical="center" wrapText="1"/>
    </xf>
    <xf numFmtId="194" fontId="115" fillId="0" borderId="0" xfId="208" applyNumberFormat="1" applyFont="1" applyFill="1" applyAlignment="1">
      <alignment horizontal="center" vertical="center" wrapText="1"/>
    </xf>
    <xf numFmtId="194" fontId="112" fillId="0" borderId="0" xfId="208" applyNumberFormat="1" applyFont="1" applyFill="1" applyAlignment="1">
      <alignment horizontal="center" vertical="center" wrapText="1"/>
    </xf>
    <xf numFmtId="194" fontId="116" fillId="0" borderId="0" xfId="208" applyNumberFormat="1" applyFont="1" applyFill="1" applyAlignment="1">
      <alignment horizontal="center" vertical="center" wrapText="1"/>
    </xf>
    <xf numFmtId="194" fontId="106" fillId="0" borderId="0" xfId="208" applyNumberFormat="1" applyFont="1" applyFill="1" applyAlignment="1">
      <alignment horizontal="center" vertical="center" wrapText="1"/>
    </xf>
    <xf numFmtId="194" fontId="117" fillId="0" borderId="0" xfId="208" applyNumberFormat="1" applyFont="1" applyFill="1" applyAlignment="1">
      <alignment horizontal="center" vertical="center" wrapText="1"/>
    </xf>
    <xf numFmtId="194" fontId="16" fillId="0" borderId="0" xfId="198" applyNumberFormat="1" applyFont="1" applyFill="1" applyAlignment="1">
      <alignment horizontal="center" vertical="center" wrapText="1"/>
    </xf>
    <xf numFmtId="194" fontId="117" fillId="0" borderId="0" xfId="198" applyNumberFormat="1" applyFont="1" applyFill="1" applyAlignment="1">
      <alignment horizontal="center" vertical="center" wrapText="1"/>
    </xf>
    <xf numFmtId="194" fontId="16" fillId="0" borderId="0" xfId="198" applyNumberFormat="1" applyFont="1" applyFill="1" applyAlignment="1">
      <alignment horizontal="right" vertical="center" wrapText="1"/>
    </xf>
    <xf numFmtId="194" fontId="16" fillId="0" borderId="0" xfId="201" applyNumberFormat="1" applyFont="1" applyFill="1" applyAlignment="1">
      <alignment horizontal="right" vertical="center" wrapText="1"/>
    </xf>
    <xf numFmtId="194" fontId="15" fillId="0" borderId="24" xfId="209" applyNumberFormat="1" applyFont="1" applyFill="1" applyBorder="1" applyAlignment="1">
      <alignment horizontal="center" vertical="center" wrapText="1"/>
    </xf>
    <xf numFmtId="194" fontId="118" fillId="0" borderId="24" xfId="209" applyNumberFormat="1" applyFont="1" applyFill="1" applyBorder="1" applyAlignment="1">
      <alignment horizontal="center" vertical="center" wrapText="1"/>
    </xf>
    <xf numFmtId="194" fontId="117" fillId="0" borderId="6" xfId="205" applyNumberFormat="1" applyFont="1" applyFill="1" applyBorder="1" applyAlignment="1">
      <alignment horizontal="center" vertical="center" wrapText="1"/>
    </xf>
    <xf numFmtId="0" fontId="108" fillId="0" borderId="0" xfId="203" applyFont="1" applyFill="1" applyBorder="1" applyAlignment="1">
      <alignment horizontal="center" vertical="center" wrapText="1"/>
    </xf>
    <xf numFmtId="0" fontId="8" fillId="0" borderId="0" xfId="198" applyFont="1" applyFill="1" applyAlignment="1">
      <alignment horizontal="center" vertical="center" wrapText="1"/>
    </xf>
    <xf numFmtId="0" fontId="15" fillId="0" borderId="0" xfId="209" applyFont="1" applyFill="1" applyBorder="1" applyAlignment="1">
      <alignment horizontal="center" vertical="center" wrapText="1"/>
    </xf>
    <xf numFmtId="0" fontId="16" fillId="0" borderId="26" xfId="209" applyFont="1" applyFill="1" applyBorder="1" applyAlignment="1">
      <alignment horizontal="center" vertical="center" wrapText="1"/>
    </xf>
    <xf numFmtId="0" fontId="16" fillId="0" borderId="4" xfId="209" applyFont="1" applyFill="1" applyBorder="1" applyAlignment="1">
      <alignment horizontal="center" vertical="center" wrapText="1"/>
    </xf>
    <xf numFmtId="0" fontId="16" fillId="0" borderId="29" xfId="209" applyFont="1" applyFill="1" applyBorder="1" applyAlignment="1">
      <alignment horizontal="center" vertical="center" wrapText="1"/>
    </xf>
    <xf numFmtId="0" fontId="108" fillId="0" borderId="0" xfId="205" applyFont="1" applyFill="1" applyBorder="1" applyAlignment="1">
      <alignment horizontal="center" vertical="center" wrapText="1"/>
    </xf>
    <xf numFmtId="0" fontId="107" fillId="0" borderId="0" xfId="205" applyFont="1" applyFill="1" applyBorder="1" applyAlignment="1">
      <alignment horizontal="center" vertical="center" wrapText="1"/>
    </xf>
    <xf numFmtId="0" fontId="16" fillId="0" borderId="0" xfId="201" applyFont="1" applyFill="1" applyAlignment="1">
      <alignment horizontal="right" vertical="center" wrapText="1"/>
    </xf>
    <xf numFmtId="0" fontId="8" fillId="0" borderId="0" xfId="207" applyFont="1" applyFill="1" applyAlignment="1">
      <alignment horizontal="left" vertical="center" wrapText="1"/>
    </xf>
    <xf numFmtId="0" fontId="108" fillId="0" borderId="6" xfId="205" applyFont="1" applyFill="1" applyBorder="1" applyAlignment="1">
      <alignment horizontal="center" vertical="center"/>
    </xf>
    <xf numFmtId="0" fontId="107" fillId="0" borderId="0" xfId="203" applyFont="1" applyFill="1" applyBorder="1" applyAlignment="1">
      <alignment horizontal="center"/>
    </xf>
    <xf numFmtId="0" fontId="106" fillId="0" borderId="0" xfId="208" applyFont="1" applyFill="1" applyAlignment="1">
      <alignment horizontal="center" vertical="center"/>
    </xf>
    <xf numFmtId="0" fontId="106" fillId="0" borderId="0" xfId="208" applyFont="1" applyFill="1" applyAlignment="1">
      <alignment horizontal="center" vertical="top"/>
    </xf>
    <xf numFmtId="0" fontId="16" fillId="0" borderId="0" xfId="198" applyFont="1" applyFill="1" applyAlignment="1">
      <alignment horizontal="center"/>
    </xf>
    <xf numFmtId="0" fontId="15" fillId="0" borderId="0" xfId="209" applyFont="1" applyFill="1" applyBorder="1" applyAlignment="1">
      <alignment horizontal="center"/>
    </xf>
    <xf numFmtId="0" fontId="16" fillId="0" borderId="6" xfId="209" applyFont="1" applyFill="1" applyBorder="1" applyAlignment="1">
      <alignment horizontal="center" vertical="center"/>
    </xf>
    <xf numFmtId="0" fontId="16" fillId="0" borderId="6" xfId="198" applyFont="1" applyFill="1" applyBorder="1" applyAlignment="1">
      <alignment horizontal="center" vertical="center"/>
    </xf>
    <xf numFmtId="0" fontId="107" fillId="0" borderId="0" xfId="203" applyFont="1" applyFill="1" applyBorder="1" applyAlignment="1">
      <alignment horizontal="center" vertical="center"/>
    </xf>
    <xf numFmtId="0" fontId="16" fillId="0" borderId="0" xfId="198" applyFont="1" applyFill="1" applyAlignment="1">
      <alignment horizontal="center" vertical="center"/>
    </xf>
    <xf numFmtId="0" fontId="117" fillId="0" borderId="0" xfId="198" applyFont="1" applyFill="1" applyAlignment="1">
      <alignment horizontal="center" vertical="center"/>
    </xf>
    <xf numFmtId="0" fontId="15" fillId="0" borderId="24" xfId="209" applyFont="1" applyFill="1" applyBorder="1" applyAlignment="1">
      <alignment horizontal="center" vertical="center"/>
    </xf>
    <xf numFmtId="0" fontId="19" fillId="0" borderId="0" xfId="201" applyFont="1" applyFill="1" applyBorder="1" applyAlignment="1">
      <alignment horizontal="center" vertical="center" wrapText="1"/>
    </xf>
    <xf numFmtId="0" fontId="10" fillId="0" borderId="0" xfId="201" applyFont="1" applyFill="1" applyBorder="1" applyAlignment="1">
      <alignment horizontal="center" vertical="center" wrapText="1"/>
    </xf>
    <xf numFmtId="0" fontId="7" fillId="0" borderId="0" xfId="201" applyFont="1" applyFill="1" applyBorder="1" applyAlignment="1">
      <alignment horizontal="center" vertical="center" wrapText="1"/>
    </xf>
    <xf numFmtId="0" fontId="0" fillId="0" borderId="0" xfId="201" applyFont="1" applyFill="1" applyBorder="1" applyAlignment="1">
      <alignment horizontal="center" vertical="center" wrapText="1"/>
    </xf>
    <xf numFmtId="0" fontId="102" fillId="0" borderId="0" xfId="201" applyFont="1" applyFill="1" applyBorder="1" applyAlignment="1">
      <alignment horizontal="center" vertical="center" wrapText="1"/>
    </xf>
    <xf numFmtId="0" fontId="2" fillId="0" borderId="0" xfId="201" applyFont="1" applyFill="1" applyBorder="1" applyAlignment="1">
      <alignment vertical="center" wrapText="1"/>
    </xf>
    <xf numFmtId="0" fontId="19" fillId="0" borderId="0" xfId="201" applyFont="1" applyBorder="1" applyAlignment="1">
      <alignment horizontal="center" vertical="center" wrapText="1"/>
    </xf>
    <xf numFmtId="0" fontId="2" fillId="0" borderId="0" xfId="201" applyFont="1" applyBorder="1" applyAlignment="1">
      <alignment horizontal="center" vertical="center" wrapText="1"/>
    </xf>
    <xf numFmtId="0" fontId="111" fillId="0" borderId="0" xfId="201" applyFont="1" applyFill="1" applyBorder="1" applyAlignment="1">
      <alignment horizontal="center" vertical="center" wrapText="1"/>
    </xf>
    <xf numFmtId="49" fontId="2" fillId="0" borderId="6" xfId="201" applyNumberFormat="1" applyFont="1" applyFill="1" applyBorder="1" applyAlignment="1">
      <alignment horizontal="center" vertical="center" wrapText="1"/>
    </xf>
    <xf numFmtId="0" fontId="2" fillId="0" borderId="6" xfId="201" applyFont="1" applyFill="1" applyBorder="1" applyAlignment="1">
      <alignment horizontal="center" vertical="center" wrapText="1"/>
    </xf>
    <xf numFmtId="0" fontId="2" fillId="0" borderId="6" xfId="201" applyFont="1" applyBorder="1" applyAlignment="1">
      <alignment horizontal="center" vertical="center" wrapText="1"/>
    </xf>
    <xf numFmtId="0" fontId="111" fillId="0" borderId="6" xfId="201" applyFont="1" applyBorder="1" applyAlignment="1">
      <alignment horizontal="center" vertical="center" wrapText="1"/>
    </xf>
    <xf numFmtId="0" fontId="18" fillId="0" borderId="6" xfId="201" applyFont="1" applyFill="1" applyBorder="1" applyAlignment="1">
      <alignment horizontal="center" vertical="center" wrapText="1"/>
    </xf>
    <xf numFmtId="0" fontId="111" fillId="0" borderId="6" xfId="201" applyFont="1" applyFill="1" applyBorder="1" applyAlignment="1">
      <alignment horizontal="center" vertical="center" wrapText="1"/>
    </xf>
    <xf numFmtId="0" fontId="8" fillId="27" borderId="0" xfId="207" applyFont="1" applyFill="1" applyAlignment="1">
      <alignment horizontal="left" vertical="center" wrapText="1"/>
    </xf>
    <xf numFmtId="49" fontId="7" fillId="0" borderId="6" xfId="201" applyNumberFormat="1" applyFont="1" applyFill="1" applyBorder="1" applyAlignment="1">
      <alignment horizontal="center" vertical="center" wrapText="1"/>
    </xf>
    <xf numFmtId="0" fontId="7" fillId="0" borderId="6" xfId="201" applyFont="1" applyFill="1" applyBorder="1" applyAlignment="1">
      <alignment horizontal="left" vertical="center" wrapText="1"/>
    </xf>
    <xf numFmtId="49" fontId="2" fillId="0" borderId="0" xfId="201" applyNumberFormat="1" applyFont="1" applyFill="1" applyBorder="1"/>
    <xf numFmtId="0" fontId="7" fillId="0" borderId="6" xfId="201" applyFont="1" applyFill="1" applyBorder="1" applyAlignment="1">
      <alignment horizontal="center" vertical="center" wrapText="1"/>
    </xf>
    <xf numFmtId="49" fontId="20" fillId="0" borderId="0" xfId="201" applyNumberFormat="1" applyFont="1" applyFill="1" applyBorder="1" applyAlignment="1">
      <alignment horizontal="center"/>
    </xf>
    <xf numFmtId="49" fontId="7" fillId="0" borderId="0" xfId="201" applyNumberFormat="1" applyFont="1" applyFill="1" applyBorder="1" applyAlignment="1">
      <alignment horizontal="center" vertical="center"/>
    </xf>
    <xf numFmtId="49" fontId="2" fillId="0" borderId="0" xfId="201" applyNumberFormat="1" applyFont="1" applyFill="1" applyBorder="1" applyAlignment="1">
      <alignment horizontal="center" vertical="top"/>
    </xf>
    <xf numFmtId="49" fontId="2" fillId="0" borderId="0" xfId="201" applyNumberFormat="1" applyFont="1" applyFill="1" applyBorder="1" applyAlignment="1">
      <alignment horizontal="center"/>
    </xf>
    <xf numFmtId="49" fontId="0" fillId="0" borderId="0" xfId="201" applyNumberFormat="1" applyFont="1" applyFill="1" applyBorder="1" applyAlignment="1">
      <alignment horizontal="center"/>
    </xf>
    <xf numFmtId="49" fontId="102" fillId="0" borderId="0" xfId="201" applyNumberFormat="1" applyFont="1" applyFill="1" applyBorder="1" applyAlignment="1">
      <alignment horizontal="center"/>
    </xf>
    <xf numFmtId="49" fontId="20" fillId="0" borderId="0" xfId="201" applyNumberFormat="1" applyFont="1" applyBorder="1" applyAlignment="1">
      <alignment horizontal="center"/>
    </xf>
    <xf numFmtId="49" fontId="20" fillId="0" borderId="0" xfId="201" applyNumberFormat="1" applyFont="1" applyBorder="1" applyAlignment="1">
      <alignment horizontal="center" wrapText="1"/>
    </xf>
    <xf numFmtId="49" fontId="7" fillId="0" borderId="0" xfId="201" applyNumberFormat="1" applyFont="1" applyBorder="1" applyAlignment="1">
      <alignment horizontal="center" vertical="center"/>
    </xf>
    <xf numFmtId="49" fontId="2" fillId="0" borderId="0" xfId="201" applyNumberFormat="1" applyFont="1" applyBorder="1" applyAlignment="1">
      <alignment horizontal="center" vertical="top"/>
    </xf>
    <xf numFmtId="49" fontId="2" fillId="0" borderId="0" xfId="201" applyNumberFormat="1" applyFont="1" applyBorder="1" applyAlignment="1">
      <alignment horizontal="center"/>
    </xf>
    <xf numFmtId="0" fontId="34" fillId="0" borderId="0" xfId="201" applyFont="1" applyFill="1" applyBorder="1" applyAlignment="1">
      <alignment horizontal="left" vertical="center" wrapText="1"/>
    </xf>
    <xf numFmtId="0" fontId="10" fillId="0" borderId="0" xfId="207" applyFont="1" applyFill="1" applyBorder="1" applyAlignment="1">
      <alignment horizontal="center" vertical="center" wrapText="1"/>
    </xf>
    <xf numFmtId="0" fontId="15" fillId="0" borderId="0" xfId="207" applyFont="1" applyFill="1" applyBorder="1" applyAlignment="1">
      <alignment horizontal="center" vertical="center" wrapText="1"/>
    </xf>
    <xf numFmtId="49" fontId="7" fillId="0" borderId="0" xfId="207" applyNumberFormat="1" applyFont="1" applyFill="1" applyBorder="1" applyAlignment="1">
      <alignment horizontal="center" vertical="center" wrapText="1"/>
    </xf>
    <xf numFmtId="0" fontId="7" fillId="0" borderId="0" xfId="207" applyFont="1" applyFill="1" applyBorder="1" applyAlignment="1">
      <alignment horizontal="center" vertical="center" wrapText="1"/>
    </xf>
    <xf numFmtId="0" fontId="7" fillId="0" borderId="6" xfId="207" applyFont="1" applyFill="1" applyBorder="1" applyAlignment="1">
      <alignment horizontal="center" vertical="center" wrapText="1"/>
    </xf>
    <xf numFmtId="0" fontId="16" fillId="0" borderId="0" xfId="207" applyFont="1" applyFill="1" applyBorder="1" applyAlignment="1">
      <alignment horizontal="center" vertical="center" wrapText="1"/>
    </xf>
    <xf numFmtId="0" fontId="16" fillId="0" borderId="6" xfId="207" applyFont="1" applyFill="1" applyBorder="1" applyAlignment="1">
      <alignment horizontal="center" vertical="center" wrapText="1"/>
    </xf>
    <xf numFmtId="0" fontId="106" fillId="0" borderId="6" xfId="201" applyFont="1" applyFill="1" applyBorder="1" applyAlignment="1">
      <alignment horizontal="center" vertical="center" wrapText="1"/>
    </xf>
    <xf numFmtId="0" fontId="16" fillId="0" borderId="0" xfId="207" applyFont="1" applyFill="1" applyAlignment="1">
      <alignment horizontal="right" vertical="center" wrapText="1"/>
    </xf>
    <xf numFmtId="0" fontId="16" fillId="0" borderId="6" xfId="201" applyFont="1" applyFill="1" applyBorder="1" applyAlignment="1">
      <alignment horizontal="center" vertical="center" wrapText="1"/>
    </xf>
    <xf numFmtId="0" fontId="20" fillId="0" borderId="0" xfId="201" applyFont="1" applyBorder="1" applyAlignment="1">
      <alignment horizontal="center" vertical="center"/>
    </xf>
    <xf numFmtId="0" fontId="7" fillId="0" borderId="0" xfId="201" applyFont="1" applyBorder="1" applyAlignment="1">
      <alignment horizontal="center" vertical="center"/>
    </xf>
    <xf numFmtId="0" fontId="0" fillId="0" borderId="0" xfId="201" applyFont="1" applyFill="1" applyBorder="1" applyAlignment="1">
      <alignment horizontal="center" vertical="center"/>
    </xf>
    <xf numFmtId="0" fontId="102" fillId="0" borderId="0" xfId="201" applyFont="1" applyFill="1" applyBorder="1" applyAlignment="1">
      <alignment horizontal="center" vertical="center"/>
    </xf>
    <xf numFmtId="0" fontId="7" fillId="0" borderId="6" xfId="201" applyFont="1" applyBorder="1" applyAlignment="1">
      <alignment horizontal="center" vertical="center" wrapText="1"/>
    </xf>
    <xf numFmtId="194" fontId="18" fillId="0" borderId="26" xfId="201" applyNumberFormat="1" applyFont="1" applyFill="1" applyBorder="1" applyAlignment="1">
      <alignment horizontal="center" vertical="center" wrapText="1"/>
    </xf>
    <xf numFmtId="194" fontId="18" fillId="0" borderId="29" xfId="201" applyNumberFormat="1" applyFont="1" applyFill="1" applyBorder="1" applyAlignment="1">
      <alignment horizontal="center" vertical="center" wrapText="1"/>
    </xf>
    <xf numFmtId="0" fontId="20" fillId="0" borderId="0" xfId="201" applyFont="1" applyFill="1" applyBorder="1" applyAlignment="1">
      <alignment horizontal="center" vertical="center" wrapText="1"/>
    </xf>
    <xf numFmtId="194" fontId="20" fillId="0" borderId="0" xfId="201" applyNumberFormat="1" applyFont="1" applyFill="1" applyBorder="1" applyAlignment="1">
      <alignment horizontal="center" vertical="center" wrapText="1"/>
    </xf>
    <xf numFmtId="49" fontId="7" fillId="0" borderId="0" xfId="201" applyNumberFormat="1" applyFont="1" applyFill="1" applyBorder="1" applyAlignment="1">
      <alignment horizontal="center" vertical="center" wrapText="1"/>
    </xf>
    <xf numFmtId="194" fontId="7" fillId="0" borderId="0" xfId="201" applyNumberFormat="1" applyFont="1" applyFill="1" applyBorder="1" applyAlignment="1">
      <alignment horizontal="center" vertical="center" wrapText="1"/>
    </xf>
    <xf numFmtId="194" fontId="102" fillId="0" borderId="0" xfId="201" applyNumberFormat="1" applyFont="1" applyFill="1" applyBorder="1" applyAlignment="1">
      <alignment horizontal="center" vertical="center" wrapText="1"/>
    </xf>
    <xf numFmtId="194" fontId="19" fillId="0" borderId="0" xfId="201" applyNumberFormat="1" applyFont="1" applyFill="1" applyBorder="1" applyAlignment="1">
      <alignment horizontal="center" vertical="center" wrapText="1"/>
    </xf>
    <xf numFmtId="194" fontId="18" fillId="0" borderId="6" xfId="201" applyNumberFormat="1" applyFont="1" applyFill="1" applyBorder="1" applyAlignment="1">
      <alignment horizontal="center" vertical="center" wrapText="1"/>
    </xf>
    <xf numFmtId="0" fontId="2" fillId="0" borderId="6" xfId="201" applyFont="1" applyBorder="1" applyAlignment="1">
      <alignment horizontal="center" vertical="center"/>
    </xf>
    <xf numFmtId="0" fontId="102" fillId="0" borderId="6" xfId="201" applyFont="1" applyBorder="1" applyAlignment="1">
      <alignment horizontal="center" vertical="center" wrapText="1"/>
    </xf>
    <xf numFmtId="0" fontId="20" fillId="0" borderId="0" xfId="201" applyFont="1" applyBorder="1" applyAlignment="1">
      <alignment horizontal="center"/>
    </xf>
    <xf numFmtId="0" fontId="7" fillId="0" borderId="0" xfId="201" applyFont="1" applyBorder="1" applyAlignment="1">
      <alignment horizontal="center" vertical="top"/>
    </xf>
    <xf numFmtId="0" fontId="0" fillId="0" borderId="0" xfId="201" applyFont="1" applyFill="1" applyBorder="1" applyAlignment="1">
      <alignment horizontal="center"/>
    </xf>
    <xf numFmtId="0" fontId="102" fillId="0" borderId="0" xfId="201" applyFont="1" applyFill="1" applyBorder="1" applyAlignment="1">
      <alignment horizontal="center"/>
    </xf>
    <xf numFmtId="0" fontId="19" fillId="0" borderId="0" xfId="201" applyFont="1" applyFill="1" applyBorder="1" applyAlignment="1">
      <alignment horizontal="center"/>
    </xf>
    <xf numFmtId="0" fontId="22" fillId="0" borderId="6" xfId="207" applyFont="1" applyBorder="1" applyAlignment="1">
      <alignment horizontal="center" vertical="center" wrapText="1"/>
    </xf>
    <xf numFmtId="0" fontId="18" fillId="0" borderId="6" xfId="201" applyFont="1" applyBorder="1" applyAlignment="1">
      <alignment horizontal="center" vertical="center" wrapText="1"/>
    </xf>
    <xf numFmtId="0" fontId="22" fillId="0" borderId="6" xfId="207" applyFont="1" applyFill="1" applyBorder="1" applyAlignment="1">
      <alignment horizontal="center" vertical="center" wrapText="1"/>
    </xf>
    <xf numFmtId="0" fontId="32" fillId="0" borderId="6" xfId="207" applyFont="1" applyFill="1" applyBorder="1" applyAlignment="1">
      <alignment horizontal="center" vertical="center" wrapText="1"/>
    </xf>
    <xf numFmtId="0" fontId="24" fillId="0" borderId="0" xfId="207" applyFont="1" applyAlignment="1">
      <alignment horizontal="right" vertical="center" wrapText="1"/>
    </xf>
    <xf numFmtId="0" fontId="25" fillId="0" borderId="0" xfId="207" applyFont="1" applyBorder="1" applyAlignment="1">
      <alignment horizontal="center" vertical="center" wrapText="1"/>
    </xf>
    <xf numFmtId="0" fontId="27" fillId="0" borderId="0" xfId="207" applyFont="1" applyBorder="1" applyAlignment="1">
      <alignment horizontal="center" vertical="center" wrapText="1"/>
    </xf>
    <xf numFmtId="0" fontId="28" fillId="0" borderId="0" xfId="207" applyFont="1" applyFill="1" applyBorder="1" applyAlignment="1">
      <alignment horizontal="center" vertical="center" wrapText="1"/>
    </xf>
    <xf numFmtId="49" fontId="23" fillId="0" borderId="0" xfId="207" applyNumberFormat="1" applyFont="1" applyBorder="1" applyAlignment="1">
      <alignment horizontal="center" vertical="center" wrapText="1"/>
    </xf>
    <xf numFmtId="0" fontId="23" fillId="0" borderId="0" xfId="207" applyFont="1" applyBorder="1" applyAlignment="1">
      <alignment horizontal="center" vertical="center" wrapText="1"/>
    </xf>
    <xf numFmtId="0" fontId="24" fillId="0" borderId="0" xfId="207" applyFont="1" applyFill="1" applyBorder="1" applyAlignment="1">
      <alignment horizontal="center" vertical="center" wrapText="1"/>
    </xf>
    <xf numFmtId="0" fontId="32" fillId="0" borderId="6" xfId="207" applyFont="1" applyBorder="1" applyAlignment="1">
      <alignment horizontal="center" vertical="center" wrapText="1"/>
    </xf>
    <xf numFmtId="0" fontId="10" fillId="0" borderId="0" xfId="201" applyFont="1" applyBorder="1" applyAlignment="1">
      <alignment horizontal="center" wrapText="1"/>
    </xf>
    <xf numFmtId="0" fontId="7" fillId="0" borderId="6" xfId="198" applyFont="1" applyBorder="1" applyAlignment="1">
      <alignment horizontal="center" vertical="center"/>
    </xf>
    <xf numFmtId="0" fontId="16" fillId="0" borderId="6" xfId="198" applyFont="1" applyBorder="1" applyAlignment="1">
      <alignment horizontal="center" vertical="center" wrapText="1"/>
    </xf>
    <xf numFmtId="0" fontId="10" fillId="0" borderId="0" xfId="198" applyFont="1" applyFill="1" applyBorder="1" applyAlignment="1">
      <alignment horizontal="center" vertical="center" wrapText="1"/>
    </xf>
    <xf numFmtId="49" fontId="7" fillId="0" borderId="0" xfId="198" applyNumberFormat="1" applyFont="1" applyBorder="1" applyAlignment="1">
      <alignment horizontal="center" vertical="center"/>
    </xf>
    <xf numFmtId="0" fontId="7" fillId="0" borderId="0" xfId="198" applyFont="1" applyBorder="1" applyAlignment="1">
      <alignment horizontal="center" vertical="center"/>
    </xf>
    <xf numFmtId="0" fontId="16" fillId="0" borderId="0" xfId="198" applyFont="1" applyFill="1" applyBorder="1" applyAlignment="1">
      <alignment horizontal="center" vertical="center"/>
    </xf>
    <xf numFmtId="0" fontId="13" fillId="0" borderId="0" xfId="198" applyFont="1" applyBorder="1" applyAlignment="1">
      <alignment horizontal="center" vertical="center" wrapText="1"/>
    </xf>
  </cellXfs>
  <cellStyles count="316">
    <cellStyle name="_! С корректировкой под Энергокомфорт с мощностью 14.11.07 (1)" xfId="1"/>
    <cellStyle name="_~6099726" xfId="2"/>
    <cellStyle name="_2._Смета_2009г._Прочие_Чистая_" xfId="3"/>
    <cellStyle name="_2._Смета_2011г._ООО_Горсети_РЭК" xfId="4"/>
    <cellStyle name="_FFF" xfId="5"/>
    <cellStyle name="_FFF_New Form10_2" xfId="6"/>
    <cellStyle name="_FFF_Nsi" xfId="7"/>
    <cellStyle name="_FFF_Nsi_1" xfId="8"/>
    <cellStyle name="_FFF_Nsi_139" xfId="9"/>
    <cellStyle name="_FFF_Nsi_140" xfId="10"/>
    <cellStyle name="_FFF_Nsi_140(Зах)" xfId="11"/>
    <cellStyle name="_FFF_Nsi_140_mod" xfId="12"/>
    <cellStyle name="_FFF_Summary" xfId="13"/>
    <cellStyle name="_FFF_Tax_form_1кв_3" xfId="14"/>
    <cellStyle name="_FFF_БКЭ" xfId="15"/>
    <cellStyle name="_Final_Book_010301" xfId="16"/>
    <cellStyle name="_Final_Book_010301_New Form10_2" xfId="17"/>
    <cellStyle name="_Final_Book_010301_Nsi" xfId="18"/>
    <cellStyle name="_Final_Book_010301_Nsi_1" xfId="19"/>
    <cellStyle name="_Final_Book_010301_Nsi_139" xfId="20"/>
    <cellStyle name="_Final_Book_010301_Nsi_140" xfId="21"/>
    <cellStyle name="_Final_Book_010301_Nsi_140(Зах)" xfId="22"/>
    <cellStyle name="_Final_Book_010301_Nsi_140_mod" xfId="23"/>
    <cellStyle name="_Final_Book_010301_Summary" xfId="24"/>
    <cellStyle name="_Final_Book_010301_Tax_form_1кв_3" xfId="25"/>
    <cellStyle name="_Final_Book_010301_БКЭ" xfId="26"/>
    <cellStyle name="_model" xfId="27"/>
    <cellStyle name="_New_Sofi" xfId="28"/>
    <cellStyle name="_New_Sofi_FFF" xfId="29"/>
    <cellStyle name="_New_Sofi_New Form10_2" xfId="30"/>
    <cellStyle name="_New_Sofi_Nsi" xfId="31"/>
    <cellStyle name="_New_Sofi_Nsi_1" xfId="32"/>
    <cellStyle name="_New_Sofi_Nsi_139" xfId="33"/>
    <cellStyle name="_New_Sofi_Nsi_140" xfId="34"/>
    <cellStyle name="_New_Sofi_Nsi_140(Зах)" xfId="35"/>
    <cellStyle name="_New_Sofi_Nsi_140_mod" xfId="36"/>
    <cellStyle name="_New_Sofi_Summary" xfId="37"/>
    <cellStyle name="_New_Sofi_Tax_form_1кв_3" xfId="38"/>
    <cellStyle name="_New_Sofi_БКЭ" xfId="39"/>
    <cellStyle name="_Nsi" xfId="40"/>
    <cellStyle name="_АГ" xfId="41"/>
    <cellStyle name="_Амортизация" xfId="42"/>
    <cellStyle name="_Амортизация 31.08_1" xfId="43"/>
    <cellStyle name="_БДР04м05" xfId="44"/>
    <cellStyle name="_Горсети 09 раскладка" xfId="45"/>
    <cellStyle name="_График реализации проектовa_3" xfId="46"/>
    <cellStyle name="_Дозакл 5 мес.2000" xfId="47"/>
    <cellStyle name="_Дополняемый НОМЕНКЛАТУРНЫЙ СПРАВОЧНИК ОАО ТКС" xfId="48"/>
    <cellStyle name="_Ежедекадная справка о векселях в обращении" xfId="49"/>
    <cellStyle name="_Ежедекадная справка о движении заемных средств" xfId="50"/>
    <cellStyle name="_Ежедекадная справка о движении заемных средств (2)" xfId="51"/>
    <cellStyle name="_Книга3" xfId="52"/>
    <cellStyle name="_Книга3_New Form10_2" xfId="53"/>
    <cellStyle name="_Книга3_Nsi" xfId="54"/>
    <cellStyle name="_Книга3_Nsi_1" xfId="55"/>
    <cellStyle name="_Книга3_Nsi_139" xfId="56"/>
    <cellStyle name="_Книга3_Nsi_140" xfId="57"/>
    <cellStyle name="_Книга3_Nsi_140(Зах)" xfId="58"/>
    <cellStyle name="_Книга3_Nsi_140_mod" xfId="59"/>
    <cellStyle name="_Книга3_Summary" xfId="60"/>
    <cellStyle name="_Книга3_Tax_form_1кв_3" xfId="61"/>
    <cellStyle name="_Книга3_БКЭ" xfId="62"/>
    <cellStyle name="_Книга7" xfId="63"/>
    <cellStyle name="_Книга7_New Form10_2" xfId="64"/>
    <cellStyle name="_Книга7_Nsi" xfId="65"/>
    <cellStyle name="_Книга7_Nsi_1" xfId="66"/>
    <cellStyle name="_Книга7_Nsi_139" xfId="67"/>
    <cellStyle name="_Книга7_Nsi_140" xfId="68"/>
    <cellStyle name="_Книга7_Nsi_140(Зах)" xfId="69"/>
    <cellStyle name="_Книга7_Nsi_140_mod" xfId="70"/>
    <cellStyle name="_Книга7_Summary" xfId="71"/>
    <cellStyle name="_Книга7_Tax_form_1кв_3" xfId="72"/>
    <cellStyle name="_Книга7_БКЭ" xfId="73"/>
    <cellStyle name="_Копия Амортизация" xfId="74"/>
    <cellStyle name="_Копия Копия План 2011 г. по видам" xfId="75"/>
    <cellStyle name="_Куликова ОПП" xfId="76"/>
    <cellStyle name="_Материалы от ТТС (Саша делай сдесь)" xfId="77"/>
    <cellStyle name="_На согласование" xfId="78"/>
    <cellStyle name="_НОМЕНКЛАТУРНЫЙ СПРАВОЧНИК ОАО ТКС (утвержденный) (2)" xfId="79"/>
    <cellStyle name="_отдано в РЭК сводный план ИП 2007 300606" xfId="80"/>
    <cellStyle name="_ОХР" xfId="81"/>
    <cellStyle name="_план ПП" xfId="82"/>
    <cellStyle name="_ПП план-факт" xfId="83"/>
    <cellStyle name="_Прик РКС-265-п от 21.11.2005г. прил 1 к Регламенту" xfId="84"/>
    <cellStyle name="_ПРИЛ. 2003_ЧТЭ" xfId="85"/>
    <cellStyle name="_Приложение № 1 к регламенту по формированию Инвестиционной программы" xfId="86"/>
    <cellStyle name="_Приложение откр." xfId="87"/>
    <cellStyle name="_проект_инвест_программы_2" xfId="88"/>
    <cellStyle name="_ПФ14" xfId="89"/>
    <cellStyle name="_разбивка АТС" xfId="90"/>
    <cellStyle name="_Расшифровки_1кв_2002" xfId="91"/>
    <cellStyle name="_Смета 2009 2010" xfId="92"/>
    <cellStyle name="_Справка-распределение ОХР,25,23 за 1 полугодие 2009" xfId="93"/>
    <cellStyle name="_Томские КС ПЭ-9 1_20061225" xfId="94"/>
    <cellStyle name="_Факт 2009 год" xfId="95"/>
    <cellStyle name="_Формы" xfId="96"/>
    <cellStyle name="”€ќђќ‘ћ‚›‰" xfId="97"/>
    <cellStyle name="”€љ‘€ђћ‚ђќќ›‰" xfId="98"/>
    <cellStyle name="”ќђќ‘ћ‚›‰" xfId="99"/>
    <cellStyle name="”љ‘ђћ‚ђќќ›‰" xfId="100"/>
    <cellStyle name="„…ќ…†ќ›‰" xfId="101"/>
    <cellStyle name="„ђ’ђ" xfId="102"/>
    <cellStyle name="€’ћѓћ‚›‰" xfId="103"/>
    <cellStyle name="‡ђѓћ‹ћ‚ћљ1" xfId="104"/>
    <cellStyle name="‡ђѓћ‹ћ‚ћљ2" xfId="105"/>
    <cellStyle name="’ћѓћ‚›‰" xfId="106"/>
    <cellStyle name="0,0_x000d__x000a_NA_x000d__x000a_" xfId="107"/>
    <cellStyle name="0,00;0;" xfId="108"/>
    <cellStyle name="20% - Акцент1 2" xfId="252"/>
    <cellStyle name="20% — акцент1 2" xfId="253"/>
    <cellStyle name="20% - Акцент2 2" xfId="254"/>
    <cellStyle name="20% — акцент2 2" xfId="255"/>
    <cellStyle name="20% - Акцент3 2" xfId="256"/>
    <cellStyle name="20% — акцент3 2" xfId="257"/>
    <cellStyle name="20% - Акцент4 2" xfId="258"/>
    <cellStyle name="20% — акцент4 2" xfId="259"/>
    <cellStyle name="20% - Акцент5 2" xfId="260"/>
    <cellStyle name="20% — акцент5 2" xfId="261"/>
    <cellStyle name="20% - Акцент6 2" xfId="262"/>
    <cellStyle name="20% — акцент6 2" xfId="263"/>
    <cellStyle name="3d" xfId="109"/>
    <cellStyle name="40% - Акцент1 2" xfId="264"/>
    <cellStyle name="40% — акцент1 2" xfId="265"/>
    <cellStyle name="40% - Акцент2 2" xfId="266"/>
    <cellStyle name="40% — акцент2 2" xfId="267"/>
    <cellStyle name="40% - Акцент3 2" xfId="268"/>
    <cellStyle name="40% — акцент3 2" xfId="269"/>
    <cellStyle name="40% - Акцент4 2" xfId="270"/>
    <cellStyle name="40% — акцент4 2" xfId="271"/>
    <cellStyle name="40% - Акцент5 2" xfId="272"/>
    <cellStyle name="40% — акцент5 2" xfId="273"/>
    <cellStyle name="40% - Акцент6 2" xfId="274"/>
    <cellStyle name="40% — акцент6 2" xfId="275"/>
    <cellStyle name="60% - Акцент1 2" xfId="276"/>
    <cellStyle name="60% — акцент1 2" xfId="277"/>
    <cellStyle name="60% - Акцент2 2" xfId="278"/>
    <cellStyle name="60% — акцент2 2" xfId="279"/>
    <cellStyle name="60% - Акцент3 2" xfId="280"/>
    <cellStyle name="60% — акцент3 2" xfId="281"/>
    <cellStyle name="60% - Акцент4 2" xfId="282"/>
    <cellStyle name="60% — акцент4 2" xfId="283"/>
    <cellStyle name="60% - Акцент5 2" xfId="284"/>
    <cellStyle name="60% — акцент5 2" xfId="285"/>
    <cellStyle name="60% - Акцент6 2" xfId="286"/>
    <cellStyle name="60% — акцент6 2" xfId="287"/>
    <cellStyle name="Aaia?iue [0]_?anoiau" xfId="110"/>
    <cellStyle name="Aaia?iue_?anoiau" xfId="111"/>
    <cellStyle name="Aeia?nnueea" xfId="112"/>
    <cellStyle name="Calc Currency (0)" xfId="113"/>
    <cellStyle name="Comma [0]_(1)" xfId="114"/>
    <cellStyle name="Comma_(1)" xfId="115"/>
    <cellStyle name="Currency [0]" xfId="116"/>
    <cellStyle name="Currency_(1)" xfId="117"/>
    <cellStyle name="Đ_x0010_" xfId="118"/>
    <cellStyle name="Đ_x0010_?䥘Ȏ_x0013_⤀጖ē??䆈Ȏ_x0013_⬀ጘē_x0010_?䦄Ȏ" xfId="119"/>
    <cellStyle name="Đ_x0010_?䥘Ȏ_x0013_⤀጖ē??䆈Ȏ_x0013_⬀ጘē_x0010_?䦄Ȏ 1" xfId="120"/>
    <cellStyle name="Dezimal [0]_Compiling Utility Macros" xfId="121"/>
    <cellStyle name="Dezimal_Compiling Utility Macros" xfId="122"/>
    <cellStyle name="Euro" xfId="123"/>
    <cellStyle name="F2" xfId="124"/>
    <cellStyle name="F3" xfId="125"/>
    <cellStyle name="F4" xfId="126"/>
    <cellStyle name="F5" xfId="127"/>
    <cellStyle name="F6" xfId="128"/>
    <cellStyle name="F7" xfId="129"/>
    <cellStyle name="F8" xfId="130"/>
    <cellStyle name="Followed Hyperlink" xfId="131"/>
    <cellStyle name="Header1" xfId="132"/>
    <cellStyle name="Header2" xfId="133"/>
    <cellStyle name="Heading 1" xfId="134"/>
    <cellStyle name="Hyperlink" xfId="135"/>
    <cellStyle name="Iau?iue_?anoiau" xfId="136"/>
    <cellStyle name="Input" xfId="137"/>
    <cellStyle name="Ioe?uaaaoayny aeia?nnueea" xfId="138"/>
    <cellStyle name="ISO" xfId="139"/>
    <cellStyle name="JR Cells No Values" xfId="140"/>
    <cellStyle name="JR_ formula" xfId="141"/>
    <cellStyle name="JRchapeau" xfId="142"/>
    <cellStyle name="Just_Table" xfId="143"/>
    <cellStyle name="Milliers_FA_JUIN_2004" xfId="144"/>
    <cellStyle name="Monйtaire [0]_Conversion Summary" xfId="145"/>
    <cellStyle name="Monйtaire_Conversion Summary" xfId="146"/>
    <cellStyle name="Normal_0,85 без вывода" xfId="147"/>
    <cellStyle name="Normal1" xfId="148"/>
    <cellStyle name="normбlnм_laroux" xfId="149"/>
    <cellStyle name="Oeiainiaue [0]_?anoiau" xfId="150"/>
    <cellStyle name="Oeiainiaue_?anoiau" xfId="151"/>
    <cellStyle name="Ouny?e [0]_?anoiau" xfId="152"/>
    <cellStyle name="Ouny?e_?anoiau" xfId="153"/>
    <cellStyle name="Paaotsikko" xfId="154"/>
    <cellStyle name="Price_Body" xfId="155"/>
    <cellStyle name="protect" xfId="156"/>
    <cellStyle name="Pддotsikko" xfId="157"/>
    <cellStyle name="QTitle" xfId="158"/>
    <cellStyle name="range" xfId="159"/>
    <cellStyle name="Standard_Anpassen der Amortisation" xfId="160"/>
    <cellStyle name="t2" xfId="161"/>
    <cellStyle name="Tioma Back" xfId="162"/>
    <cellStyle name="Tioma Cells No Values" xfId="163"/>
    <cellStyle name="Tioma formula" xfId="164"/>
    <cellStyle name="Tioma Input" xfId="165"/>
    <cellStyle name="Tioma style" xfId="166"/>
    <cellStyle name="Validation" xfId="167"/>
    <cellStyle name="Valiotsikko" xfId="168"/>
    <cellStyle name="Vдliotsikko" xfId="169"/>
    <cellStyle name="Währung [0]_Compiling Utility Macros" xfId="170"/>
    <cellStyle name="Währung_Compiling Utility Macros" xfId="171"/>
    <cellStyle name="YelNumbersCurr" xfId="172"/>
    <cellStyle name="Акцент1 2" xfId="173"/>
    <cellStyle name="Акцент1 2 2" xfId="288"/>
    <cellStyle name="Акцент2 2" xfId="174"/>
    <cellStyle name="Акцент2 2 2" xfId="289"/>
    <cellStyle name="Акцент3 2" xfId="175"/>
    <cellStyle name="Акцент3 2 2" xfId="290"/>
    <cellStyle name="Акцент4 2" xfId="176"/>
    <cellStyle name="Акцент4 2 2" xfId="291"/>
    <cellStyle name="Акцент5 2" xfId="177"/>
    <cellStyle name="Акцент5 2 2" xfId="292"/>
    <cellStyle name="Акцент6 2" xfId="178"/>
    <cellStyle name="Акцент6 2 2" xfId="293"/>
    <cellStyle name="Беззащитный" xfId="179"/>
    <cellStyle name="Ввод  2" xfId="180"/>
    <cellStyle name="Ввод  2 2" xfId="294"/>
    <cellStyle name="Вывод 2" xfId="181"/>
    <cellStyle name="Вывод 2 2" xfId="295"/>
    <cellStyle name="Вычисление 2" xfId="182"/>
    <cellStyle name="Вычисление 2 2" xfId="296"/>
    <cellStyle name="Заголовок" xfId="183"/>
    <cellStyle name="Заголовок 1 2" xfId="184"/>
    <cellStyle name="Заголовок 1 2 2" xfId="297"/>
    <cellStyle name="Заголовок 2 2" xfId="185"/>
    <cellStyle name="Заголовок 2 2 2" xfId="298"/>
    <cellStyle name="Заголовок 3 2" xfId="186"/>
    <cellStyle name="Заголовок 3 2 2" xfId="299"/>
    <cellStyle name="Заголовок 4 2" xfId="187"/>
    <cellStyle name="Заголовок 4 2 2" xfId="300"/>
    <cellStyle name="ЗаголовокСтолбца" xfId="188"/>
    <cellStyle name="Защитный" xfId="189"/>
    <cellStyle name="Значение" xfId="190"/>
    <cellStyle name="Итог 2" xfId="191"/>
    <cellStyle name="Итог 2 2" xfId="301"/>
    <cellStyle name="Контрольная ячейка 2" xfId="192"/>
    <cellStyle name="Контрольная ячейка 2 2" xfId="302"/>
    <cellStyle name="Мои наименования показателей" xfId="195"/>
    <cellStyle name="Мой заголовок" xfId="193"/>
    <cellStyle name="Мой заголовок листа" xfId="194"/>
    <cellStyle name="Название 2" xfId="196"/>
    <cellStyle name="Название 2 2" xfId="303"/>
    <cellStyle name="Название 3" xfId="304"/>
    <cellStyle name="Нейтральный 2" xfId="197"/>
    <cellStyle name="Нейтральный 2 2" xfId="305"/>
    <cellStyle name="Нейтральный 3" xfId="306"/>
    <cellStyle name="Обычный" xfId="0" builtinId="0"/>
    <cellStyle name="Обычный 10" xfId="250"/>
    <cellStyle name="Обычный 11" xfId="251"/>
    <cellStyle name="Обычный 2" xfId="198"/>
    <cellStyle name="Обычный 2 2" xfId="199"/>
    <cellStyle name="Обычный 2_ИПР ОАО ТРК 2010-2012 гг Минэнерго, в РЭК1" xfId="200"/>
    <cellStyle name="Обычный 3" xfId="201"/>
    <cellStyle name="Обычный 3 2" xfId="202"/>
    <cellStyle name="Обычный 4" xfId="203"/>
    <cellStyle name="Обычный 4 2" xfId="204"/>
    <cellStyle name="Обычный 5" xfId="205"/>
    <cellStyle name="Обычный 6" xfId="206"/>
    <cellStyle name="Обычный 6 2" xfId="307"/>
    <cellStyle name="Обычный 7" xfId="207"/>
    <cellStyle name="Обычный 7 2" xfId="208"/>
    <cellStyle name="Обычный 8" xfId="248"/>
    <cellStyle name="Обычный 8 2" xfId="308"/>
    <cellStyle name="Обычный 9" xfId="249"/>
    <cellStyle name="Обычный_2011-2013_от Панковой И.А.16.04" xfId="315"/>
    <cellStyle name="Обычный_Форматы по компаниям_last" xfId="209"/>
    <cellStyle name="Плохой 2" xfId="210"/>
    <cellStyle name="Плохой 2 2" xfId="309"/>
    <cellStyle name="Поле ввода" xfId="211"/>
    <cellStyle name="Пояснение 2" xfId="212"/>
    <cellStyle name="Пояснение 2 2" xfId="310"/>
    <cellStyle name="Примечание 2" xfId="213"/>
    <cellStyle name="Примечание 2 2" xfId="311"/>
    <cellStyle name="Процентный" xfId="214" builtinId="5"/>
    <cellStyle name="Процентный 2" xfId="215"/>
    <cellStyle name="Процентный 2 2" xfId="216"/>
    <cellStyle name="Процентный 3" xfId="217"/>
    <cellStyle name="Процентный 3 2" xfId="218"/>
    <cellStyle name="Связанная ячейка 2" xfId="219"/>
    <cellStyle name="Связанная ячейка 2 2" xfId="312"/>
    <cellStyle name="Стиль 1" xfId="220"/>
    <cellStyle name="Текст предупреждения 2" xfId="221"/>
    <cellStyle name="Текст предупреждения 2 2" xfId="313"/>
    <cellStyle name="Текстовый" xfId="222"/>
    <cellStyle name="Тысячи [0]_27.02 скоррект. " xfId="223"/>
    <cellStyle name="Тысячи [а]" xfId="224"/>
    <cellStyle name="Тысячи_27.02 скоррект. " xfId="225"/>
    <cellStyle name="Финансовый 2" xfId="226"/>
    <cellStyle name="Финансовый 2 2" xfId="227"/>
    <cellStyle name="Финансовый 3" xfId="228"/>
    <cellStyle name="Финансовый 3 2" xfId="229"/>
    <cellStyle name="Финансовый 4" xfId="230"/>
    <cellStyle name="Формула" xfId="231"/>
    <cellStyle name="ФормулаВБ" xfId="232"/>
    <cellStyle name="ФормулаНаКонтроль" xfId="233"/>
    <cellStyle name="Формулы" xfId="234"/>
    <cellStyle name="Хороший 2" xfId="235"/>
    <cellStyle name="Хороший 2 2" xfId="314"/>
    <cellStyle name="Џђћ–…ќ’ќ›‰" xfId="236"/>
    <cellStyle name="ܘ_x0008_" xfId="237"/>
    <cellStyle name="ܘ_x0008_?䈌Ȏ㘛䤀ጛܛ_x0008_?䨐Ȏ㘛䤀ጛܛ_x0008_?䉜Ȏ㘛伀ᤛ" xfId="238"/>
    <cellStyle name="ܘ_x0008_?䈌Ȏ㘛䤀ጛܛ_x0008_?䨐Ȏ㘛䤀ጛܛ_x0008_?䉜Ȏ㘛伀ᤛ 1" xfId="239"/>
    <cellStyle name="ܛ_x0008_" xfId="240"/>
    <cellStyle name="ܛ_x0008_?䉜Ȏ㘛伀ᤛܛ_x0008_?偬Ȏ?ഀ഍č_x0001_?䊴Ȏ?ကတĐ_x0001_Ҡ" xfId="241"/>
    <cellStyle name="ܛ_x0008_?䉜Ȏ㘛伀ᤛܛ_x0008_?偬Ȏ?ഀ഍č_x0001_?䊴Ȏ?ကတĐ_x0001_Ҡ 1" xfId="242"/>
    <cellStyle name="ܛ_x0008_?䉜Ȏ㘛伀ᤛܛ_x0008_?偬Ȏ?ഀ഍č_x0001_?䊴Ȏ?ကတĐ_x0001_Ҡ_БДР С44о БДДС ок03" xfId="243"/>
    <cellStyle name="㐀കܒ_x0008_" xfId="244"/>
    <cellStyle name="㐀കܒ_x0008_?䆴Ȏ㘛伀ᤛܛ_x0008_?䧀Ȏ〘䤀ᤘ" xfId="245"/>
    <cellStyle name="㐀കܒ_x0008_?䆴Ȏ㘛伀ᤛܛ_x0008_?䧀Ȏ〘䤀ᤘ 1" xfId="246"/>
    <cellStyle name="㐀കܒ_x0008_?䆴Ȏ㘛伀ᤛܛ_x0008_?䧀Ȏ〘䤀ᤘ_БДР С44о БДДС ок03" xfId="247"/>
  </cellStyles>
  <dxfs count="0"/>
  <tableStyles count="0" defaultTableStyle="TableStyleMedium2" defaultPivotStyle="PivotStyleLight16"/>
  <colors>
    <mruColors>
      <color rgb="FF3366FF"/>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74;&#1086;&#1076;&#1082;&#1072;_&#1087;&#1086;&#1089;&#1090;&#1091;&#1087;&#1080;&#1074;&#1096;&#1080;&#1093;_&#1087;&#1088;&#1077;&#1076;&#1083;&#1086;&#1078;&#1077;&#1085;&#1080;&#1081;_2020-2024%20&#1082;&#1086;&#1088;%202021%20&#1080;%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76;&#1086;&#1087;%20&#1076;&#1090;&#1088;27.10/&#1055;&#1088;&#1080;&#1083;&#1086;&#1078;&#1077;&#1085;&#1080;&#1103;%20&#1082;%20&#1087;&#1088;&#1080;&#1082;&#1072;&#1079;&#1091;%20&#1048;&#1043;&#1057;%2020-24%20new.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6;&#1077;&#1082;&#1090;%20&#1048;&#1055;%202020-2024%20&#1086;&#1090;%2028.02.18/J_0000000001/J_0000000001%20&#1059;&#1053;&#106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73;&#1091;&#1082;%20&#1088;&#1072;&#1073;&#1086;&#1090;&#1072;/&#1060;&#1044;/&#1088;&#1072;&#1073;&#1086;&#1090;&#1072;/&#1048;&#1060;&#1040;/&#1048;&#1043;&#1057;/2021/&#1048;&#1055;/&#1084;&#1086;&#1085;&#1080;&#1090;&#1086;&#1088;&#1080;&#1085;&#1075;/114/144%202020_god_4_kvart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5.04.17/&#1042;0228_1037000158513_04_0_69_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86;&#1090;&#1074;&#1077;&#1090;%20&#1085;&#1072;%201290/&#1055;&#1088;&#1080;&#1083;&#1086;&#1078;&#1077;&#1085;&#1080;&#1103;%20&#1082;%20&#1087;&#1088;&#1080;&#1082;&#1072;&#1079;&#1091;%20&#1048;&#1043;&#1057;%2020-24%20n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Лист4"/>
      <sheetName val="Лист5"/>
      <sheetName val="Лист6"/>
    </sheetNames>
    <sheetDataSet>
      <sheetData sheetId="0">
        <row r="10">
          <cell r="M10">
            <v>3.5999999999999996</v>
          </cell>
        </row>
        <row r="13">
          <cell r="M13">
            <v>0.36</v>
          </cell>
        </row>
        <row r="14">
          <cell r="M14">
            <v>232.68</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20"/>
      <sheetName val="Раздел № 3 2021"/>
      <sheetName val="Раздел № 3 2019-"/>
      <sheetName val="Раздел № 3 2022"/>
      <sheetName val="Раздел № 3 2023"/>
      <sheetName val="Раздел № 3 2024"/>
      <sheetName val="Раздел № 1.1"/>
      <sheetName val="Раздел № 1.1 по кв 2019"/>
      <sheetName val="Раздел № 1.1 по кв 2020"/>
      <sheetName val="Раздел № 1.2"/>
      <sheetName val="Раздел № 2.1"/>
      <sheetName val="Раздел № 3.1"/>
      <sheetName val="Лист1"/>
    </sheetNames>
    <sheetDataSet>
      <sheetData sheetId="0">
        <row r="16">
          <cell r="AJ16">
            <v>0.94499999999999995</v>
          </cell>
        </row>
        <row r="17">
          <cell r="AJ17">
            <v>1.18</v>
          </cell>
        </row>
        <row r="19">
          <cell r="AM19">
            <v>0.60750000000000015</v>
          </cell>
        </row>
        <row r="21">
          <cell r="AM21">
            <v>2.8059632700786419</v>
          </cell>
        </row>
      </sheetData>
      <sheetData sheetId="1">
        <row r="17">
          <cell r="J17">
            <v>3</v>
          </cell>
        </row>
        <row r="18">
          <cell r="J18">
            <v>0.71666666666666667</v>
          </cell>
          <cell r="K18">
            <v>7.0833333333333304E-2</v>
          </cell>
        </row>
        <row r="19">
          <cell r="J19">
            <v>0.90833333333333344</v>
          </cell>
          <cell r="K19">
            <v>7.4999999999999845E-2</v>
          </cell>
        </row>
        <row r="20">
          <cell r="J20">
            <v>0.3</v>
          </cell>
        </row>
        <row r="25">
          <cell r="G25">
            <v>2.3383027250655348</v>
          </cell>
          <cell r="S25">
            <v>1.7796900000000002</v>
          </cell>
          <cell r="W25">
            <v>0.13269567499999999</v>
          </cell>
          <cell r="AA25">
            <v>0.16608190682999996</v>
          </cell>
          <cell r="AE25">
            <v>0.25983514323553492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1"/>
      <sheetName val="т2"/>
      <sheetName val="т3"/>
      <sheetName val="т4"/>
      <sheetName val="т6"/>
      <sheetName val="т6 (3)"/>
      <sheetName val="т5 "/>
    </sheetNames>
    <sheetDataSet>
      <sheetData sheetId="0" refreshError="1"/>
      <sheetData sheetId="1" refreshError="1"/>
      <sheetData sheetId="2" refreshError="1"/>
      <sheetData sheetId="3" refreshError="1"/>
      <sheetData sheetId="4" refreshError="1"/>
      <sheetData sheetId="5" refreshError="1"/>
      <sheetData sheetId="6">
        <row r="8">
          <cell r="D8">
            <v>6792.5879999999997</v>
          </cell>
        </row>
        <row r="11">
          <cell r="D11">
            <v>7593.6079340433826</v>
          </cell>
        </row>
        <row r="20">
          <cell r="D20">
            <v>7593.2061335504313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sheetName val="7.2"/>
      <sheetName val="8 "/>
      <sheetName val="9"/>
      <sheetName val="11.1"/>
      <sheetName val="12 "/>
      <sheetName val="13"/>
    </sheetNames>
    <sheetDataSet>
      <sheetData sheetId="0">
        <row r="52">
          <cell r="BU52">
            <v>4.0352941099999997</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0228_1037000158513_04_0_69_"/>
    </sheetNames>
    <sheetDataSet>
      <sheetData sheetId="0" refreshError="1">
        <row r="21">
          <cell r="BD21">
            <v>156.1733972237578</v>
          </cell>
        </row>
        <row r="22">
          <cell r="BD22">
            <v>0</v>
          </cell>
        </row>
        <row r="23">
          <cell r="BD23">
            <v>71.750306494</v>
          </cell>
        </row>
        <row r="24">
          <cell r="BD24">
            <v>38.4230007978</v>
          </cell>
        </row>
        <row r="25">
          <cell r="BD25">
            <v>31.748167331957799</v>
          </cell>
        </row>
        <row r="26">
          <cell r="BD26">
            <v>0</v>
          </cell>
        </row>
        <row r="27">
          <cell r="BD27">
            <v>14.2519226</v>
          </cell>
        </row>
        <row r="28">
          <cell r="BD28">
            <v>0</v>
          </cell>
        </row>
        <row r="29">
          <cell r="BD29">
            <v>0</v>
          </cell>
        </row>
        <row r="30">
          <cell r="BD30">
            <v>0</v>
          </cell>
        </row>
        <row r="31">
          <cell r="BD31">
            <v>0</v>
          </cell>
        </row>
        <row r="32">
          <cell r="BD32">
            <v>0</v>
          </cell>
        </row>
        <row r="33">
          <cell r="BD33">
            <v>0</v>
          </cell>
        </row>
        <row r="34">
          <cell r="BD34">
            <v>0</v>
          </cell>
        </row>
        <row r="35">
          <cell r="BD35">
            <v>0</v>
          </cell>
        </row>
        <row r="36">
          <cell r="BD36">
            <v>0</v>
          </cell>
        </row>
        <row r="37">
          <cell r="BD37">
            <v>0</v>
          </cell>
        </row>
        <row r="38">
          <cell r="BD38">
            <v>0</v>
          </cell>
        </row>
        <row r="39">
          <cell r="BD39">
            <v>0</v>
          </cell>
        </row>
        <row r="40">
          <cell r="BD40">
            <v>0</v>
          </cell>
        </row>
        <row r="41">
          <cell r="BD41">
            <v>0</v>
          </cell>
        </row>
        <row r="42">
          <cell r="BD42">
            <v>0</v>
          </cell>
        </row>
        <row r="43">
          <cell r="BD43">
            <v>0</v>
          </cell>
        </row>
        <row r="44">
          <cell r="BD44">
            <v>0</v>
          </cell>
        </row>
        <row r="45">
          <cell r="BD45">
            <v>0</v>
          </cell>
        </row>
        <row r="46">
          <cell r="BD46">
            <v>71.750306494</v>
          </cell>
        </row>
        <row r="47">
          <cell r="BD47">
            <v>56.449271023999998</v>
          </cell>
        </row>
        <row r="48">
          <cell r="BD48">
            <v>42.689794206000002</v>
          </cell>
        </row>
        <row r="51">
          <cell r="BD51">
            <v>13.759476817999998</v>
          </cell>
        </row>
        <row r="55">
          <cell r="BD55">
            <v>0</v>
          </cell>
        </row>
        <row r="56">
          <cell r="BD56">
            <v>0</v>
          </cell>
        </row>
        <row r="57">
          <cell r="BD57">
            <v>0</v>
          </cell>
        </row>
        <row r="58">
          <cell r="BD58">
            <v>15.301035469999999</v>
          </cell>
        </row>
        <row r="59">
          <cell r="BD59">
            <v>14.105228499999999</v>
          </cell>
        </row>
        <row r="62">
          <cell r="BD62">
            <v>0</v>
          </cell>
        </row>
        <row r="63">
          <cell r="BD63">
            <v>0</v>
          </cell>
        </row>
        <row r="64">
          <cell r="BD64">
            <v>0</v>
          </cell>
        </row>
        <row r="65">
          <cell r="BD65">
            <v>1.19580697</v>
          </cell>
        </row>
        <row r="68">
          <cell r="BD68">
            <v>0</v>
          </cell>
        </row>
        <row r="69">
          <cell r="BD69">
            <v>0</v>
          </cell>
        </row>
        <row r="70">
          <cell r="BD70">
            <v>0</v>
          </cell>
        </row>
        <row r="71">
          <cell r="BD71">
            <v>0</v>
          </cell>
        </row>
        <row r="72">
          <cell r="BD72">
            <v>0</v>
          </cell>
        </row>
        <row r="74">
          <cell r="BD74">
            <v>0</v>
          </cell>
        </row>
        <row r="75">
          <cell r="BD75">
            <v>38.4230007978</v>
          </cell>
        </row>
        <row r="76">
          <cell r="BD76">
            <v>0</v>
          </cell>
        </row>
        <row r="77">
          <cell r="BD77">
            <v>38.4230007978</v>
          </cell>
        </row>
        <row r="95">
          <cell r="BD95">
            <v>31.748167331957799</v>
          </cell>
        </row>
        <row r="102">
          <cell r="BD102">
            <v>0</v>
          </cell>
        </row>
        <row r="103">
          <cell r="BD103">
            <v>14.2519226</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 1"/>
      <sheetName val="Раздел № 2"/>
      <sheetName val="Раздел № 3 2020"/>
      <sheetName val="Раздел № 3 2021"/>
      <sheetName val="Раздел № 3 2019-"/>
      <sheetName val="Раздел № 3 2022"/>
      <sheetName val="Раздел № 3 2023"/>
      <sheetName val="Раздел № 3 2024"/>
      <sheetName val="Раздел № 1.1"/>
      <sheetName val="Раздел № 1.1 по кв 2019"/>
      <sheetName val="Раздел № 1.1 по кв 2020"/>
      <sheetName val="Раздел № 1.2"/>
      <sheetName val="Раздел № 2.1"/>
      <sheetName val="Раздел № 3.1"/>
    </sheetNames>
    <sheetDataSet>
      <sheetData sheetId="0" refreshError="1"/>
      <sheetData sheetId="1">
        <row r="25">
          <cell r="R25">
            <v>1.7195000000000003</v>
          </cell>
        </row>
        <row r="35">
          <cell r="S35">
            <v>1.5125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11"/>
  <sheetViews>
    <sheetView topLeftCell="A7" zoomScale="60" zoomScaleNormal="60" workbookViewId="0">
      <selection activeCell="A11" sqref="A11"/>
    </sheetView>
  </sheetViews>
  <sheetFormatPr defaultRowHeight="12" x14ac:dyDescent="0.25"/>
  <cols>
    <col min="1" max="1" width="9.85546875" style="96" customWidth="1"/>
    <col min="2" max="2" width="38.7109375" style="95" customWidth="1"/>
    <col min="3" max="3" width="14.140625" style="97" customWidth="1"/>
    <col min="4" max="63" width="10.28515625" style="95" customWidth="1"/>
    <col min="64" max="16384" width="9.140625" style="95"/>
  </cols>
  <sheetData>
    <row r="1" spans="1:63" s="92" customFormat="1" ht="15" customHeight="1" x14ac:dyDescent="0.25">
      <c r="A1" s="91"/>
      <c r="C1" s="93"/>
      <c r="BF1" s="529" t="s">
        <v>0</v>
      </c>
      <c r="BG1" s="529"/>
      <c r="BH1" s="529"/>
      <c r="BI1" s="529"/>
      <c r="BJ1" s="529"/>
      <c r="BK1" s="529"/>
    </row>
    <row r="2" spans="1:63" s="92" customFormat="1" ht="15" customHeight="1" x14ac:dyDescent="0.25">
      <c r="A2" s="91"/>
      <c r="C2" s="93"/>
      <c r="J2" s="177"/>
      <c r="K2" s="524"/>
      <c r="L2" s="524"/>
      <c r="M2" s="524"/>
      <c r="N2" s="524"/>
      <c r="O2" s="177"/>
      <c r="BF2" s="529" t="s">
        <v>1</v>
      </c>
      <c r="BG2" s="529"/>
      <c r="BH2" s="529"/>
      <c r="BI2" s="529"/>
      <c r="BJ2" s="529"/>
      <c r="BK2" s="529"/>
    </row>
    <row r="3" spans="1:63" s="92" customFormat="1" ht="15" customHeight="1" x14ac:dyDescent="0.25">
      <c r="A3" s="91"/>
      <c r="C3" s="93"/>
      <c r="J3" s="94"/>
      <c r="K3" s="94"/>
      <c r="L3" s="94"/>
      <c r="M3" s="94"/>
      <c r="N3" s="94"/>
      <c r="O3" s="94"/>
      <c r="BF3" s="529" t="s">
        <v>2</v>
      </c>
      <c r="BG3" s="529"/>
      <c r="BH3" s="529"/>
      <c r="BI3" s="529"/>
      <c r="BJ3" s="529"/>
      <c r="BK3" s="529"/>
    </row>
    <row r="4" spans="1:63" ht="18.75" x14ac:dyDescent="0.25">
      <c r="A4" s="525" t="s">
        <v>3</v>
      </c>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c r="AN4" s="525"/>
      <c r="AO4" s="525"/>
      <c r="AP4" s="525"/>
      <c r="AQ4" s="525"/>
    </row>
    <row r="5" spans="1:63" ht="18.75" x14ac:dyDescent="0.25">
      <c r="A5" s="525" t="s">
        <v>895</v>
      </c>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row>
    <row r="7" spans="1:63" ht="18.75" x14ac:dyDescent="0.25">
      <c r="A7" s="526" t="s">
        <v>908</v>
      </c>
      <c r="B7" s="526"/>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63" ht="15.75" x14ac:dyDescent="0.25">
      <c r="A8" s="527" t="s">
        <v>4</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7"/>
      <c r="AO8" s="527"/>
      <c r="AP8" s="527"/>
      <c r="AQ8" s="527"/>
    </row>
    <row r="10" spans="1:63" ht="18.75" x14ac:dyDescent="0.25">
      <c r="A10" s="526" t="s">
        <v>953</v>
      </c>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row>
    <row r="11" spans="1:63" ht="18.75" x14ac:dyDescent="0.25">
      <c r="A11" s="98"/>
      <c r="B11" s="99"/>
      <c r="C11" s="99"/>
      <c r="D11" s="99"/>
      <c r="E11" s="99"/>
      <c r="F11" s="99"/>
      <c r="G11" s="99"/>
      <c r="H11" s="99"/>
      <c r="I11" s="99"/>
      <c r="J11" s="99"/>
      <c r="K11" s="99"/>
      <c r="L11" s="99"/>
      <c r="M11" s="99"/>
      <c r="N11" s="99"/>
      <c r="O11" s="99"/>
      <c r="P11" s="100"/>
      <c r="Q11" s="100"/>
      <c r="R11" s="100"/>
      <c r="S11" s="100"/>
      <c r="T11" s="100"/>
      <c r="U11" s="100"/>
      <c r="V11" s="100"/>
      <c r="W11" s="100"/>
      <c r="X11" s="100"/>
      <c r="Y11" s="100"/>
      <c r="Z11" s="100"/>
      <c r="AA11" s="100"/>
      <c r="AB11" s="100"/>
      <c r="AC11" s="100"/>
      <c r="AD11" s="100"/>
      <c r="AE11" s="100"/>
      <c r="AF11" s="100"/>
      <c r="AG11" s="100"/>
      <c r="AH11" s="99"/>
      <c r="AI11" s="99"/>
      <c r="AJ11" s="99"/>
      <c r="AK11" s="99"/>
      <c r="AL11" s="99"/>
      <c r="AM11" s="99"/>
      <c r="AN11" s="99"/>
      <c r="AO11" s="99"/>
      <c r="AP11" s="99"/>
      <c r="AQ11" s="99"/>
    </row>
    <row r="12" spans="1:63" s="102" customFormat="1" ht="18.75" x14ac:dyDescent="0.25">
      <c r="A12" s="526"/>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101"/>
      <c r="AS12" s="101"/>
      <c r="AT12" s="101"/>
      <c r="AU12" s="101"/>
      <c r="AV12" s="101"/>
      <c r="AW12" s="101"/>
      <c r="AX12" s="101"/>
      <c r="AY12" s="101"/>
      <c r="AZ12" s="101"/>
      <c r="BA12" s="101"/>
      <c r="BB12" s="101"/>
      <c r="BC12" s="101"/>
      <c r="BD12" s="101"/>
    </row>
    <row r="13" spans="1:63" ht="15.75" customHeight="1" x14ac:dyDescent="0.25">
      <c r="A13" s="531" t="s">
        <v>5</v>
      </c>
      <c r="B13" s="523" t="s">
        <v>6</v>
      </c>
      <c r="C13" s="523" t="s">
        <v>7</v>
      </c>
      <c r="D13" s="530" t="s">
        <v>8</v>
      </c>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t="s">
        <v>8</v>
      </c>
      <c r="AQ13" s="530"/>
      <c r="AR13" s="530"/>
      <c r="AS13" s="530"/>
      <c r="AT13" s="530"/>
      <c r="AU13" s="530"/>
      <c r="AV13" s="530"/>
      <c r="AW13" s="530"/>
      <c r="AX13" s="530"/>
      <c r="AY13" s="530"/>
      <c r="AZ13" s="530"/>
      <c r="BA13" s="530"/>
      <c r="BB13" s="530"/>
      <c r="BC13" s="530"/>
      <c r="BD13" s="530"/>
      <c r="BE13" s="530"/>
      <c r="BF13" s="530"/>
      <c r="BG13" s="530"/>
      <c r="BH13" s="530"/>
      <c r="BI13" s="530"/>
      <c r="BJ13" s="530"/>
      <c r="BK13" s="530"/>
    </row>
    <row r="14" spans="1:63" ht="96.75" customHeight="1" x14ac:dyDescent="0.25">
      <c r="A14" s="531"/>
      <c r="B14" s="523"/>
      <c r="C14" s="523"/>
      <c r="D14" s="530" t="s">
        <v>9</v>
      </c>
      <c r="E14" s="530"/>
      <c r="F14" s="530"/>
      <c r="G14" s="530"/>
      <c r="H14" s="530"/>
      <c r="I14" s="530"/>
      <c r="J14" s="530"/>
      <c r="K14" s="530"/>
      <c r="L14" s="530"/>
      <c r="M14" s="530"/>
      <c r="N14" s="530"/>
      <c r="O14" s="530"/>
      <c r="P14" s="530"/>
      <c r="Q14" s="530"/>
      <c r="R14" s="530"/>
      <c r="S14" s="530"/>
      <c r="T14" s="530"/>
      <c r="U14" s="530"/>
      <c r="V14" s="530"/>
      <c r="W14" s="530"/>
      <c r="X14" s="530" t="s">
        <v>764</v>
      </c>
      <c r="Y14" s="530"/>
      <c r="Z14" s="530"/>
      <c r="AA14" s="530"/>
      <c r="AB14" s="530"/>
      <c r="AC14" s="530"/>
      <c r="AD14" s="530"/>
      <c r="AE14" s="530"/>
      <c r="AF14" s="530"/>
      <c r="AG14" s="530"/>
      <c r="AH14" s="530"/>
      <c r="AI14" s="530"/>
      <c r="AJ14" s="530"/>
      <c r="AK14" s="530"/>
      <c r="AL14" s="530"/>
      <c r="AM14" s="530"/>
      <c r="AN14" s="530"/>
      <c r="AO14" s="530"/>
      <c r="AP14" s="530" t="s">
        <v>10</v>
      </c>
      <c r="AQ14" s="530"/>
      <c r="AR14" s="530"/>
      <c r="AS14" s="530"/>
      <c r="AT14" s="530"/>
      <c r="AU14" s="530"/>
      <c r="AV14" s="530" t="s">
        <v>11</v>
      </c>
      <c r="AW14" s="530"/>
      <c r="AX14" s="530"/>
      <c r="AY14" s="530"/>
      <c r="AZ14" s="530" t="s">
        <v>12</v>
      </c>
      <c r="BA14" s="530"/>
      <c r="BB14" s="530"/>
      <c r="BC14" s="530"/>
      <c r="BD14" s="530"/>
      <c r="BE14" s="530"/>
      <c r="BF14" s="530" t="s">
        <v>13</v>
      </c>
      <c r="BG14" s="530"/>
      <c r="BH14" s="530"/>
      <c r="BI14" s="530"/>
      <c r="BJ14" s="530" t="s">
        <v>14</v>
      </c>
      <c r="BK14" s="530"/>
    </row>
    <row r="15" spans="1:63" ht="232.5" customHeight="1" x14ac:dyDescent="0.25">
      <c r="A15" s="531"/>
      <c r="B15" s="523"/>
      <c r="C15" s="523"/>
      <c r="D15" s="528" t="s">
        <v>765</v>
      </c>
      <c r="E15" s="528"/>
      <c r="F15" s="528" t="s">
        <v>766</v>
      </c>
      <c r="G15" s="528"/>
      <c r="H15" s="528" t="s">
        <v>767</v>
      </c>
      <c r="I15" s="528"/>
      <c r="J15" s="528" t="s">
        <v>768</v>
      </c>
      <c r="K15" s="528"/>
      <c r="L15" s="528" t="s">
        <v>769</v>
      </c>
      <c r="M15" s="528"/>
      <c r="N15" s="528" t="s">
        <v>770</v>
      </c>
      <c r="O15" s="528"/>
      <c r="P15" s="528" t="s">
        <v>771</v>
      </c>
      <c r="Q15" s="528"/>
      <c r="R15" s="528" t="s">
        <v>772</v>
      </c>
      <c r="S15" s="528"/>
      <c r="T15" s="528" t="s">
        <v>896</v>
      </c>
      <c r="U15" s="528"/>
      <c r="V15" s="528" t="s">
        <v>773</v>
      </c>
      <c r="W15" s="528"/>
      <c r="X15" s="528" t="s">
        <v>774</v>
      </c>
      <c r="Y15" s="528"/>
      <c r="Z15" s="528" t="s">
        <v>775</v>
      </c>
      <c r="AA15" s="528"/>
      <c r="AB15" s="528" t="s">
        <v>776</v>
      </c>
      <c r="AC15" s="528"/>
      <c r="AD15" s="528" t="s">
        <v>777</v>
      </c>
      <c r="AE15" s="528"/>
      <c r="AF15" s="528" t="s">
        <v>778</v>
      </c>
      <c r="AG15" s="528"/>
      <c r="AH15" s="528" t="s">
        <v>779</v>
      </c>
      <c r="AI15" s="528"/>
      <c r="AJ15" s="528" t="s">
        <v>780</v>
      </c>
      <c r="AK15" s="528"/>
      <c r="AL15" s="528" t="s">
        <v>781</v>
      </c>
      <c r="AM15" s="528"/>
      <c r="AN15" s="528" t="s">
        <v>782</v>
      </c>
      <c r="AO15" s="528"/>
      <c r="AP15" s="528" t="s">
        <v>783</v>
      </c>
      <c r="AQ15" s="528"/>
      <c r="AR15" s="528" t="s">
        <v>784</v>
      </c>
      <c r="AS15" s="528"/>
      <c r="AT15" s="528" t="s">
        <v>785</v>
      </c>
      <c r="AU15" s="528"/>
      <c r="AV15" s="528" t="s">
        <v>786</v>
      </c>
      <c r="AW15" s="528"/>
      <c r="AX15" s="528" t="s">
        <v>787</v>
      </c>
      <c r="AY15" s="528"/>
      <c r="AZ15" s="528" t="s">
        <v>788</v>
      </c>
      <c r="BA15" s="528"/>
      <c r="BB15" s="528" t="s">
        <v>789</v>
      </c>
      <c r="BC15" s="528"/>
      <c r="BD15" s="528" t="s">
        <v>790</v>
      </c>
      <c r="BE15" s="528"/>
      <c r="BF15" s="528" t="s">
        <v>791</v>
      </c>
      <c r="BG15" s="528"/>
      <c r="BH15" s="528" t="s">
        <v>792</v>
      </c>
      <c r="BI15" s="528"/>
      <c r="BJ15" s="528" t="s">
        <v>15</v>
      </c>
      <c r="BK15" s="528"/>
    </row>
    <row r="16" spans="1:63" ht="66.75" customHeight="1" x14ac:dyDescent="0.25">
      <c r="A16" s="531"/>
      <c r="B16" s="523"/>
      <c r="C16" s="523"/>
      <c r="D16" s="182" t="s">
        <v>54</v>
      </c>
      <c r="E16" s="182" t="s">
        <v>55</v>
      </c>
      <c r="F16" s="182" t="s">
        <v>54</v>
      </c>
      <c r="G16" s="182" t="s">
        <v>55</v>
      </c>
      <c r="H16" s="182" t="s">
        <v>54</v>
      </c>
      <c r="I16" s="182" t="s">
        <v>55</v>
      </c>
      <c r="J16" s="182" t="s">
        <v>54</v>
      </c>
      <c r="K16" s="182" t="s">
        <v>55</v>
      </c>
      <c r="L16" s="182" t="s">
        <v>54</v>
      </c>
      <c r="M16" s="182" t="s">
        <v>55</v>
      </c>
      <c r="N16" s="182" t="s">
        <v>54</v>
      </c>
      <c r="O16" s="182" t="s">
        <v>55</v>
      </c>
      <c r="P16" s="182" t="s">
        <v>54</v>
      </c>
      <c r="Q16" s="182" t="s">
        <v>55</v>
      </c>
      <c r="R16" s="182" t="s">
        <v>54</v>
      </c>
      <c r="S16" s="182" t="s">
        <v>55</v>
      </c>
      <c r="T16" s="182" t="s">
        <v>54</v>
      </c>
      <c r="U16" s="182" t="s">
        <v>55</v>
      </c>
      <c r="V16" s="182" t="s">
        <v>54</v>
      </c>
      <c r="W16" s="182" t="s">
        <v>55</v>
      </c>
      <c r="X16" s="182" t="s">
        <v>54</v>
      </c>
      <c r="Y16" s="182" t="s">
        <v>55</v>
      </c>
      <c r="Z16" s="182" t="s">
        <v>54</v>
      </c>
      <c r="AA16" s="182" t="s">
        <v>55</v>
      </c>
      <c r="AB16" s="182" t="s">
        <v>54</v>
      </c>
      <c r="AC16" s="182" t="s">
        <v>55</v>
      </c>
      <c r="AD16" s="182" t="s">
        <v>54</v>
      </c>
      <c r="AE16" s="182" t="s">
        <v>55</v>
      </c>
      <c r="AF16" s="182" t="s">
        <v>54</v>
      </c>
      <c r="AG16" s="182" t="s">
        <v>55</v>
      </c>
      <c r="AH16" s="182" t="s">
        <v>54</v>
      </c>
      <c r="AI16" s="182" t="s">
        <v>55</v>
      </c>
      <c r="AJ16" s="182" t="s">
        <v>54</v>
      </c>
      <c r="AK16" s="182" t="s">
        <v>55</v>
      </c>
      <c r="AL16" s="182" t="s">
        <v>54</v>
      </c>
      <c r="AM16" s="182" t="s">
        <v>55</v>
      </c>
      <c r="AN16" s="182" t="s">
        <v>54</v>
      </c>
      <c r="AO16" s="182" t="s">
        <v>55</v>
      </c>
      <c r="AP16" s="182" t="s">
        <v>54</v>
      </c>
      <c r="AQ16" s="182" t="s">
        <v>55</v>
      </c>
      <c r="AR16" s="182" t="s">
        <v>54</v>
      </c>
      <c r="AS16" s="182" t="s">
        <v>55</v>
      </c>
      <c r="AT16" s="182" t="s">
        <v>54</v>
      </c>
      <c r="AU16" s="182" t="s">
        <v>55</v>
      </c>
      <c r="AV16" s="182" t="s">
        <v>54</v>
      </c>
      <c r="AW16" s="182" t="s">
        <v>55</v>
      </c>
      <c r="AX16" s="182" t="s">
        <v>54</v>
      </c>
      <c r="AY16" s="182" t="s">
        <v>55</v>
      </c>
      <c r="AZ16" s="182" t="s">
        <v>54</v>
      </c>
      <c r="BA16" s="182" t="s">
        <v>55</v>
      </c>
      <c r="BB16" s="182" t="s">
        <v>54</v>
      </c>
      <c r="BC16" s="182" t="s">
        <v>55</v>
      </c>
      <c r="BD16" s="182" t="s">
        <v>54</v>
      </c>
      <c r="BE16" s="182" t="s">
        <v>55</v>
      </c>
      <c r="BF16" s="182" t="s">
        <v>54</v>
      </c>
      <c r="BG16" s="182" t="s">
        <v>55</v>
      </c>
      <c r="BH16" s="182" t="s">
        <v>54</v>
      </c>
      <c r="BI16" s="182" t="s">
        <v>55</v>
      </c>
      <c r="BJ16" s="182" t="s">
        <v>54</v>
      </c>
      <c r="BK16" s="182" t="s">
        <v>55</v>
      </c>
    </row>
    <row r="17" spans="1:63" s="103" customFormat="1" ht="15.75" x14ac:dyDescent="0.25">
      <c r="A17" s="178">
        <v>1</v>
      </c>
      <c r="B17" s="176">
        <v>2</v>
      </c>
      <c r="C17" s="176">
        <v>3</v>
      </c>
      <c r="D17" s="183" t="s">
        <v>16</v>
      </c>
      <c r="E17" s="183" t="s">
        <v>17</v>
      </c>
      <c r="F17" s="183" t="s">
        <v>18</v>
      </c>
      <c r="G17" s="183" t="s">
        <v>19</v>
      </c>
      <c r="H17" s="183" t="s">
        <v>793</v>
      </c>
      <c r="I17" s="183" t="s">
        <v>794</v>
      </c>
      <c r="J17" s="183" t="s">
        <v>795</v>
      </c>
      <c r="K17" s="183" t="s">
        <v>796</v>
      </c>
      <c r="L17" s="183" t="s">
        <v>797</v>
      </c>
      <c r="M17" s="183" t="s">
        <v>798</v>
      </c>
      <c r="N17" s="183" t="s">
        <v>799</v>
      </c>
      <c r="O17" s="183" t="s">
        <v>800</v>
      </c>
      <c r="P17" s="183" t="s">
        <v>801</v>
      </c>
      <c r="Q17" s="183" t="s">
        <v>802</v>
      </c>
      <c r="R17" s="183" t="s">
        <v>803</v>
      </c>
      <c r="S17" s="183" t="s">
        <v>804</v>
      </c>
      <c r="T17" s="183" t="s">
        <v>805</v>
      </c>
      <c r="U17" s="183" t="s">
        <v>806</v>
      </c>
      <c r="V17" s="183" t="s">
        <v>807</v>
      </c>
      <c r="W17" s="183" t="s">
        <v>808</v>
      </c>
      <c r="X17" s="183" t="s">
        <v>20</v>
      </c>
      <c r="Y17" s="183" t="s">
        <v>21</v>
      </c>
      <c r="Z17" s="183" t="s">
        <v>22</v>
      </c>
      <c r="AA17" s="183" t="s">
        <v>23</v>
      </c>
      <c r="AB17" s="183" t="s">
        <v>465</v>
      </c>
      <c r="AC17" s="183" t="s">
        <v>809</v>
      </c>
      <c r="AD17" s="183" t="s">
        <v>810</v>
      </c>
      <c r="AE17" s="183" t="s">
        <v>811</v>
      </c>
      <c r="AF17" s="183" t="s">
        <v>812</v>
      </c>
      <c r="AG17" s="183" t="s">
        <v>813</v>
      </c>
      <c r="AH17" s="183" t="s">
        <v>814</v>
      </c>
      <c r="AI17" s="183" t="s">
        <v>815</v>
      </c>
      <c r="AJ17" s="183" t="s">
        <v>816</v>
      </c>
      <c r="AK17" s="183" t="s">
        <v>817</v>
      </c>
      <c r="AL17" s="183" t="s">
        <v>818</v>
      </c>
      <c r="AM17" s="183" t="s">
        <v>819</v>
      </c>
      <c r="AN17" s="183" t="s">
        <v>820</v>
      </c>
      <c r="AO17" s="183" t="s">
        <v>821</v>
      </c>
      <c r="AP17" s="183" t="s">
        <v>24</v>
      </c>
      <c r="AQ17" s="183" t="s">
        <v>25</v>
      </c>
      <c r="AR17" s="183" t="s">
        <v>26</v>
      </c>
      <c r="AS17" s="183" t="s">
        <v>27</v>
      </c>
      <c r="AT17" s="183" t="s">
        <v>822</v>
      </c>
      <c r="AU17" s="183" t="s">
        <v>823</v>
      </c>
      <c r="AV17" s="183" t="s">
        <v>28</v>
      </c>
      <c r="AW17" s="183" t="s">
        <v>29</v>
      </c>
      <c r="AX17" s="183" t="s">
        <v>30</v>
      </c>
      <c r="AY17" s="183" t="s">
        <v>31</v>
      </c>
      <c r="AZ17" s="183" t="s">
        <v>32</v>
      </c>
      <c r="BA17" s="183" t="s">
        <v>33</v>
      </c>
      <c r="BB17" s="183" t="s">
        <v>34</v>
      </c>
      <c r="BC17" s="183" t="s">
        <v>35</v>
      </c>
      <c r="BD17" s="183" t="s">
        <v>824</v>
      </c>
      <c r="BE17" s="183" t="s">
        <v>825</v>
      </c>
      <c r="BF17" s="183" t="s">
        <v>36</v>
      </c>
      <c r="BG17" s="183" t="s">
        <v>37</v>
      </c>
      <c r="BH17" s="183" t="s">
        <v>38</v>
      </c>
      <c r="BI17" s="183" t="s">
        <v>39</v>
      </c>
      <c r="BJ17" s="184" t="s">
        <v>40</v>
      </c>
      <c r="BK17" s="184" t="s">
        <v>41</v>
      </c>
    </row>
    <row r="18" spans="1:63" s="103" customFormat="1" ht="31.5" x14ac:dyDescent="0.25">
      <c r="A18" s="90">
        <f>G0228_1074205010351_02_0_69_!A19</f>
        <v>0</v>
      </c>
      <c r="B18" s="104" t="str">
        <f>G0228_1074205010351_02_0_69_!B19</f>
        <v>ВСЕГО по инвестиционной программе, в том числе:</v>
      </c>
      <c r="C18" s="105" t="str">
        <f>G0228_1074205010351_02_0_69_!C19</f>
        <v>Г</v>
      </c>
      <c r="D18" s="129">
        <f t="shared" ref="D18:BK18" si="0">SUM(D19:D24)</f>
        <v>0</v>
      </c>
      <c r="E18" s="129">
        <f t="shared" si="0"/>
        <v>0</v>
      </c>
      <c r="F18" s="129">
        <f t="shared" si="0"/>
        <v>0</v>
      </c>
      <c r="G18" s="129">
        <f t="shared" si="0"/>
        <v>0</v>
      </c>
      <c r="H18" s="129">
        <f t="shared" si="0"/>
        <v>0</v>
      </c>
      <c r="I18" s="129">
        <f t="shared" si="0"/>
        <v>0</v>
      </c>
      <c r="J18" s="129">
        <f t="shared" si="0"/>
        <v>0</v>
      </c>
      <c r="K18" s="129">
        <f t="shared" si="0"/>
        <v>0</v>
      </c>
      <c r="L18" s="129">
        <f t="shared" si="0"/>
        <v>0</v>
      </c>
      <c r="M18" s="129">
        <f t="shared" si="0"/>
        <v>0</v>
      </c>
      <c r="N18" s="129">
        <f t="shared" si="0"/>
        <v>0</v>
      </c>
      <c r="O18" s="129">
        <f t="shared" si="0"/>
        <v>0</v>
      </c>
      <c r="P18" s="129">
        <f t="shared" si="0"/>
        <v>0</v>
      </c>
      <c r="Q18" s="129">
        <f t="shared" si="0"/>
        <v>0</v>
      </c>
      <c r="R18" s="129">
        <f t="shared" si="0"/>
        <v>0</v>
      </c>
      <c r="S18" s="129">
        <f t="shared" si="0"/>
        <v>0</v>
      </c>
      <c r="T18" s="129">
        <f t="shared" si="0"/>
        <v>0</v>
      </c>
      <c r="U18" s="129">
        <f t="shared" si="0"/>
        <v>0</v>
      </c>
      <c r="V18" s="129">
        <f t="shared" si="0"/>
        <v>0</v>
      </c>
      <c r="W18" s="129">
        <f t="shared" si="0"/>
        <v>0</v>
      </c>
      <c r="X18" s="129">
        <f t="shared" si="0"/>
        <v>0</v>
      </c>
      <c r="Y18" s="129">
        <f t="shared" si="0"/>
        <v>0</v>
      </c>
      <c r="Z18" s="129">
        <f t="shared" si="0"/>
        <v>0</v>
      </c>
      <c r="AA18" s="129">
        <f t="shared" si="0"/>
        <v>0</v>
      </c>
      <c r="AB18" s="129">
        <f t="shared" si="0"/>
        <v>0</v>
      </c>
      <c r="AC18" s="129">
        <f t="shared" si="0"/>
        <v>0</v>
      </c>
      <c r="AD18" s="129">
        <f t="shared" si="0"/>
        <v>0</v>
      </c>
      <c r="AE18" s="129">
        <f t="shared" si="0"/>
        <v>0</v>
      </c>
      <c r="AF18" s="129">
        <f t="shared" si="0"/>
        <v>0</v>
      </c>
      <c r="AG18" s="129">
        <f t="shared" si="0"/>
        <v>0</v>
      </c>
      <c r="AH18" s="129">
        <f t="shared" si="0"/>
        <v>0</v>
      </c>
      <c r="AI18" s="129">
        <f t="shared" si="0"/>
        <v>0</v>
      </c>
      <c r="AJ18" s="129">
        <f t="shared" si="0"/>
        <v>0</v>
      </c>
      <c r="AK18" s="129">
        <f t="shared" si="0"/>
        <v>0</v>
      </c>
      <c r="AL18" s="129">
        <f t="shared" si="0"/>
        <v>0</v>
      </c>
      <c r="AM18" s="129">
        <f t="shared" si="0"/>
        <v>0</v>
      </c>
      <c r="AN18" s="222">
        <f t="shared" si="0"/>
        <v>0</v>
      </c>
      <c r="AO18" s="222">
        <f t="shared" si="0"/>
        <v>0</v>
      </c>
      <c r="AP18" s="129">
        <f t="shared" si="0"/>
        <v>0</v>
      </c>
      <c r="AQ18" s="129">
        <f t="shared" si="0"/>
        <v>0</v>
      </c>
      <c r="AR18" s="129">
        <f t="shared" si="0"/>
        <v>0</v>
      </c>
      <c r="AS18" s="129">
        <f t="shared" si="0"/>
        <v>0</v>
      </c>
      <c r="AT18" s="129">
        <f t="shared" si="0"/>
        <v>0</v>
      </c>
      <c r="AU18" s="129">
        <f t="shared" si="0"/>
        <v>0</v>
      </c>
      <c r="AV18" s="129">
        <f t="shared" si="0"/>
        <v>0</v>
      </c>
      <c r="AW18" s="129">
        <f t="shared" si="0"/>
        <v>0</v>
      </c>
      <c r="AX18" s="129">
        <f t="shared" si="0"/>
        <v>0</v>
      </c>
      <c r="AY18" s="129">
        <f t="shared" si="0"/>
        <v>0</v>
      </c>
      <c r="AZ18" s="129">
        <f t="shared" si="0"/>
        <v>0</v>
      </c>
      <c r="BA18" s="129">
        <f t="shared" si="0"/>
        <v>0</v>
      </c>
      <c r="BB18" s="129">
        <f t="shared" si="0"/>
        <v>0</v>
      </c>
      <c r="BC18" s="129">
        <f t="shared" si="0"/>
        <v>0</v>
      </c>
      <c r="BD18" s="129">
        <f t="shared" si="0"/>
        <v>0</v>
      </c>
      <c r="BE18" s="129">
        <f t="shared" si="0"/>
        <v>0</v>
      </c>
      <c r="BF18" s="129">
        <f t="shared" si="0"/>
        <v>0</v>
      </c>
      <c r="BG18" s="129">
        <f t="shared" si="0"/>
        <v>0</v>
      </c>
      <c r="BH18" s="129">
        <f t="shared" si="0"/>
        <v>3.1905000000000001</v>
      </c>
      <c r="BI18" s="129">
        <f t="shared" si="0"/>
        <v>3.1905000000000001</v>
      </c>
      <c r="BJ18" s="129">
        <f t="shared" si="0"/>
        <v>0</v>
      </c>
      <c r="BK18" s="129">
        <f t="shared" si="0"/>
        <v>0</v>
      </c>
    </row>
    <row r="19" spans="1:63" ht="31.5" x14ac:dyDescent="0.25">
      <c r="A19" s="90" t="str">
        <f>G0228_1074205010351_02_0_69_!A20</f>
        <v>0.1</v>
      </c>
      <c r="B19" s="104" t="str">
        <f>G0228_1074205010351_02_0_69_!B20</f>
        <v>Технологическое присоединение, всего</v>
      </c>
      <c r="C19" s="105" t="str">
        <f>G0228_1074205010351_02_0_69_!C20</f>
        <v>Г</v>
      </c>
      <c r="D19" s="107">
        <f t="shared" ref="D19:BK19" si="1">SUM(D25)</f>
        <v>0</v>
      </c>
      <c r="E19" s="107">
        <f t="shared" si="1"/>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07">
        <f t="shared" si="1"/>
        <v>0</v>
      </c>
      <c r="Q19" s="107">
        <f t="shared" si="1"/>
        <v>0</v>
      </c>
      <c r="R19" s="107">
        <f t="shared" si="1"/>
        <v>0</v>
      </c>
      <c r="S19" s="107">
        <f t="shared" si="1"/>
        <v>0</v>
      </c>
      <c r="T19" s="107">
        <f t="shared" si="1"/>
        <v>0</v>
      </c>
      <c r="U19" s="107">
        <f t="shared" si="1"/>
        <v>0</v>
      </c>
      <c r="V19" s="107">
        <f t="shared" si="1"/>
        <v>0</v>
      </c>
      <c r="W19" s="107">
        <f t="shared" si="1"/>
        <v>0</v>
      </c>
      <c r="X19" s="107">
        <f t="shared" si="1"/>
        <v>0</v>
      </c>
      <c r="Y19" s="107">
        <f t="shared" si="1"/>
        <v>0</v>
      </c>
      <c r="Z19" s="107">
        <f t="shared" si="1"/>
        <v>0</v>
      </c>
      <c r="AA19" s="107">
        <f t="shared" si="1"/>
        <v>0</v>
      </c>
      <c r="AB19" s="107">
        <f t="shared" si="1"/>
        <v>0</v>
      </c>
      <c r="AC19" s="107">
        <f t="shared" si="1"/>
        <v>0</v>
      </c>
      <c r="AD19" s="107">
        <f t="shared" si="1"/>
        <v>0</v>
      </c>
      <c r="AE19" s="107">
        <f t="shared" si="1"/>
        <v>0</v>
      </c>
      <c r="AF19" s="107">
        <f t="shared" si="1"/>
        <v>0</v>
      </c>
      <c r="AG19" s="107">
        <f t="shared" si="1"/>
        <v>0</v>
      </c>
      <c r="AH19" s="107">
        <f t="shared" si="1"/>
        <v>0</v>
      </c>
      <c r="AI19" s="107">
        <f t="shared" si="1"/>
        <v>0</v>
      </c>
      <c r="AJ19" s="107">
        <f t="shared" si="1"/>
        <v>0</v>
      </c>
      <c r="AK19" s="107">
        <f t="shared" si="1"/>
        <v>0</v>
      </c>
      <c r="AL19" s="107">
        <f t="shared" si="1"/>
        <v>0</v>
      </c>
      <c r="AM19" s="107">
        <f t="shared" si="1"/>
        <v>0</v>
      </c>
      <c r="AN19" s="221">
        <f t="shared" si="1"/>
        <v>0</v>
      </c>
      <c r="AO19" s="221">
        <f t="shared" si="1"/>
        <v>0</v>
      </c>
      <c r="AP19" s="107">
        <f t="shared" si="1"/>
        <v>0</v>
      </c>
      <c r="AQ19" s="107">
        <f t="shared" si="1"/>
        <v>0</v>
      </c>
      <c r="AR19" s="107">
        <f t="shared" si="1"/>
        <v>0</v>
      </c>
      <c r="AS19" s="107">
        <f t="shared" si="1"/>
        <v>0</v>
      </c>
      <c r="AT19" s="107">
        <f t="shared" si="1"/>
        <v>0</v>
      </c>
      <c r="AU19" s="107">
        <f t="shared" si="1"/>
        <v>0</v>
      </c>
      <c r="AV19" s="107">
        <f t="shared" si="1"/>
        <v>0</v>
      </c>
      <c r="AW19" s="107">
        <f t="shared" si="1"/>
        <v>0</v>
      </c>
      <c r="AX19" s="107">
        <f t="shared" si="1"/>
        <v>0</v>
      </c>
      <c r="AY19" s="107">
        <f t="shared" si="1"/>
        <v>0</v>
      </c>
      <c r="AZ19" s="107">
        <f t="shared" si="1"/>
        <v>0</v>
      </c>
      <c r="BA19" s="107">
        <f t="shared" si="1"/>
        <v>0</v>
      </c>
      <c r="BB19" s="107">
        <f t="shared" si="1"/>
        <v>0</v>
      </c>
      <c r="BC19" s="107">
        <f t="shared" si="1"/>
        <v>0</v>
      </c>
      <c r="BD19" s="107">
        <f t="shared" si="1"/>
        <v>0</v>
      </c>
      <c r="BE19" s="107">
        <f t="shared" si="1"/>
        <v>0</v>
      </c>
      <c r="BF19" s="107">
        <f t="shared" si="1"/>
        <v>0</v>
      </c>
      <c r="BG19" s="107">
        <f t="shared" si="1"/>
        <v>0</v>
      </c>
      <c r="BH19" s="107">
        <f t="shared" si="1"/>
        <v>0</v>
      </c>
      <c r="BI19" s="107">
        <f t="shared" si="1"/>
        <v>0</v>
      </c>
      <c r="BJ19" s="107">
        <f t="shared" si="1"/>
        <v>0</v>
      </c>
      <c r="BK19" s="107">
        <f t="shared" si="1"/>
        <v>0</v>
      </c>
    </row>
    <row r="20" spans="1:63" ht="31.5" x14ac:dyDescent="0.25">
      <c r="A20" s="90" t="str">
        <f>G0228_1074205010351_02_0_69_!A21</f>
        <v>0.2</v>
      </c>
      <c r="B20" s="104" t="str">
        <f>G0228_1074205010351_02_0_69_!B21</f>
        <v>Реконструкция, модернизация, техническое перевооружение, всего</v>
      </c>
      <c r="C20" s="105" t="str">
        <f>G0228_1074205010351_02_0_69_!C21</f>
        <v>Г</v>
      </c>
      <c r="D20" s="107">
        <f t="shared" ref="D20:BK20" si="2">SUM(D43)</f>
        <v>0</v>
      </c>
      <c r="E20" s="107">
        <f t="shared" si="2"/>
        <v>0</v>
      </c>
      <c r="F20" s="107">
        <f t="shared" si="2"/>
        <v>0</v>
      </c>
      <c r="G20" s="107">
        <f t="shared" si="2"/>
        <v>0</v>
      </c>
      <c r="H20" s="107">
        <f t="shared" si="2"/>
        <v>0</v>
      </c>
      <c r="I20" s="107">
        <f t="shared" si="2"/>
        <v>0</v>
      </c>
      <c r="J20" s="107">
        <f t="shared" si="2"/>
        <v>0</v>
      </c>
      <c r="K20" s="107">
        <f t="shared" si="2"/>
        <v>0</v>
      </c>
      <c r="L20" s="107">
        <f t="shared" si="2"/>
        <v>0</v>
      </c>
      <c r="M20" s="107">
        <f t="shared" si="2"/>
        <v>0</v>
      </c>
      <c r="N20" s="107">
        <f t="shared" si="2"/>
        <v>0</v>
      </c>
      <c r="O20" s="107">
        <f t="shared" si="2"/>
        <v>0</v>
      </c>
      <c r="P20" s="107">
        <f t="shared" si="2"/>
        <v>0</v>
      </c>
      <c r="Q20" s="107">
        <f t="shared" si="2"/>
        <v>0</v>
      </c>
      <c r="R20" s="107">
        <f t="shared" si="2"/>
        <v>0</v>
      </c>
      <c r="S20" s="107">
        <f t="shared" si="2"/>
        <v>0</v>
      </c>
      <c r="T20" s="107">
        <f t="shared" si="2"/>
        <v>0</v>
      </c>
      <c r="U20" s="107">
        <f t="shared" si="2"/>
        <v>0</v>
      </c>
      <c r="V20" s="107">
        <f t="shared" si="2"/>
        <v>0</v>
      </c>
      <c r="W20" s="107">
        <f t="shared" si="2"/>
        <v>0</v>
      </c>
      <c r="X20" s="107">
        <f t="shared" si="2"/>
        <v>0</v>
      </c>
      <c r="Y20" s="107">
        <f t="shared" si="2"/>
        <v>0</v>
      </c>
      <c r="Z20" s="107">
        <f t="shared" si="2"/>
        <v>0</v>
      </c>
      <c r="AA20" s="107">
        <f t="shared" si="2"/>
        <v>0</v>
      </c>
      <c r="AB20" s="107">
        <f t="shared" si="2"/>
        <v>0</v>
      </c>
      <c r="AC20" s="107">
        <f t="shared" si="2"/>
        <v>0</v>
      </c>
      <c r="AD20" s="107">
        <f t="shared" si="2"/>
        <v>0</v>
      </c>
      <c r="AE20" s="107">
        <f t="shared" si="2"/>
        <v>0</v>
      </c>
      <c r="AF20" s="107">
        <f t="shared" si="2"/>
        <v>0</v>
      </c>
      <c r="AG20" s="107">
        <f t="shared" si="2"/>
        <v>0</v>
      </c>
      <c r="AH20" s="107">
        <f t="shared" si="2"/>
        <v>0</v>
      </c>
      <c r="AI20" s="107">
        <f t="shared" si="2"/>
        <v>0</v>
      </c>
      <c r="AJ20" s="107">
        <f t="shared" si="2"/>
        <v>0</v>
      </c>
      <c r="AK20" s="107">
        <f t="shared" si="2"/>
        <v>0</v>
      </c>
      <c r="AL20" s="107">
        <f t="shared" si="2"/>
        <v>0</v>
      </c>
      <c r="AM20" s="107">
        <f t="shared" si="2"/>
        <v>0</v>
      </c>
      <c r="AN20" s="221">
        <f t="shared" si="2"/>
        <v>0</v>
      </c>
      <c r="AO20" s="221">
        <f t="shared" si="2"/>
        <v>0</v>
      </c>
      <c r="AP20" s="107">
        <f t="shared" si="2"/>
        <v>0</v>
      </c>
      <c r="AQ20" s="107">
        <f t="shared" si="2"/>
        <v>0</v>
      </c>
      <c r="AR20" s="107">
        <f t="shared" si="2"/>
        <v>0</v>
      </c>
      <c r="AS20" s="107">
        <f t="shared" si="2"/>
        <v>0</v>
      </c>
      <c r="AT20" s="107">
        <f t="shared" si="2"/>
        <v>0</v>
      </c>
      <c r="AU20" s="107">
        <f t="shared" si="2"/>
        <v>0</v>
      </c>
      <c r="AV20" s="107">
        <f t="shared" si="2"/>
        <v>0</v>
      </c>
      <c r="AW20" s="107">
        <f t="shared" si="2"/>
        <v>0</v>
      </c>
      <c r="AX20" s="107">
        <f t="shared" si="2"/>
        <v>0</v>
      </c>
      <c r="AY20" s="107">
        <f t="shared" si="2"/>
        <v>0</v>
      </c>
      <c r="AZ20" s="107">
        <f t="shared" si="2"/>
        <v>0</v>
      </c>
      <c r="BA20" s="107">
        <f t="shared" si="2"/>
        <v>0</v>
      </c>
      <c r="BB20" s="107">
        <f t="shared" si="2"/>
        <v>0</v>
      </c>
      <c r="BC20" s="107">
        <f t="shared" si="2"/>
        <v>0</v>
      </c>
      <c r="BD20" s="107">
        <f t="shared" si="2"/>
        <v>0</v>
      </c>
      <c r="BE20" s="107">
        <f t="shared" si="2"/>
        <v>0</v>
      </c>
      <c r="BF20" s="107">
        <f t="shared" si="2"/>
        <v>0</v>
      </c>
      <c r="BG20" s="107">
        <f t="shared" si="2"/>
        <v>0</v>
      </c>
      <c r="BH20" s="107">
        <f t="shared" si="2"/>
        <v>0</v>
      </c>
      <c r="BI20" s="107">
        <f t="shared" si="2"/>
        <v>0</v>
      </c>
      <c r="BJ20" s="107">
        <f t="shared" si="2"/>
        <v>0</v>
      </c>
      <c r="BK20" s="107">
        <f t="shared" si="2"/>
        <v>0</v>
      </c>
    </row>
    <row r="21" spans="1:63" ht="78.75" x14ac:dyDescent="0.25">
      <c r="A21" s="90" t="str">
        <f>G0228_1074205010351_02_0_69_!A22</f>
        <v>0.3</v>
      </c>
      <c r="B21" s="10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105" t="str">
        <f>G0228_1074205010351_02_0_69_!C22</f>
        <v>Г</v>
      </c>
      <c r="D21" s="107">
        <f t="shared" ref="D21:BK21" si="3">SUM(D73)</f>
        <v>0</v>
      </c>
      <c r="E21" s="107">
        <f t="shared" si="3"/>
        <v>0</v>
      </c>
      <c r="F21" s="107">
        <f t="shared" si="3"/>
        <v>0</v>
      </c>
      <c r="G21" s="107">
        <f t="shared" si="3"/>
        <v>0</v>
      </c>
      <c r="H21" s="107">
        <f t="shared" si="3"/>
        <v>0</v>
      </c>
      <c r="I21" s="107">
        <f t="shared" si="3"/>
        <v>0</v>
      </c>
      <c r="J21" s="107">
        <f t="shared" si="3"/>
        <v>0</v>
      </c>
      <c r="K21" s="107">
        <f t="shared" si="3"/>
        <v>0</v>
      </c>
      <c r="L21" s="107">
        <f t="shared" si="3"/>
        <v>0</v>
      </c>
      <c r="M21" s="107">
        <f t="shared" si="3"/>
        <v>0</v>
      </c>
      <c r="N21" s="107">
        <f t="shared" si="3"/>
        <v>0</v>
      </c>
      <c r="O21" s="107">
        <f t="shared" si="3"/>
        <v>0</v>
      </c>
      <c r="P21" s="107">
        <f t="shared" si="3"/>
        <v>0</v>
      </c>
      <c r="Q21" s="107">
        <f t="shared" si="3"/>
        <v>0</v>
      </c>
      <c r="R21" s="107">
        <f t="shared" si="3"/>
        <v>0</v>
      </c>
      <c r="S21" s="107">
        <f t="shared" si="3"/>
        <v>0</v>
      </c>
      <c r="T21" s="107">
        <f t="shared" si="3"/>
        <v>0</v>
      </c>
      <c r="U21" s="107">
        <f t="shared" si="3"/>
        <v>0</v>
      </c>
      <c r="V21" s="107">
        <f t="shared" si="3"/>
        <v>0</v>
      </c>
      <c r="W21" s="107">
        <f t="shared" si="3"/>
        <v>0</v>
      </c>
      <c r="X21" s="107">
        <f t="shared" si="3"/>
        <v>0</v>
      </c>
      <c r="Y21" s="107">
        <f t="shared" si="3"/>
        <v>0</v>
      </c>
      <c r="Z21" s="107">
        <f t="shared" si="3"/>
        <v>0</v>
      </c>
      <c r="AA21" s="107">
        <f t="shared" si="3"/>
        <v>0</v>
      </c>
      <c r="AB21" s="107">
        <f t="shared" si="3"/>
        <v>0</v>
      </c>
      <c r="AC21" s="107">
        <f t="shared" si="3"/>
        <v>0</v>
      </c>
      <c r="AD21" s="107">
        <f t="shared" si="3"/>
        <v>0</v>
      </c>
      <c r="AE21" s="107">
        <f t="shared" si="3"/>
        <v>0</v>
      </c>
      <c r="AF21" s="107">
        <f t="shared" si="3"/>
        <v>0</v>
      </c>
      <c r="AG21" s="107">
        <f t="shared" si="3"/>
        <v>0</v>
      </c>
      <c r="AH21" s="107">
        <f t="shared" si="3"/>
        <v>0</v>
      </c>
      <c r="AI21" s="107">
        <f t="shared" si="3"/>
        <v>0</v>
      </c>
      <c r="AJ21" s="107">
        <f t="shared" si="3"/>
        <v>0</v>
      </c>
      <c r="AK21" s="107">
        <f t="shared" si="3"/>
        <v>0</v>
      </c>
      <c r="AL21" s="107">
        <f t="shared" si="3"/>
        <v>0</v>
      </c>
      <c r="AM21" s="107">
        <f t="shared" si="3"/>
        <v>0</v>
      </c>
      <c r="AN21" s="221">
        <f t="shared" si="3"/>
        <v>0</v>
      </c>
      <c r="AO21" s="221">
        <f t="shared" si="3"/>
        <v>0</v>
      </c>
      <c r="AP21" s="107">
        <f t="shared" si="3"/>
        <v>0</v>
      </c>
      <c r="AQ21" s="107">
        <f t="shared" si="3"/>
        <v>0</v>
      </c>
      <c r="AR21" s="107">
        <f t="shared" si="3"/>
        <v>0</v>
      </c>
      <c r="AS21" s="107">
        <f t="shared" si="3"/>
        <v>0</v>
      </c>
      <c r="AT21" s="107">
        <f t="shared" si="3"/>
        <v>0</v>
      </c>
      <c r="AU21" s="107">
        <f t="shared" si="3"/>
        <v>0</v>
      </c>
      <c r="AV21" s="107">
        <f t="shared" si="3"/>
        <v>0</v>
      </c>
      <c r="AW21" s="107">
        <f t="shared" si="3"/>
        <v>0</v>
      </c>
      <c r="AX21" s="107">
        <f t="shared" si="3"/>
        <v>0</v>
      </c>
      <c r="AY21" s="107">
        <f t="shared" si="3"/>
        <v>0</v>
      </c>
      <c r="AZ21" s="107">
        <f t="shared" si="3"/>
        <v>0</v>
      </c>
      <c r="BA21" s="107">
        <f t="shared" si="3"/>
        <v>0</v>
      </c>
      <c r="BB21" s="107">
        <f t="shared" si="3"/>
        <v>0</v>
      </c>
      <c r="BC21" s="107">
        <f t="shared" si="3"/>
        <v>0</v>
      </c>
      <c r="BD21" s="107">
        <f t="shared" si="3"/>
        <v>0</v>
      </c>
      <c r="BE21" s="107">
        <f t="shared" si="3"/>
        <v>0</v>
      </c>
      <c r="BF21" s="107">
        <f t="shared" si="3"/>
        <v>0</v>
      </c>
      <c r="BG21" s="107">
        <f t="shared" si="3"/>
        <v>0</v>
      </c>
      <c r="BH21" s="107">
        <f t="shared" si="3"/>
        <v>0</v>
      </c>
      <c r="BI21" s="107">
        <f t="shared" si="3"/>
        <v>0</v>
      </c>
      <c r="BJ21" s="107">
        <f t="shared" si="3"/>
        <v>0</v>
      </c>
      <c r="BK21" s="107">
        <f t="shared" si="3"/>
        <v>0</v>
      </c>
    </row>
    <row r="22" spans="1:63" ht="47.25" x14ac:dyDescent="0.25">
      <c r="A22" s="90" t="str">
        <f>G0228_1074205010351_02_0_69_!A23</f>
        <v>0.4</v>
      </c>
      <c r="B22" s="104" t="str">
        <f>G0228_1074205010351_02_0_69_!B23</f>
        <v>Прочее новое строительство объектов электросетевого хозяйства, всего</v>
      </c>
      <c r="C22" s="105" t="str">
        <f>G0228_1074205010351_02_0_69_!C23</f>
        <v>Г</v>
      </c>
      <c r="D22" s="107">
        <f t="shared" ref="D22:BK22" si="4">SUM(D77)</f>
        <v>0</v>
      </c>
      <c r="E22" s="107">
        <f t="shared" si="4"/>
        <v>0</v>
      </c>
      <c r="F22" s="107">
        <f t="shared" si="4"/>
        <v>0</v>
      </c>
      <c r="G22" s="107">
        <f t="shared" si="4"/>
        <v>0</v>
      </c>
      <c r="H22" s="107">
        <f t="shared" si="4"/>
        <v>0</v>
      </c>
      <c r="I22" s="107">
        <f t="shared" si="4"/>
        <v>0</v>
      </c>
      <c r="J22" s="107">
        <f t="shared" si="4"/>
        <v>0</v>
      </c>
      <c r="K22" s="107">
        <f t="shared" si="4"/>
        <v>0</v>
      </c>
      <c r="L22" s="107">
        <f t="shared" si="4"/>
        <v>0</v>
      </c>
      <c r="M22" s="107">
        <f t="shared" si="4"/>
        <v>0</v>
      </c>
      <c r="N22" s="107">
        <f t="shared" si="4"/>
        <v>0</v>
      </c>
      <c r="O22" s="107">
        <f t="shared" si="4"/>
        <v>0</v>
      </c>
      <c r="P22" s="107">
        <f t="shared" si="4"/>
        <v>0</v>
      </c>
      <c r="Q22" s="107">
        <f t="shared" si="4"/>
        <v>0</v>
      </c>
      <c r="R22" s="107">
        <f t="shared" si="4"/>
        <v>0</v>
      </c>
      <c r="S22" s="107">
        <f t="shared" si="4"/>
        <v>0</v>
      </c>
      <c r="T22" s="107">
        <f t="shared" si="4"/>
        <v>0</v>
      </c>
      <c r="U22" s="107">
        <f t="shared" si="4"/>
        <v>0</v>
      </c>
      <c r="V22" s="107">
        <f t="shared" si="4"/>
        <v>0</v>
      </c>
      <c r="W22" s="107">
        <f t="shared" si="4"/>
        <v>0</v>
      </c>
      <c r="X22" s="107">
        <f t="shared" si="4"/>
        <v>0</v>
      </c>
      <c r="Y22" s="107">
        <f t="shared" si="4"/>
        <v>0</v>
      </c>
      <c r="Z22" s="107">
        <f t="shared" si="4"/>
        <v>0</v>
      </c>
      <c r="AA22" s="107">
        <f t="shared" si="4"/>
        <v>0</v>
      </c>
      <c r="AB22" s="107">
        <f t="shared" si="4"/>
        <v>0</v>
      </c>
      <c r="AC22" s="107">
        <f t="shared" si="4"/>
        <v>0</v>
      </c>
      <c r="AD22" s="107">
        <f t="shared" si="4"/>
        <v>0</v>
      </c>
      <c r="AE22" s="107">
        <f t="shared" si="4"/>
        <v>0</v>
      </c>
      <c r="AF22" s="107">
        <f t="shared" si="4"/>
        <v>0</v>
      </c>
      <c r="AG22" s="107">
        <f t="shared" si="4"/>
        <v>0</v>
      </c>
      <c r="AH22" s="107">
        <f t="shared" si="4"/>
        <v>0</v>
      </c>
      <c r="AI22" s="107">
        <f t="shared" si="4"/>
        <v>0</v>
      </c>
      <c r="AJ22" s="107">
        <f t="shared" si="4"/>
        <v>0</v>
      </c>
      <c r="AK22" s="107">
        <f t="shared" si="4"/>
        <v>0</v>
      </c>
      <c r="AL22" s="107">
        <f t="shared" si="4"/>
        <v>0</v>
      </c>
      <c r="AM22" s="107">
        <f t="shared" si="4"/>
        <v>0</v>
      </c>
      <c r="AN22" s="221">
        <f t="shared" si="4"/>
        <v>0</v>
      </c>
      <c r="AO22" s="221">
        <f t="shared" si="4"/>
        <v>0</v>
      </c>
      <c r="AP22" s="107">
        <f t="shared" si="4"/>
        <v>0</v>
      </c>
      <c r="AQ22" s="107">
        <f t="shared" si="4"/>
        <v>0</v>
      </c>
      <c r="AR22" s="107">
        <f t="shared" si="4"/>
        <v>0</v>
      </c>
      <c r="AS22" s="107">
        <f t="shared" si="4"/>
        <v>0</v>
      </c>
      <c r="AT22" s="107">
        <f t="shared" si="4"/>
        <v>0</v>
      </c>
      <c r="AU22" s="107">
        <f t="shared" si="4"/>
        <v>0</v>
      </c>
      <c r="AV22" s="107">
        <f t="shared" si="4"/>
        <v>0</v>
      </c>
      <c r="AW22" s="107">
        <f t="shared" si="4"/>
        <v>0</v>
      </c>
      <c r="AX22" s="107">
        <f t="shared" si="4"/>
        <v>0</v>
      </c>
      <c r="AY22" s="107">
        <f t="shared" si="4"/>
        <v>0</v>
      </c>
      <c r="AZ22" s="107">
        <f t="shared" si="4"/>
        <v>0</v>
      </c>
      <c r="BA22" s="107">
        <f t="shared" si="4"/>
        <v>0</v>
      </c>
      <c r="BB22" s="107">
        <f t="shared" si="4"/>
        <v>0</v>
      </c>
      <c r="BC22" s="107">
        <f t="shared" si="4"/>
        <v>0</v>
      </c>
      <c r="BD22" s="107">
        <f t="shared" si="4"/>
        <v>0</v>
      </c>
      <c r="BE22" s="107">
        <f t="shared" si="4"/>
        <v>0</v>
      </c>
      <c r="BF22" s="107">
        <f t="shared" si="4"/>
        <v>0</v>
      </c>
      <c r="BG22" s="107">
        <f t="shared" si="4"/>
        <v>0</v>
      </c>
      <c r="BH22" s="107">
        <f t="shared" si="4"/>
        <v>0</v>
      </c>
      <c r="BI22" s="107">
        <f t="shared" si="4"/>
        <v>0</v>
      </c>
      <c r="BJ22" s="107">
        <f t="shared" si="4"/>
        <v>0</v>
      </c>
      <c r="BK22" s="107">
        <f t="shared" si="4"/>
        <v>0</v>
      </c>
    </row>
    <row r="23" spans="1:63" ht="47.25" x14ac:dyDescent="0.25">
      <c r="A23" s="90" t="str">
        <f>G0228_1074205010351_02_0_69_!A24</f>
        <v>0.5</v>
      </c>
      <c r="B23" s="104" t="str">
        <f>G0228_1074205010351_02_0_69_!B24</f>
        <v>Покупка земельных участков для целей реализации инвестиционных проектов, всего</v>
      </c>
      <c r="C23" s="105" t="str">
        <f>G0228_1074205010351_02_0_69_!C24</f>
        <v>Г</v>
      </c>
      <c r="D23" s="107">
        <f t="shared" ref="D23:S24" si="5">SUM(D82)</f>
        <v>0</v>
      </c>
      <c r="E23" s="107">
        <f t="shared" si="5"/>
        <v>0</v>
      </c>
      <c r="F23" s="107">
        <f t="shared" si="5"/>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ref="E23:BK24" si="6">SUM(T82)</f>
        <v>0</v>
      </c>
      <c r="U23" s="107">
        <f t="shared" si="6"/>
        <v>0</v>
      </c>
      <c r="V23" s="107">
        <f t="shared" si="6"/>
        <v>0</v>
      </c>
      <c r="W23" s="107">
        <f t="shared" si="6"/>
        <v>0</v>
      </c>
      <c r="X23" s="107">
        <f t="shared" si="6"/>
        <v>0</v>
      </c>
      <c r="Y23" s="107">
        <f t="shared" si="6"/>
        <v>0</v>
      </c>
      <c r="Z23" s="107">
        <f t="shared" si="6"/>
        <v>0</v>
      </c>
      <c r="AA23" s="107">
        <f t="shared" si="6"/>
        <v>0</v>
      </c>
      <c r="AB23" s="107">
        <f t="shared" si="6"/>
        <v>0</v>
      </c>
      <c r="AC23" s="107">
        <f t="shared" si="6"/>
        <v>0</v>
      </c>
      <c r="AD23" s="107">
        <f t="shared" si="6"/>
        <v>0</v>
      </c>
      <c r="AE23" s="107">
        <f t="shared" si="6"/>
        <v>0</v>
      </c>
      <c r="AF23" s="107">
        <f t="shared" si="6"/>
        <v>0</v>
      </c>
      <c r="AG23" s="107">
        <f t="shared" si="6"/>
        <v>0</v>
      </c>
      <c r="AH23" s="107">
        <f t="shared" si="6"/>
        <v>0</v>
      </c>
      <c r="AI23" s="107">
        <f t="shared" si="6"/>
        <v>0</v>
      </c>
      <c r="AJ23" s="107">
        <f t="shared" si="6"/>
        <v>0</v>
      </c>
      <c r="AK23" s="107">
        <f t="shared" si="6"/>
        <v>0</v>
      </c>
      <c r="AL23" s="107">
        <f t="shared" si="6"/>
        <v>0</v>
      </c>
      <c r="AM23" s="107">
        <f t="shared" si="6"/>
        <v>0</v>
      </c>
      <c r="AN23" s="221">
        <f t="shared" si="6"/>
        <v>0</v>
      </c>
      <c r="AO23" s="221">
        <f t="shared" si="6"/>
        <v>0</v>
      </c>
      <c r="AP23" s="107">
        <f t="shared" si="6"/>
        <v>0</v>
      </c>
      <c r="AQ23" s="107">
        <f t="shared" si="6"/>
        <v>0</v>
      </c>
      <c r="AR23" s="107">
        <f t="shared" si="6"/>
        <v>0</v>
      </c>
      <c r="AS23" s="107">
        <f t="shared" si="6"/>
        <v>0</v>
      </c>
      <c r="AT23" s="107">
        <f t="shared" si="6"/>
        <v>0</v>
      </c>
      <c r="AU23" s="107">
        <f t="shared" si="6"/>
        <v>0</v>
      </c>
      <c r="AV23" s="107">
        <f t="shared" si="6"/>
        <v>0</v>
      </c>
      <c r="AW23" s="107">
        <f t="shared" si="6"/>
        <v>0</v>
      </c>
      <c r="AX23" s="107">
        <f t="shared" si="6"/>
        <v>0</v>
      </c>
      <c r="AY23" s="107">
        <f t="shared" si="6"/>
        <v>0</v>
      </c>
      <c r="AZ23" s="107">
        <f t="shared" si="6"/>
        <v>0</v>
      </c>
      <c r="BA23" s="107">
        <f t="shared" si="6"/>
        <v>0</v>
      </c>
      <c r="BB23" s="107">
        <f t="shared" si="6"/>
        <v>0</v>
      </c>
      <c r="BC23" s="107">
        <f t="shared" si="6"/>
        <v>0</v>
      </c>
      <c r="BD23" s="107">
        <f t="shared" si="6"/>
        <v>0</v>
      </c>
      <c r="BE23" s="107">
        <f t="shared" si="6"/>
        <v>0</v>
      </c>
      <c r="BF23" s="107">
        <f t="shared" si="6"/>
        <v>0</v>
      </c>
      <c r="BG23" s="107">
        <f t="shared" si="6"/>
        <v>0</v>
      </c>
      <c r="BH23" s="107">
        <f t="shared" si="6"/>
        <v>0</v>
      </c>
      <c r="BI23" s="107">
        <f t="shared" si="6"/>
        <v>0</v>
      </c>
      <c r="BJ23" s="107">
        <f t="shared" si="6"/>
        <v>0</v>
      </c>
      <c r="BK23" s="107">
        <f t="shared" si="6"/>
        <v>0</v>
      </c>
    </row>
    <row r="24" spans="1:63" ht="31.5" x14ac:dyDescent="0.25">
      <c r="A24" s="90" t="str">
        <f>G0228_1074205010351_02_0_69_!A25</f>
        <v>0.6</v>
      </c>
      <c r="B24" s="104" t="str">
        <f>G0228_1074205010351_02_0_69_!B25</f>
        <v>Прочие инвестиционные проекты, всего</v>
      </c>
      <c r="C24" s="105" t="str">
        <f>G0228_1074205010351_02_0_69_!C25</f>
        <v>Г</v>
      </c>
      <c r="D24" s="107">
        <f t="shared" si="5"/>
        <v>0</v>
      </c>
      <c r="E24" s="107">
        <f t="shared" si="6"/>
        <v>0</v>
      </c>
      <c r="F24" s="107">
        <f t="shared" si="6"/>
        <v>0</v>
      </c>
      <c r="G24" s="107">
        <f t="shared" si="6"/>
        <v>0</v>
      </c>
      <c r="H24" s="107">
        <f t="shared" si="6"/>
        <v>0</v>
      </c>
      <c r="I24" s="107">
        <f t="shared" si="6"/>
        <v>0</v>
      </c>
      <c r="J24" s="107">
        <f t="shared" si="6"/>
        <v>0</v>
      </c>
      <c r="K24" s="107">
        <f t="shared" si="6"/>
        <v>0</v>
      </c>
      <c r="L24" s="107">
        <f t="shared" si="6"/>
        <v>0</v>
      </c>
      <c r="M24" s="107">
        <f t="shared" si="6"/>
        <v>0</v>
      </c>
      <c r="N24" s="107">
        <f t="shared" si="6"/>
        <v>0</v>
      </c>
      <c r="O24" s="107">
        <f t="shared" si="6"/>
        <v>0</v>
      </c>
      <c r="P24" s="107">
        <f t="shared" si="6"/>
        <v>0</v>
      </c>
      <c r="Q24" s="107">
        <f t="shared" si="6"/>
        <v>0</v>
      </c>
      <c r="R24" s="107">
        <f t="shared" si="6"/>
        <v>0</v>
      </c>
      <c r="S24" s="107">
        <f t="shared" si="6"/>
        <v>0</v>
      </c>
      <c r="T24" s="107">
        <f t="shared" si="6"/>
        <v>0</v>
      </c>
      <c r="U24" s="107">
        <f t="shared" si="6"/>
        <v>0</v>
      </c>
      <c r="V24" s="107">
        <f t="shared" si="6"/>
        <v>0</v>
      </c>
      <c r="W24" s="107">
        <f t="shared" si="6"/>
        <v>0</v>
      </c>
      <c r="X24" s="107">
        <f t="shared" si="6"/>
        <v>0</v>
      </c>
      <c r="Y24" s="107">
        <f t="shared" si="6"/>
        <v>0</v>
      </c>
      <c r="Z24" s="107">
        <f t="shared" si="6"/>
        <v>0</v>
      </c>
      <c r="AA24" s="107">
        <f t="shared" si="6"/>
        <v>0</v>
      </c>
      <c r="AB24" s="107">
        <f t="shared" si="6"/>
        <v>0</v>
      </c>
      <c r="AC24" s="107">
        <f t="shared" si="6"/>
        <v>0</v>
      </c>
      <c r="AD24" s="107">
        <f t="shared" si="6"/>
        <v>0</v>
      </c>
      <c r="AE24" s="107">
        <f t="shared" si="6"/>
        <v>0</v>
      </c>
      <c r="AF24" s="107">
        <f t="shared" si="6"/>
        <v>0</v>
      </c>
      <c r="AG24" s="107">
        <f t="shared" si="6"/>
        <v>0</v>
      </c>
      <c r="AH24" s="107">
        <f t="shared" si="6"/>
        <v>0</v>
      </c>
      <c r="AI24" s="107">
        <f t="shared" si="6"/>
        <v>0</v>
      </c>
      <c r="AJ24" s="107">
        <f t="shared" si="6"/>
        <v>0</v>
      </c>
      <c r="AK24" s="107">
        <f t="shared" si="6"/>
        <v>0</v>
      </c>
      <c r="AL24" s="107">
        <f t="shared" si="6"/>
        <v>0</v>
      </c>
      <c r="AM24" s="107">
        <f t="shared" si="6"/>
        <v>0</v>
      </c>
      <c r="AN24" s="221">
        <f t="shared" si="6"/>
        <v>0</v>
      </c>
      <c r="AO24" s="221">
        <f t="shared" si="6"/>
        <v>0</v>
      </c>
      <c r="AP24" s="107">
        <f t="shared" si="6"/>
        <v>0</v>
      </c>
      <c r="AQ24" s="107">
        <f t="shared" si="6"/>
        <v>0</v>
      </c>
      <c r="AR24" s="107">
        <f t="shared" si="6"/>
        <v>0</v>
      </c>
      <c r="AS24" s="107">
        <f t="shared" si="6"/>
        <v>0</v>
      </c>
      <c r="AT24" s="107">
        <f t="shared" si="6"/>
        <v>0</v>
      </c>
      <c r="AU24" s="107">
        <f t="shared" si="6"/>
        <v>0</v>
      </c>
      <c r="AV24" s="107">
        <f t="shared" si="6"/>
        <v>0</v>
      </c>
      <c r="AW24" s="107">
        <f t="shared" si="6"/>
        <v>0</v>
      </c>
      <c r="AX24" s="107">
        <f t="shared" si="6"/>
        <v>0</v>
      </c>
      <c r="AY24" s="107">
        <f t="shared" si="6"/>
        <v>0</v>
      </c>
      <c r="AZ24" s="107">
        <f t="shared" si="6"/>
        <v>0</v>
      </c>
      <c r="BA24" s="107">
        <f t="shared" si="6"/>
        <v>0</v>
      </c>
      <c r="BB24" s="107">
        <f t="shared" si="6"/>
        <v>0</v>
      </c>
      <c r="BC24" s="107">
        <f t="shared" si="6"/>
        <v>0</v>
      </c>
      <c r="BD24" s="107">
        <f t="shared" si="6"/>
        <v>0</v>
      </c>
      <c r="BE24" s="107">
        <f t="shared" si="6"/>
        <v>0</v>
      </c>
      <c r="BF24" s="107">
        <f t="shared" si="6"/>
        <v>0</v>
      </c>
      <c r="BG24" s="107">
        <f t="shared" si="6"/>
        <v>0</v>
      </c>
      <c r="BH24" s="107">
        <f t="shared" si="6"/>
        <v>3.1905000000000001</v>
      </c>
      <c r="BI24" s="107">
        <f t="shared" si="6"/>
        <v>3.1905000000000001</v>
      </c>
      <c r="BJ24" s="107">
        <f t="shared" si="6"/>
        <v>0</v>
      </c>
      <c r="BK24" s="107">
        <f t="shared" si="6"/>
        <v>0</v>
      </c>
    </row>
    <row r="25" spans="1:63" ht="31.5" x14ac:dyDescent="0.25">
      <c r="A25" s="90" t="str">
        <f>G0228_1074205010351_02_0_69_!A26</f>
        <v>1.1</v>
      </c>
      <c r="B25" s="104" t="str">
        <f>G0228_1074205010351_02_0_69_!B26</f>
        <v>Технологическое присоединение, всего, в том числе:</v>
      </c>
      <c r="C25" s="105" t="str">
        <f>G0228_1074205010351_02_0_69_!C26</f>
        <v>Г</v>
      </c>
      <c r="D25" s="107">
        <f t="shared" ref="D25:BK25" si="7">SUM(D26,D30,D33,D40)</f>
        <v>0</v>
      </c>
      <c r="E25" s="107">
        <f t="shared" si="7"/>
        <v>0</v>
      </c>
      <c r="F25" s="107">
        <f t="shared" si="7"/>
        <v>0</v>
      </c>
      <c r="G25" s="107">
        <f t="shared" si="7"/>
        <v>0</v>
      </c>
      <c r="H25" s="107">
        <f t="shared" si="7"/>
        <v>0</v>
      </c>
      <c r="I25" s="107">
        <f t="shared" si="7"/>
        <v>0</v>
      </c>
      <c r="J25" s="107">
        <f t="shared" si="7"/>
        <v>0</v>
      </c>
      <c r="K25" s="107">
        <f t="shared" si="7"/>
        <v>0</v>
      </c>
      <c r="L25" s="107">
        <f t="shared" si="7"/>
        <v>0</v>
      </c>
      <c r="M25" s="107">
        <f t="shared" si="7"/>
        <v>0</v>
      </c>
      <c r="N25" s="107">
        <f t="shared" si="7"/>
        <v>0</v>
      </c>
      <c r="O25" s="107">
        <f t="shared" si="7"/>
        <v>0</v>
      </c>
      <c r="P25" s="107">
        <f t="shared" si="7"/>
        <v>0</v>
      </c>
      <c r="Q25" s="107">
        <f t="shared" si="7"/>
        <v>0</v>
      </c>
      <c r="R25" s="107">
        <f t="shared" si="7"/>
        <v>0</v>
      </c>
      <c r="S25" s="107">
        <f t="shared" si="7"/>
        <v>0</v>
      </c>
      <c r="T25" s="107">
        <f t="shared" si="7"/>
        <v>0</v>
      </c>
      <c r="U25" s="107">
        <f t="shared" si="7"/>
        <v>0</v>
      </c>
      <c r="V25" s="107">
        <f t="shared" si="7"/>
        <v>0</v>
      </c>
      <c r="W25" s="107">
        <f t="shared" si="7"/>
        <v>0</v>
      </c>
      <c r="X25" s="107">
        <f t="shared" si="7"/>
        <v>0</v>
      </c>
      <c r="Y25" s="107">
        <f t="shared" si="7"/>
        <v>0</v>
      </c>
      <c r="Z25" s="107">
        <f t="shared" si="7"/>
        <v>0</v>
      </c>
      <c r="AA25" s="107">
        <f t="shared" si="7"/>
        <v>0</v>
      </c>
      <c r="AB25" s="107">
        <f t="shared" si="7"/>
        <v>0</v>
      </c>
      <c r="AC25" s="107">
        <f t="shared" si="7"/>
        <v>0</v>
      </c>
      <c r="AD25" s="107">
        <f t="shared" si="7"/>
        <v>0</v>
      </c>
      <c r="AE25" s="107">
        <f t="shared" si="7"/>
        <v>0</v>
      </c>
      <c r="AF25" s="107">
        <f t="shared" si="7"/>
        <v>0</v>
      </c>
      <c r="AG25" s="107">
        <f t="shared" si="7"/>
        <v>0</v>
      </c>
      <c r="AH25" s="107">
        <f t="shared" si="7"/>
        <v>0</v>
      </c>
      <c r="AI25" s="107">
        <f t="shared" si="7"/>
        <v>0</v>
      </c>
      <c r="AJ25" s="107">
        <f t="shared" si="7"/>
        <v>0</v>
      </c>
      <c r="AK25" s="107">
        <f t="shared" si="7"/>
        <v>0</v>
      </c>
      <c r="AL25" s="107">
        <f t="shared" si="7"/>
        <v>0</v>
      </c>
      <c r="AM25" s="107">
        <f t="shared" si="7"/>
        <v>0</v>
      </c>
      <c r="AN25" s="221">
        <f t="shared" si="7"/>
        <v>0</v>
      </c>
      <c r="AO25" s="221">
        <f t="shared" si="7"/>
        <v>0</v>
      </c>
      <c r="AP25" s="107">
        <f t="shared" si="7"/>
        <v>0</v>
      </c>
      <c r="AQ25" s="107">
        <f t="shared" si="7"/>
        <v>0</v>
      </c>
      <c r="AR25" s="107">
        <f t="shared" si="7"/>
        <v>0</v>
      </c>
      <c r="AS25" s="107">
        <f t="shared" si="7"/>
        <v>0</v>
      </c>
      <c r="AT25" s="107">
        <f t="shared" si="7"/>
        <v>0</v>
      </c>
      <c r="AU25" s="107">
        <f t="shared" si="7"/>
        <v>0</v>
      </c>
      <c r="AV25" s="107">
        <f t="shared" si="7"/>
        <v>0</v>
      </c>
      <c r="AW25" s="107">
        <f t="shared" si="7"/>
        <v>0</v>
      </c>
      <c r="AX25" s="107">
        <f t="shared" si="7"/>
        <v>0</v>
      </c>
      <c r="AY25" s="107">
        <f t="shared" si="7"/>
        <v>0</v>
      </c>
      <c r="AZ25" s="107">
        <f t="shared" si="7"/>
        <v>0</v>
      </c>
      <c r="BA25" s="107">
        <f t="shared" si="7"/>
        <v>0</v>
      </c>
      <c r="BB25" s="107">
        <f t="shared" si="7"/>
        <v>0</v>
      </c>
      <c r="BC25" s="107">
        <f t="shared" si="7"/>
        <v>0</v>
      </c>
      <c r="BD25" s="107">
        <f t="shared" si="7"/>
        <v>0</v>
      </c>
      <c r="BE25" s="107">
        <f t="shared" si="7"/>
        <v>0</v>
      </c>
      <c r="BF25" s="107">
        <f t="shared" si="7"/>
        <v>0</v>
      </c>
      <c r="BG25" s="107">
        <f t="shared" si="7"/>
        <v>0</v>
      </c>
      <c r="BH25" s="107">
        <f t="shared" si="7"/>
        <v>0</v>
      </c>
      <c r="BI25" s="107">
        <f t="shared" si="7"/>
        <v>0</v>
      </c>
      <c r="BJ25" s="107">
        <f t="shared" si="7"/>
        <v>0</v>
      </c>
      <c r="BK25" s="107">
        <f t="shared" si="7"/>
        <v>0</v>
      </c>
    </row>
    <row r="26" spans="1:63" ht="47.25" x14ac:dyDescent="0.25">
      <c r="A26" s="90" t="str">
        <f>G0228_1074205010351_02_0_69_!A27</f>
        <v>1.1.1</v>
      </c>
      <c r="B26" s="104" t="str">
        <f>G0228_1074205010351_02_0_69_!B27</f>
        <v>Технологическое присоединение энергопринимающих устройств потребителей, всего, в том числе:</v>
      </c>
      <c r="C26" s="105" t="str">
        <f>G0228_1074205010351_02_0_69_!C27</f>
        <v>Г</v>
      </c>
      <c r="D26" s="107">
        <f t="shared" ref="D26:BK26" si="8">SUM(D27:D29)</f>
        <v>0</v>
      </c>
      <c r="E26" s="107">
        <f t="shared" si="8"/>
        <v>0</v>
      </c>
      <c r="F26" s="107">
        <f t="shared" si="8"/>
        <v>0</v>
      </c>
      <c r="G26" s="107">
        <f t="shared" si="8"/>
        <v>0</v>
      </c>
      <c r="H26" s="107">
        <f t="shared" si="8"/>
        <v>0</v>
      </c>
      <c r="I26" s="107">
        <f t="shared" si="8"/>
        <v>0</v>
      </c>
      <c r="J26" s="107">
        <f t="shared" si="8"/>
        <v>0</v>
      </c>
      <c r="K26" s="107">
        <f t="shared" si="8"/>
        <v>0</v>
      </c>
      <c r="L26" s="107">
        <f t="shared" si="8"/>
        <v>0</v>
      </c>
      <c r="M26" s="107">
        <f t="shared" si="8"/>
        <v>0</v>
      </c>
      <c r="N26" s="107">
        <f t="shared" si="8"/>
        <v>0</v>
      </c>
      <c r="O26" s="107">
        <f t="shared" si="8"/>
        <v>0</v>
      </c>
      <c r="P26" s="107">
        <f t="shared" si="8"/>
        <v>0</v>
      </c>
      <c r="Q26" s="107">
        <f t="shared" si="8"/>
        <v>0</v>
      </c>
      <c r="R26" s="107">
        <f t="shared" si="8"/>
        <v>0</v>
      </c>
      <c r="S26" s="107">
        <f t="shared" si="8"/>
        <v>0</v>
      </c>
      <c r="T26" s="107">
        <f t="shared" si="8"/>
        <v>0</v>
      </c>
      <c r="U26" s="107">
        <f t="shared" si="8"/>
        <v>0</v>
      </c>
      <c r="V26" s="107">
        <f t="shared" si="8"/>
        <v>0</v>
      </c>
      <c r="W26" s="107">
        <f t="shared" si="8"/>
        <v>0</v>
      </c>
      <c r="X26" s="107">
        <f t="shared" si="8"/>
        <v>0</v>
      </c>
      <c r="Y26" s="107">
        <f t="shared" si="8"/>
        <v>0</v>
      </c>
      <c r="Z26" s="107">
        <f t="shared" si="8"/>
        <v>0</v>
      </c>
      <c r="AA26" s="107">
        <f t="shared" si="8"/>
        <v>0</v>
      </c>
      <c r="AB26" s="107">
        <f t="shared" si="8"/>
        <v>0</v>
      </c>
      <c r="AC26" s="107">
        <f t="shared" si="8"/>
        <v>0</v>
      </c>
      <c r="AD26" s="107">
        <f t="shared" si="8"/>
        <v>0</v>
      </c>
      <c r="AE26" s="107">
        <f t="shared" si="8"/>
        <v>0</v>
      </c>
      <c r="AF26" s="107">
        <f t="shared" si="8"/>
        <v>0</v>
      </c>
      <c r="AG26" s="107">
        <f t="shared" si="8"/>
        <v>0</v>
      </c>
      <c r="AH26" s="107">
        <f t="shared" si="8"/>
        <v>0</v>
      </c>
      <c r="AI26" s="107">
        <f t="shared" si="8"/>
        <v>0</v>
      </c>
      <c r="AJ26" s="107">
        <f t="shared" si="8"/>
        <v>0</v>
      </c>
      <c r="AK26" s="107">
        <f t="shared" si="8"/>
        <v>0</v>
      </c>
      <c r="AL26" s="107">
        <f t="shared" si="8"/>
        <v>0</v>
      </c>
      <c r="AM26" s="107">
        <f t="shared" si="8"/>
        <v>0</v>
      </c>
      <c r="AN26" s="221">
        <f t="shared" si="8"/>
        <v>0</v>
      </c>
      <c r="AO26" s="221">
        <f t="shared" si="8"/>
        <v>0</v>
      </c>
      <c r="AP26" s="107">
        <f t="shared" si="8"/>
        <v>0</v>
      </c>
      <c r="AQ26" s="107">
        <f t="shared" si="8"/>
        <v>0</v>
      </c>
      <c r="AR26" s="107">
        <f t="shared" si="8"/>
        <v>0</v>
      </c>
      <c r="AS26" s="107">
        <f t="shared" si="8"/>
        <v>0</v>
      </c>
      <c r="AT26" s="107">
        <f t="shared" si="8"/>
        <v>0</v>
      </c>
      <c r="AU26" s="107">
        <f t="shared" si="8"/>
        <v>0</v>
      </c>
      <c r="AV26" s="107">
        <f t="shared" si="8"/>
        <v>0</v>
      </c>
      <c r="AW26" s="107">
        <f t="shared" si="8"/>
        <v>0</v>
      </c>
      <c r="AX26" s="107">
        <f t="shared" si="8"/>
        <v>0</v>
      </c>
      <c r="AY26" s="107">
        <f t="shared" si="8"/>
        <v>0</v>
      </c>
      <c r="AZ26" s="107">
        <f t="shared" si="8"/>
        <v>0</v>
      </c>
      <c r="BA26" s="107">
        <f t="shared" si="8"/>
        <v>0</v>
      </c>
      <c r="BB26" s="107">
        <f t="shared" si="8"/>
        <v>0</v>
      </c>
      <c r="BC26" s="107">
        <f t="shared" si="8"/>
        <v>0</v>
      </c>
      <c r="BD26" s="107">
        <f t="shared" si="8"/>
        <v>0</v>
      </c>
      <c r="BE26" s="107">
        <f t="shared" si="8"/>
        <v>0</v>
      </c>
      <c r="BF26" s="107">
        <f t="shared" si="8"/>
        <v>0</v>
      </c>
      <c r="BG26" s="107">
        <f t="shared" si="8"/>
        <v>0</v>
      </c>
      <c r="BH26" s="107">
        <f t="shared" si="8"/>
        <v>0</v>
      </c>
      <c r="BI26" s="107">
        <f t="shared" si="8"/>
        <v>0</v>
      </c>
      <c r="BJ26" s="107">
        <f t="shared" si="8"/>
        <v>0</v>
      </c>
      <c r="BK26" s="107">
        <f t="shared" si="8"/>
        <v>0</v>
      </c>
    </row>
    <row r="27" spans="1:63" ht="78.75" x14ac:dyDescent="0.25">
      <c r="A27" s="90" t="str">
        <f>G0228_1074205010351_02_0_69_!A28</f>
        <v>1.1.1.1</v>
      </c>
      <c r="B27" s="10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105" t="str">
        <f>G0228_1074205010351_02_0_69_!C28</f>
        <v>Г</v>
      </c>
      <c r="D27" s="107">
        <v>0</v>
      </c>
      <c r="E27" s="107">
        <v>0</v>
      </c>
      <c r="F27" s="107">
        <v>0</v>
      </c>
      <c r="G27" s="107">
        <v>0</v>
      </c>
      <c r="H27" s="107">
        <v>0</v>
      </c>
      <c r="I27" s="107">
        <v>0</v>
      </c>
      <c r="J27" s="107">
        <v>0</v>
      </c>
      <c r="K27" s="107">
        <v>0</v>
      </c>
      <c r="L27" s="107">
        <v>0</v>
      </c>
      <c r="M27" s="107">
        <v>0</v>
      </c>
      <c r="N27" s="107">
        <v>0</v>
      </c>
      <c r="O27" s="107">
        <v>0</v>
      </c>
      <c r="P27" s="107">
        <v>0</v>
      </c>
      <c r="Q27" s="107">
        <v>0</v>
      </c>
      <c r="R27" s="107">
        <v>0</v>
      </c>
      <c r="S27" s="107">
        <v>0</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L27" s="107">
        <v>0</v>
      </c>
      <c r="AM27" s="107">
        <v>0</v>
      </c>
      <c r="AN27" s="221">
        <v>0</v>
      </c>
      <c r="AO27" s="221">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c r="BE27" s="107">
        <v>0</v>
      </c>
      <c r="BF27" s="107">
        <v>0</v>
      </c>
      <c r="BG27" s="107">
        <v>0</v>
      </c>
      <c r="BH27" s="107">
        <v>0</v>
      </c>
      <c r="BI27" s="107">
        <v>0</v>
      </c>
      <c r="BJ27" s="107">
        <v>0</v>
      </c>
      <c r="BK27" s="107">
        <v>0</v>
      </c>
    </row>
    <row r="28" spans="1:63" ht="78.75" x14ac:dyDescent="0.25">
      <c r="A28" s="90" t="str">
        <f>G0228_1074205010351_02_0_69_!A29</f>
        <v>1.1.1.2</v>
      </c>
      <c r="B28" s="10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105" t="str">
        <f>G0228_1074205010351_02_0_69_!C29</f>
        <v>Г</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L28" s="107">
        <v>0</v>
      </c>
      <c r="AM28" s="107">
        <v>0</v>
      </c>
      <c r="AN28" s="221">
        <v>0</v>
      </c>
      <c r="AO28" s="221">
        <v>0</v>
      </c>
      <c r="AP28" s="107">
        <v>0</v>
      </c>
      <c r="AQ28" s="107">
        <v>0</v>
      </c>
      <c r="AR28" s="107">
        <v>0</v>
      </c>
      <c r="AS28" s="107">
        <v>0</v>
      </c>
      <c r="AT28" s="107">
        <v>0</v>
      </c>
      <c r="AU28" s="107">
        <v>0</v>
      </c>
      <c r="AV28" s="107">
        <v>0</v>
      </c>
      <c r="AW28" s="107">
        <v>0</v>
      </c>
      <c r="AX28" s="107">
        <v>0</v>
      </c>
      <c r="AY28" s="107">
        <v>0</v>
      </c>
      <c r="AZ28" s="107">
        <v>0</v>
      </c>
      <c r="BA28" s="107">
        <v>0</v>
      </c>
      <c r="BB28" s="107">
        <v>0</v>
      </c>
      <c r="BC28" s="107">
        <v>0</v>
      </c>
      <c r="BD28" s="107">
        <v>0</v>
      </c>
      <c r="BE28" s="107">
        <v>0</v>
      </c>
      <c r="BF28" s="107">
        <v>0</v>
      </c>
      <c r="BG28" s="107">
        <v>0</v>
      </c>
      <c r="BH28" s="107">
        <v>0</v>
      </c>
      <c r="BI28" s="107">
        <v>0</v>
      </c>
      <c r="BJ28" s="107">
        <v>0</v>
      </c>
      <c r="BK28" s="107">
        <v>0</v>
      </c>
    </row>
    <row r="29" spans="1:63" ht="63" x14ac:dyDescent="0.25">
      <c r="A29" s="90" t="str">
        <f>G0228_1074205010351_02_0_69_!A30</f>
        <v>1.1.1.3</v>
      </c>
      <c r="B29" s="104" t="str">
        <f>G0228_1074205010351_02_0_69_!B30</f>
        <v>Технологическое присоединение энергопринимающих устройств потребителей свыше 150 кВт, всего, в том числе:</v>
      </c>
      <c r="C29" s="105" t="str">
        <f>G0228_1074205010351_02_0_69_!C30</f>
        <v>Г</v>
      </c>
      <c r="D29" s="107">
        <v>0</v>
      </c>
      <c r="E29" s="107">
        <v>0</v>
      </c>
      <c r="F29" s="107">
        <v>0</v>
      </c>
      <c r="G29" s="107">
        <v>0</v>
      </c>
      <c r="H29" s="107">
        <v>0</v>
      </c>
      <c r="I29" s="107">
        <v>0</v>
      </c>
      <c r="J29" s="107">
        <v>0</v>
      </c>
      <c r="K29" s="107">
        <v>0</v>
      </c>
      <c r="L29" s="107">
        <v>0</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L29" s="107">
        <v>0</v>
      </c>
      <c r="AM29" s="107">
        <v>0</v>
      </c>
      <c r="AN29" s="221">
        <v>0</v>
      </c>
      <c r="AO29" s="221">
        <v>0</v>
      </c>
      <c r="AP29" s="107">
        <v>0</v>
      </c>
      <c r="AQ29" s="107">
        <v>0</v>
      </c>
      <c r="AR29" s="107">
        <v>0</v>
      </c>
      <c r="AS29" s="107">
        <v>0</v>
      </c>
      <c r="AT29" s="107">
        <v>0</v>
      </c>
      <c r="AU29" s="107">
        <v>0</v>
      </c>
      <c r="AV29" s="107">
        <v>0</v>
      </c>
      <c r="AW29" s="107">
        <v>0</v>
      </c>
      <c r="AX29" s="107">
        <v>0</v>
      </c>
      <c r="AY29" s="107">
        <v>0</v>
      </c>
      <c r="AZ29" s="107">
        <v>0</v>
      </c>
      <c r="BA29" s="107">
        <v>0</v>
      </c>
      <c r="BB29" s="107">
        <v>0</v>
      </c>
      <c r="BC29" s="107">
        <v>0</v>
      </c>
      <c r="BD29" s="107">
        <v>0</v>
      </c>
      <c r="BE29" s="107">
        <v>0</v>
      </c>
      <c r="BF29" s="107">
        <v>0</v>
      </c>
      <c r="BG29" s="107">
        <v>0</v>
      </c>
      <c r="BH29" s="107">
        <v>0</v>
      </c>
      <c r="BI29" s="107">
        <v>0</v>
      </c>
      <c r="BJ29" s="107">
        <v>0</v>
      </c>
      <c r="BK29" s="107">
        <v>0</v>
      </c>
    </row>
    <row r="30" spans="1:63" ht="47.25" x14ac:dyDescent="0.25">
      <c r="A30" s="90" t="str">
        <f>G0228_1074205010351_02_0_69_!A31</f>
        <v>1.1.2</v>
      </c>
      <c r="B30" s="104" t="str">
        <f>G0228_1074205010351_02_0_69_!B31</f>
        <v>Технологическое присоединение объектов электросетевого хозяйства, всего, в том числе:</v>
      </c>
      <c r="C30" s="105" t="str">
        <f>G0228_1074205010351_02_0_69_!C31</f>
        <v>Г</v>
      </c>
      <c r="D30" s="107">
        <f t="shared" ref="D30:BK30" si="9">SUM(D31:D32)</f>
        <v>0</v>
      </c>
      <c r="E30" s="107">
        <f t="shared" si="9"/>
        <v>0</v>
      </c>
      <c r="F30" s="107">
        <f t="shared" si="9"/>
        <v>0</v>
      </c>
      <c r="G30" s="107">
        <f t="shared" si="9"/>
        <v>0</v>
      </c>
      <c r="H30" s="107">
        <f t="shared" si="9"/>
        <v>0</v>
      </c>
      <c r="I30" s="107">
        <f t="shared" si="9"/>
        <v>0</v>
      </c>
      <c r="J30" s="107">
        <f t="shared" si="9"/>
        <v>0</v>
      </c>
      <c r="K30" s="107">
        <f t="shared" si="9"/>
        <v>0</v>
      </c>
      <c r="L30" s="107">
        <f t="shared" si="9"/>
        <v>0</v>
      </c>
      <c r="M30" s="107">
        <f t="shared" si="9"/>
        <v>0</v>
      </c>
      <c r="N30" s="107">
        <f t="shared" si="9"/>
        <v>0</v>
      </c>
      <c r="O30" s="107">
        <f t="shared" si="9"/>
        <v>0</v>
      </c>
      <c r="P30" s="107">
        <f t="shared" si="9"/>
        <v>0</v>
      </c>
      <c r="Q30" s="107">
        <f t="shared" si="9"/>
        <v>0</v>
      </c>
      <c r="R30" s="107">
        <f t="shared" si="9"/>
        <v>0</v>
      </c>
      <c r="S30" s="107">
        <f t="shared" si="9"/>
        <v>0</v>
      </c>
      <c r="T30" s="107">
        <f t="shared" si="9"/>
        <v>0</v>
      </c>
      <c r="U30" s="107">
        <f t="shared" si="9"/>
        <v>0</v>
      </c>
      <c r="V30" s="107">
        <f t="shared" si="9"/>
        <v>0</v>
      </c>
      <c r="W30" s="107">
        <f t="shared" si="9"/>
        <v>0</v>
      </c>
      <c r="X30" s="107">
        <f t="shared" si="9"/>
        <v>0</v>
      </c>
      <c r="Y30" s="107">
        <f t="shared" si="9"/>
        <v>0</v>
      </c>
      <c r="Z30" s="107">
        <f t="shared" si="9"/>
        <v>0</v>
      </c>
      <c r="AA30" s="107">
        <f t="shared" si="9"/>
        <v>0</v>
      </c>
      <c r="AB30" s="107">
        <f t="shared" si="9"/>
        <v>0</v>
      </c>
      <c r="AC30" s="107">
        <f t="shared" si="9"/>
        <v>0</v>
      </c>
      <c r="AD30" s="107">
        <f t="shared" si="9"/>
        <v>0</v>
      </c>
      <c r="AE30" s="107">
        <f t="shared" si="9"/>
        <v>0</v>
      </c>
      <c r="AF30" s="107">
        <f t="shared" si="9"/>
        <v>0</v>
      </c>
      <c r="AG30" s="107">
        <f t="shared" si="9"/>
        <v>0</v>
      </c>
      <c r="AH30" s="107">
        <f t="shared" si="9"/>
        <v>0</v>
      </c>
      <c r="AI30" s="107">
        <f t="shared" si="9"/>
        <v>0</v>
      </c>
      <c r="AJ30" s="107">
        <f t="shared" si="9"/>
        <v>0</v>
      </c>
      <c r="AK30" s="107">
        <f t="shared" si="9"/>
        <v>0</v>
      </c>
      <c r="AL30" s="107">
        <f t="shared" si="9"/>
        <v>0</v>
      </c>
      <c r="AM30" s="107">
        <f t="shared" si="9"/>
        <v>0</v>
      </c>
      <c r="AN30" s="221">
        <f t="shared" si="9"/>
        <v>0</v>
      </c>
      <c r="AO30" s="221">
        <f t="shared" si="9"/>
        <v>0</v>
      </c>
      <c r="AP30" s="107">
        <f t="shared" si="9"/>
        <v>0</v>
      </c>
      <c r="AQ30" s="107">
        <f t="shared" si="9"/>
        <v>0</v>
      </c>
      <c r="AR30" s="107">
        <f t="shared" si="9"/>
        <v>0</v>
      </c>
      <c r="AS30" s="107">
        <f t="shared" si="9"/>
        <v>0</v>
      </c>
      <c r="AT30" s="107">
        <f t="shared" si="9"/>
        <v>0</v>
      </c>
      <c r="AU30" s="107">
        <f t="shared" si="9"/>
        <v>0</v>
      </c>
      <c r="AV30" s="107">
        <f t="shared" si="9"/>
        <v>0</v>
      </c>
      <c r="AW30" s="107">
        <f t="shared" si="9"/>
        <v>0</v>
      </c>
      <c r="AX30" s="107">
        <f t="shared" si="9"/>
        <v>0</v>
      </c>
      <c r="AY30" s="107">
        <f t="shared" si="9"/>
        <v>0</v>
      </c>
      <c r="AZ30" s="107">
        <f t="shared" si="9"/>
        <v>0</v>
      </c>
      <c r="BA30" s="107">
        <f t="shared" si="9"/>
        <v>0</v>
      </c>
      <c r="BB30" s="107">
        <f t="shared" si="9"/>
        <v>0</v>
      </c>
      <c r="BC30" s="107">
        <f t="shared" si="9"/>
        <v>0</v>
      </c>
      <c r="BD30" s="107">
        <f t="shared" si="9"/>
        <v>0</v>
      </c>
      <c r="BE30" s="107">
        <f t="shared" si="9"/>
        <v>0</v>
      </c>
      <c r="BF30" s="107">
        <f t="shared" si="9"/>
        <v>0</v>
      </c>
      <c r="BG30" s="107">
        <f t="shared" si="9"/>
        <v>0</v>
      </c>
      <c r="BH30" s="107">
        <f t="shared" si="9"/>
        <v>0</v>
      </c>
      <c r="BI30" s="107">
        <f t="shared" si="9"/>
        <v>0</v>
      </c>
      <c r="BJ30" s="107">
        <f t="shared" si="9"/>
        <v>0</v>
      </c>
      <c r="BK30" s="107">
        <f t="shared" si="9"/>
        <v>0</v>
      </c>
    </row>
    <row r="31" spans="1:63" ht="78.75" x14ac:dyDescent="0.25">
      <c r="A31" s="90" t="str">
        <f>G0228_1074205010351_02_0_69_!A32</f>
        <v>1.1.2.1</v>
      </c>
      <c r="B31" s="10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105" t="str">
        <f>G0228_1074205010351_02_0_69_!C32</f>
        <v>Г</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L31" s="107">
        <v>0</v>
      </c>
      <c r="AM31" s="107">
        <v>0</v>
      </c>
      <c r="AN31" s="221">
        <v>0</v>
      </c>
      <c r="AO31" s="221">
        <v>0</v>
      </c>
      <c r="AP31" s="107">
        <v>0</v>
      </c>
      <c r="AQ31" s="107">
        <v>0</v>
      </c>
      <c r="AR31" s="107">
        <v>0</v>
      </c>
      <c r="AS31" s="107">
        <v>0</v>
      </c>
      <c r="AT31" s="107">
        <v>0</v>
      </c>
      <c r="AU31" s="107">
        <v>0</v>
      </c>
      <c r="AV31" s="107">
        <v>0</v>
      </c>
      <c r="AW31" s="107">
        <v>0</v>
      </c>
      <c r="AX31" s="107">
        <v>0</v>
      </c>
      <c r="AY31" s="107">
        <v>0</v>
      </c>
      <c r="AZ31" s="107">
        <v>0</v>
      </c>
      <c r="BA31" s="107">
        <v>0</v>
      </c>
      <c r="BB31" s="107">
        <v>0</v>
      </c>
      <c r="BC31" s="107">
        <v>0</v>
      </c>
      <c r="BD31" s="107">
        <v>0</v>
      </c>
      <c r="BE31" s="107">
        <v>0</v>
      </c>
      <c r="BF31" s="107">
        <v>0</v>
      </c>
      <c r="BG31" s="107">
        <v>0</v>
      </c>
      <c r="BH31" s="107">
        <v>0</v>
      </c>
      <c r="BI31" s="107">
        <v>0</v>
      </c>
      <c r="BJ31" s="107">
        <v>0</v>
      </c>
      <c r="BK31" s="107">
        <v>0</v>
      </c>
    </row>
    <row r="32" spans="1:63" ht="47.25" x14ac:dyDescent="0.25">
      <c r="A32" s="90" t="str">
        <f>G0228_1074205010351_02_0_69_!A33</f>
        <v>1.1.2.2</v>
      </c>
      <c r="B32" s="104" t="str">
        <f>G0228_1074205010351_02_0_69_!B33</f>
        <v>Технологическое присоединение к электрическим сетям иных сетевых организаций, всего, в том числе:</v>
      </c>
      <c r="C32" s="105" t="str">
        <f>G0228_1074205010351_02_0_69_!C33</f>
        <v>Г</v>
      </c>
      <c r="D32" s="107">
        <v>0</v>
      </c>
      <c r="E32" s="107">
        <v>0</v>
      </c>
      <c r="F32" s="107">
        <v>0</v>
      </c>
      <c r="G32" s="107">
        <v>0</v>
      </c>
      <c r="H32" s="107">
        <v>0</v>
      </c>
      <c r="I32" s="107">
        <v>0</v>
      </c>
      <c r="J32" s="107">
        <v>0</v>
      </c>
      <c r="K32" s="107">
        <v>0</v>
      </c>
      <c r="L32" s="107">
        <v>0</v>
      </c>
      <c r="M32" s="107">
        <v>0</v>
      </c>
      <c r="N32" s="107">
        <v>0</v>
      </c>
      <c r="O32" s="107">
        <v>0</v>
      </c>
      <c r="P32" s="107">
        <v>0</v>
      </c>
      <c r="Q32" s="107">
        <v>0</v>
      </c>
      <c r="R32" s="107">
        <v>0</v>
      </c>
      <c r="S32" s="107">
        <v>0</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L32" s="107">
        <v>0</v>
      </c>
      <c r="AM32" s="107">
        <v>0</v>
      </c>
      <c r="AN32" s="221">
        <v>0</v>
      </c>
      <c r="AO32" s="221">
        <v>0</v>
      </c>
      <c r="AP32" s="107">
        <v>0</v>
      </c>
      <c r="AQ32" s="107">
        <v>0</v>
      </c>
      <c r="AR32" s="107">
        <v>0</v>
      </c>
      <c r="AS32" s="107">
        <v>0</v>
      </c>
      <c r="AT32" s="107">
        <v>0</v>
      </c>
      <c r="AU32" s="107">
        <v>0</v>
      </c>
      <c r="AV32" s="107">
        <v>0</v>
      </c>
      <c r="AW32" s="107">
        <v>0</v>
      </c>
      <c r="AX32" s="107">
        <v>0</v>
      </c>
      <c r="AY32" s="107">
        <v>0</v>
      </c>
      <c r="AZ32" s="107">
        <v>0</v>
      </c>
      <c r="BA32" s="107">
        <v>0</v>
      </c>
      <c r="BB32" s="107">
        <v>0</v>
      </c>
      <c r="BC32" s="107">
        <v>0</v>
      </c>
      <c r="BD32" s="107">
        <v>0</v>
      </c>
      <c r="BE32" s="107">
        <v>0</v>
      </c>
      <c r="BF32" s="107">
        <v>0</v>
      </c>
      <c r="BG32" s="107">
        <v>0</v>
      </c>
      <c r="BH32" s="107">
        <v>0</v>
      </c>
      <c r="BI32" s="107">
        <v>0</v>
      </c>
      <c r="BJ32" s="107">
        <v>0</v>
      </c>
      <c r="BK32" s="107">
        <v>0</v>
      </c>
    </row>
    <row r="33" spans="1:63" ht="63" x14ac:dyDescent="0.25">
      <c r="A33" s="90" t="str">
        <f>G0228_1074205010351_02_0_69_!A34</f>
        <v>1.1.3</v>
      </c>
      <c r="B33" s="104" t="str">
        <f>G0228_1074205010351_02_0_69_!B34</f>
        <v>Технологическое присоединение объектов по производству электрической энергии всего, в том числе:</v>
      </c>
      <c r="C33" s="105" t="str">
        <f>G0228_1074205010351_02_0_69_!C34</f>
        <v>Г</v>
      </c>
      <c r="D33" s="107">
        <f t="shared" ref="D33:BK33" si="10">SUM(D34:D39)</f>
        <v>0</v>
      </c>
      <c r="E33" s="107">
        <f t="shared" si="10"/>
        <v>0</v>
      </c>
      <c r="F33" s="107">
        <f t="shared" si="10"/>
        <v>0</v>
      </c>
      <c r="G33" s="107">
        <f t="shared" si="10"/>
        <v>0</v>
      </c>
      <c r="H33" s="107">
        <f t="shared" si="10"/>
        <v>0</v>
      </c>
      <c r="I33" s="107">
        <f t="shared" si="10"/>
        <v>0</v>
      </c>
      <c r="J33" s="107">
        <f t="shared" si="10"/>
        <v>0</v>
      </c>
      <c r="K33" s="107">
        <f t="shared" si="10"/>
        <v>0</v>
      </c>
      <c r="L33" s="107">
        <f t="shared" si="10"/>
        <v>0</v>
      </c>
      <c r="M33" s="107">
        <f t="shared" si="10"/>
        <v>0</v>
      </c>
      <c r="N33" s="107">
        <f t="shared" si="10"/>
        <v>0</v>
      </c>
      <c r="O33" s="107">
        <f t="shared" si="10"/>
        <v>0</v>
      </c>
      <c r="P33" s="107">
        <f t="shared" si="10"/>
        <v>0</v>
      </c>
      <c r="Q33" s="107">
        <f t="shared" si="10"/>
        <v>0</v>
      </c>
      <c r="R33" s="107">
        <f t="shared" si="10"/>
        <v>0</v>
      </c>
      <c r="S33" s="107">
        <f t="shared" si="10"/>
        <v>0</v>
      </c>
      <c r="T33" s="107">
        <f t="shared" si="10"/>
        <v>0</v>
      </c>
      <c r="U33" s="107">
        <f t="shared" si="10"/>
        <v>0</v>
      </c>
      <c r="V33" s="107">
        <f t="shared" si="10"/>
        <v>0</v>
      </c>
      <c r="W33" s="107">
        <f t="shared" si="10"/>
        <v>0</v>
      </c>
      <c r="X33" s="107">
        <f t="shared" si="10"/>
        <v>0</v>
      </c>
      <c r="Y33" s="107">
        <f t="shared" si="10"/>
        <v>0</v>
      </c>
      <c r="Z33" s="107">
        <f t="shared" si="10"/>
        <v>0</v>
      </c>
      <c r="AA33" s="107">
        <f t="shared" si="10"/>
        <v>0</v>
      </c>
      <c r="AB33" s="107">
        <f t="shared" si="10"/>
        <v>0</v>
      </c>
      <c r="AC33" s="107">
        <f t="shared" si="10"/>
        <v>0</v>
      </c>
      <c r="AD33" s="107">
        <f t="shared" si="10"/>
        <v>0</v>
      </c>
      <c r="AE33" s="107">
        <f t="shared" si="10"/>
        <v>0</v>
      </c>
      <c r="AF33" s="107">
        <f t="shared" si="10"/>
        <v>0</v>
      </c>
      <c r="AG33" s="107">
        <f t="shared" si="10"/>
        <v>0</v>
      </c>
      <c r="AH33" s="107">
        <f t="shared" si="10"/>
        <v>0</v>
      </c>
      <c r="AI33" s="107">
        <f t="shared" si="10"/>
        <v>0</v>
      </c>
      <c r="AJ33" s="107">
        <f t="shared" si="10"/>
        <v>0</v>
      </c>
      <c r="AK33" s="107">
        <f t="shared" si="10"/>
        <v>0</v>
      </c>
      <c r="AL33" s="107">
        <f t="shared" si="10"/>
        <v>0</v>
      </c>
      <c r="AM33" s="107">
        <f t="shared" si="10"/>
        <v>0</v>
      </c>
      <c r="AN33" s="221">
        <f t="shared" si="10"/>
        <v>0</v>
      </c>
      <c r="AO33" s="221">
        <f t="shared" si="10"/>
        <v>0</v>
      </c>
      <c r="AP33" s="107">
        <f t="shared" si="10"/>
        <v>0</v>
      </c>
      <c r="AQ33" s="107">
        <f t="shared" si="10"/>
        <v>0</v>
      </c>
      <c r="AR33" s="107">
        <f t="shared" si="10"/>
        <v>0</v>
      </c>
      <c r="AS33" s="107">
        <f t="shared" si="10"/>
        <v>0</v>
      </c>
      <c r="AT33" s="107">
        <f t="shared" si="10"/>
        <v>0</v>
      </c>
      <c r="AU33" s="107">
        <f t="shared" si="10"/>
        <v>0</v>
      </c>
      <c r="AV33" s="107">
        <f t="shared" si="10"/>
        <v>0</v>
      </c>
      <c r="AW33" s="107">
        <f t="shared" si="10"/>
        <v>0</v>
      </c>
      <c r="AX33" s="107">
        <f t="shared" si="10"/>
        <v>0</v>
      </c>
      <c r="AY33" s="107">
        <f t="shared" si="10"/>
        <v>0</v>
      </c>
      <c r="AZ33" s="107">
        <f t="shared" si="10"/>
        <v>0</v>
      </c>
      <c r="BA33" s="107">
        <f t="shared" si="10"/>
        <v>0</v>
      </c>
      <c r="BB33" s="107">
        <f t="shared" si="10"/>
        <v>0</v>
      </c>
      <c r="BC33" s="107">
        <f t="shared" si="10"/>
        <v>0</v>
      </c>
      <c r="BD33" s="107">
        <f t="shared" si="10"/>
        <v>0</v>
      </c>
      <c r="BE33" s="107">
        <f t="shared" si="10"/>
        <v>0</v>
      </c>
      <c r="BF33" s="107">
        <f t="shared" si="10"/>
        <v>0</v>
      </c>
      <c r="BG33" s="107">
        <f t="shared" si="10"/>
        <v>0</v>
      </c>
      <c r="BH33" s="107">
        <f t="shared" si="10"/>
        <v>0</v>
      </c>
      <c r="BI33" s="107">
        <f t="shared" si="10"/>
        <v>0</v>
      </c>
      <c r="BJ33" s="107">
        <f t="shared" si="10"/>
        <v>0</v>
      </c>
      <c r="BK33" s="107">
        <f t="shared" si="10"/>
        <v>0</v>
      </c>
    </row>
    <row r="34" spans="1:63" ht="141.75" x14ac:dyDescent="0.25">
      <c r="A34" s="90" t="str">
        <f>G0228_1074205010351_02_0_69_!A35</f>
        <v>1.1.3.1</v>
      </c>
      <c r="B34" s="10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105" t="str">
        <f>G0228_1074205010351_02_0_69_!C35</f>
        <v>Г</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L34" s="107">
        <v>0</v>
      </c>
      <c r="AM34" s="107">
        <v>0</v>
      </c>
      <c r="AN34" s="221">
        <v>0</v>
      </c>
      <c r="AO34" s="221">
        <v>0</v>
      </c>
      <c r="AP34" s="107">
        <v>0</v>
      </c>
      <c r="AQ34" s="107">
        <v>0</v>
      </c>
      <c r="AR34" s="107">
        <v>0</v>
      </c>
      <c r="AS34" s="107">
        <v>0</v>
      </c>
      <c r="AT34" s="107">
        <v>0</v>
      </c>
      <c r="AU34" s="107">
        <v>0</v>
      </c>
      <c r="AV34" s="107">
        <v>0</v>
      </c>
      <c r="AW34" s="107">
        <v>0</v>
      </c>
      <c r="AX34" s="107">
        <v>0</v>
      </c>
      <c r="AY34" s="107">
        <v>0</v>
      </c>
      <c r="AZ34" s="107">
        <v>0</v>
      </c>
      <c r="BA34" s="107">
        <v>0</v>
      </c>
      <c r="BB34" s="107">
        <v>0</v>
      </c>
      <c r="BC34" s="107">
        <v>0</v>
      </c>
      <c r="BD34" s="107">
        <v>0</v>
      </c>
      <c r="BE34" s="107">
        <v>0</v>
      </c>
      <c r="BF34" s="107">
        <v>0</v>
      </c>
      <c r="BG34" s="107">
        <v>0</v>
      </c>
      <c r="BH34" s="107">
        <v>0</v>
      </c>
      <c r="BI34" s="107">
        <v>0</v>
      </c>
      <c r="BJ34" s="107">
        <v>0</v>
      </c>
      <c r="BK34" s="107">
        <v>0</v>
      </c>
    </row>
    <row r="35" spans="1:63" ht="110.25" x14ac:dyDescent="0.25">
      <c r="A35" s="90" t="str">
        <f>G0228_1074205010351_02_0_69_!A36</f>
        <v>1.1.3.1</v>
      </c>
      <c r="B35" s="10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105" t="str">
        <f>G0228_1074205010351_02_0_69_!C36</f>
        <v>Г</v>
      </c>
      <c r="D35" s="107">
        <v>0</v>
      </c>
      <c r="E35" s="107">
        <v>0</v>
      </c>
      <c r="F35" s="107">
        <v>0</v>
      </c>
      <c r="G35" s="107">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L35" s="107">
        <v>0</v>
      </c>
      <c r="AM35" s="107">
        <v>0</v>
      </c>
      <c r="AN35" s="221">
        <v>0</v>
      </c>
      <c r="AO35" s="221">
        <v>0</v>
      </c>
      <c r="AP35" s="107">
        <v>0</v>
      </c>
      <c r="AQ35" s="107">
        <v>0</v>
      </c>
      <c r="AR35" s="107">
        <v>0</v>
      </c>
      <c r="AS35" s="107">
        <v>0</v>
      </c>
      <c r="AT35" s="107">
        <v>0</v>
      </c>
      <c r="AU35" s="107">
        <v>0</v>
      </c>
      <c r="AV35" s="107">
        <v>0</v>
      </c>
      <c r="AW35" s="107">
        <v>0</v>
      </c>
      <c r="AX35" s="107">
        <v>0</v>
      </c>
      <c r="AY35" s="107">
        <v>0</v>
      </c>
      <c r="AZ35" s="107">
        <v>0</v>
      </c>
      <c r="BA35" s="107">
        <v>0</v>
      </c>
      <c r="BB35" s="107">
        <v>0</v>
      </c>
      <c r="BC35" s="107">
        <v>0</v>
      </c>
      <c r="BD35" s="107">
        <v>0</v>
      </c>
      <c r="BE35" s="107">
        <v>0</v>
      </c>
      <c r="BF35" s="107">
        <v>0</v>
      </c>
      <c r="BG35" s="107">
        <v>0</v>
      </c>
      <c r="BH35" s="107">
        <v>0</v>
      </c>
      <c r="BI35" s="107">
        <v>0</v>
      </c>
      <c r="BJ35" s="107">
        <v>0</v>
      </c>
      <c r="BK35" s="107">
        <v>0</v>
      </c>
    </row>
    <row r="36" spans="1:63" ht="126" x14ac:dyDescent="0.25">
      <c r="A36" s="90" t="str">
        <f>G0228_1074205010351_02_0_69_!A37</f>
        <v>1.1.3.1</v>
      </c>
      <c r="B36" s="10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05" t="str">
        <f>G0228_1074205010351_02_0_69_!C37</f>
        <v>Г</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L36" s="107">
        <v>0</v>
      </c>
      <c r="AM36" s="107">
        <v>0</v>
      </c>
      <c r="AN36" s="221">
        <v>0</v>
      </c>
      <c r="AO36" s="221">
        <v>0</v>
      </c>
      <c r="AP36" s="107">
        <v>0</v>
      </c>
      <c r="AQ36" s="107">
        <v>0</v>
      </c>
      <c r="AR36" s="107">
        <v>0</v>
      </c>
      <c r="AS36" s="107">
        <v>0</v>
      </c>
      <c r="AT36" s="107">
        <v>0</v>
      </c>
      <c r="AU36" s="107">
        <v>0</v>
      </c>
      <c r="AV36" s="107">
        <v>0</v>
      </c>
      <c r="AW36" s="107">
        <v>0</v>
      </c>
      <c r="AX36" s="107">
        <v>0</v>
      </c>
      <c r="AY36" s="107">
        <v>0</v>
      </c>
      <c r="AZ36" s="107">
        <v>0</v>
      </c>
      <c r="BA36" s="107">
        <v>0</v>
      </c>
      <c r="BB36" s="107">
        <v>0</v>
      </c>
      <c r="BC36" s="107">
        <v>0</v>
      </c>
      <c r="BD36" s="107">
        <v>0</v>
      </c>
      <c r="BE36" s="107">
        <v>0</v>
      </c>
      <c r="BF36" s="107">
        <v>0</v>
      </c>
      <c r="BG36" s="107">
        <v>0</v>
      </c>
      <c r="BH36" s="107">
        <v>0</v>
      </c>
      <c r="BI36" s="107">
        <v>0</v>
      </c>
      <c r="BJ36" s="107">
        <v>0</v>
      </c>
      <c r="BK36" s="107">
        <v>0</v>
      </c>
    </row>
    <row r="37" spans="1:63" ht="141.75" x14ac:dyDescent="0.25">
      <c r="A37" s="90" t="str">
        <f>G0228_1074205010351_02_0_69_!A38</f>
        <v>1.1.3.2</v>
      </c>
      <c r="B37" s="10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05" t="str">
        <f>G0228_1074205010351_02_0_69_!C38</f>
        <v>Г</v>
      </c>
      <c r="D37" s="107">
        <v>0</v>
      </c>
      <c r="E37" s="107">
        <v>0</v>
      </c>
      <c r="F37" s="107">
        <v>0</v>
      </c>
      <c r="G37" s="107">
        <v>0</v>
      </c>
      <c r="H37" s="107">
        <v>0</v>
      </c>
      <c r="I37" s="107">
        <v>0</v>
      </c>
      <c r="J37" s="107">
        <v>0</v>
      </c>
      <c r="K37" s="107">
        <v>0</v>
      </c>
      <c r="L37" s="107">
        <v>0</v>
      </c>
      <c r="M37" s="107">
        <v>0</v>
      </c>
      <c r="N37" s="107">
        <v>0</v>
      </c>
      <c r="O37" s="107">
        <v>0</v>
      </c>
      <c r="P37" s="107">
        <v>0</v>
      </c>
      <c r="Q37" s="107">
        <v>0</v>
      </c>
      <c r="R37" s="107">
        <v>0</v>
      </c>
      <c r="S37" s="107">
        <v>0</v>
      </c>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L37" s="107">
        <v>0</v>
      </c>
      <c r="AM37" s="107">
        <v>0</v>
      </c>
      <c r="AN37" s="221">
        <v>0</v>
      </c>
      <c r="AO37" s="221">
        <v>0</v>
      </c>
      <c r="AP37" s="107">
        <v>0</v>
      </c>
      <c r="AQ37" s="107">
        <v>0</v>
      </c>
      <c r="AR37" s="107">
        <v>0</v>
      </c>
      <c r="AS37" s="107">
        <v>0</v>
      </c>
      <c r="AT37" s="107">
        <v>0</v>
      </c>
      <c r="AU37" s="107">
        <v>0</v>
      </c>
      <c r="AV37" s="107">
        <v>0</v>
      </c>
      <c r="AW37" s="107">
        <v>0</v>
      </c>
      <c r="AX37" s="107">
        <v>0</v>
      </c>
      <c r="AY37" s="107">
        <v>0</v>
      </c>
      <c r="AZ37" s="107">
        <v>0</v>
      </c>
      <c r="BA37" s="107">
        <v>0</v>
      </c>
      <c r="BB37" s="107">
        <v>0</v>
      </c>
      <c r="BC37" s="107">
        <v>0</v>
      </c>
      <c r="BD37" s="107">
        <v>0</v>
      </c>
      <c r="BE37" s="107">
        <v>0</v>
      </c>
      <c r="BF37" s="107">
        <v>0</v>
      </c>
      <c r="BG37" s="107">
        <v>0</v>
      </c>
      <c r="BH37" s="107">
        <v>0</v>
      </c>
      <c r="BI37" s="107">
        <v>0</v>
      </c>
      <c r="BJ37" s="107">
        <v>0</v>
      </c>
      <c r="BK37" s="107">
        <v>0</v>
      </c>
    </row>
    <row r="38" spans="1:63" ht="110.25" x14ac:dyDescent="0.25">
      <c r="A38" s="90" t="str">
        <f>G0228_1074205010351_02_0_69_!A39</f>
        <v>1.1.3.2</v>
      </c>
      <c r="B38" s="10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05" t="str">
        <f>G0228_1074205010351_02_0_69_!C39</f>
        <v>Г</v>
      </c>
      <c r="D38" s="107">
        <v>0</v>
      </c>
      <c r="E38" s="107">
        <v>0</v>
      </c>
      <c r="F38" s="107">
        <v>0</v>
      </c>
      <c r="G38" s="107">
        <v>0</v>
      </c>
      <c r="H38" s="107">
        <v>0</v>
      </c>
      <c r="I38" s="107">
        <v>0</v>
      </c>
      <c r="J38" s="107">
        <v>0</v>
      </c>
      <c r="K38" s="107">
        <v>0</v>
      </c>
      <c r="L38" s="107">
        <v>0</v>
      </c>
      <c r="M38" s="107">
        <v>0</v>
      </c>
      <c r="N38" s="107">
        <v>0</v>
      </c>
      <c r="O38" s="107">
        <v>0</v>
      </c>
      <c r="P38" s="107">
        <v>0</v>
      </c>
      <c r="Q38" s="107">
        <v>0</v>
      </c>
      <c r="R38" s="107">
        <v>0</v>
      </c>
      <c r="S38" s="107">
        <v>0</v>
      </c>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L38" s="107">
        <v>0</v>
      </c>
      <c r="AM38" s="107">
        <v>0</v>
      </c>
      <c r="AN38" s="221">
        <v>0</v>
      </c>
      <c r="AO38" s="221">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c r="BE38" s="107">
        <v>0</v>
      </c>
      <c r="BF38" s="107">
        <v>0</v>
      </c>
      <c r="BG38" s="107">
        <v>0</v>
      </c>
      <c r="BH38" s="107">
        <v>0</v>
      </c>
      <c r="BI38" s="107">
        <v>0</v>
      </c>
      <c r="BJ38" s="107">
        <v>0</v>
      </c>
      <c r="BK38" s="107">
        <v>0</v>
      </c>
    </row>
    <row r="39" spans="1:63" ht="126" x14ac:dyDescent="0.25">
      <c r="A39" s="90" t="str">
        <f>G0228_1074205010351_02_0_69_!A40</f>
        <v>1.1.3.2</v>
      </c>
      <c r="B39" s="10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05" t="str">
        <f>G0228_1074205010351_02_0_69_!C40</f>
        <v>Г</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c r="AN39" s="221">
        <v>0</v>
      </c>
      <c r="AO39" s="221">
        <v>0</v>
      </c>
      <c r="AP39" s="107">
        <v>0</v>
      </c>
      <c r="AQ39" s="107">
        <v>0</v>
      </c>
      <c r="AR39" s="107">
        <v>0</v>
      </c>
      <c r="AS39" s="107">
        <v>0</v>
      </c>
      <c r="AT39" s="107">
        <v>0</v>
      </c>
      <c r="AU39" s="107">
        <v>0</v>
      </c>
      <c r="AV39" s="107">
        <v>0</v>
      </c>
      <c r="AW39" s="107">
        <v>0</v>
      </c>
      <c r="AX39" s="107">
        <v>0</v>
      </c>
      <c r="AY39" s="107">
        <v>0</v>
      </c>
      <c r="AZ39" s="107">
        <v>0</v>
      </c>
      <c r="BA39" s="107">
        <v>0</v>
      </c>
      <c r="BB39" s="107">
        <v>0</v>
      </c>
      <c r="BC39" s="107">
        <v>0</v>
      </c>
      <c r="BD39" s="107">
        <v>0</v>
      </c>
      <c r="BE39" s="107">
        <v>0</v>
      </c>
      <c r="BF39" s="107">
        <v>0</v>
      </c>
      <c r="BG39" s="107">
        <v>0</v>
      </c>
      <c r="BH39" s="107">
        <v>0</v>
      </c>
      <c r="BI39" s="107">
        <v>0</v>
      </c>
      <c r="BJ39" s="107">
        <v>0</v>
      </c>
      <c r="BK39" s="107">
        <v>0</v>
      </c>
    </row>
    <row r="40" spans="1:63" ht="110.25" x14ac:dyDescent="0.25">
      <c r="A40" s="90" t="str">
        <f>G0228_1074205010351_02_0_69_!A41</f>
        <v>1.1.4</v>
      </c>
      <c r="B40" s="10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105" t="str">
        <f>G0228_1074205010351_02_0_69_!C41</f>
        <v>Г</v>
      </c>
      <c r="D40" s="107">
        <f t="shared" ref="D40:BK40" si="11">SUM(D41:D42)</f>
        <v>0</v>
      </c>
      <c r="E40" s="107">
        <f t="shared" si="11"/>
        <v>0</v>
      </c>
      <c r="F40" s="107">
        <f t="shared" si="11"/>
        <v>0</v>
      </c>
      <c r="G40" s="107">
        <f t="shared" si="11"/>
        <v>0</v>
      </c>
      <c r="H40" s="107">
        <f t="shared" si="11"/>
        <v>0</v>
      </c>
      <c r="I40" s="107">
        <f t="shared" si="11"/>
        <v>0</v>
      </c>
      <c r="J40" s="107">
        <f t="shared" si="11"/>
        <v>0</v>
      </c>
      <c r="K40" s="107">
        <f t="shared" si="11"/>
        <v>0</v>
      </c>
      <c r="L40" s="107">
        <f t="shared" si="11"/>
        <v>0</v>
      </c>
      <c r="M40" s="107">
        <f t="shared" si="11"/>
        <v>0</v>
      </c>
      <c r="N40" s="107">
        <f t="shared" si="11"/>
        <v>0</v>
      </c>
      <c r="O40" s="107">
        <f t="shared" si="11"/>
        <v>0</v>
      </c>
      <c r="P40" s="107">
        <f t="shared" si="11"/>
        <v>0</v>
      </c>
      <c r="Q40" s="107">
        <f t="shared" si="11"/>
        <v>0</v>
      </c>
      <c r="R40" s="107">
        <f t="shared" si="11"/>
        <v>0</v>
      </c>
      <c r="S40" s="107">
        <f t="shared" si="11"/>
        <v>0</v>
      </c>
      <c r="T40" s="107">
        <f t="shared" si="11"/>
        <v>0</v>
      </c>
      <c r="U40" s="107">
        <f t="shared" si="11"/>
        <v>0</v>
      </c>
      <c r="V40" s="107">
        <f t="shared" si="11"/>
        <v>0</v>
      </c>
      <c r="W40" s="107">
        <f t="shared" si="11"/>
        <v>0</v>
      </c>
      <c r="X40" s="107">
        <f t="shared" si="11"/>
        <v>0</v>
      </c>
      <c r="Y40" s="107">
        <f t="shared" si="11"/>
        <v>0</v>
      </c>
      <c r="Z40" s="107">
        <f t="shared" si="11"/>
        <v>0</v>
      </c>
      <c r="AA40" s="107">
        <f t="shared" si="11"/>
        <v>0</v>
      </c>
      <c r="AB40" s="107">
        <f t="shared" si="11"/>
        <v>0</v>
      </c>
      <c r="AC40" s="107">
        <f t="shared" si="11"/>
        <v>0</v>
      </c>
      <c r="AD40" s="107">
        <f t="shared" si="11"/>
        <v>0</v>
      </c>
      <c r="AE40" s="107">
        <f t="shared" si="11"/>
        <v>0</v>
      </c>
      <c r="AF40" s="107">
        <f t="shared" si="11"/>
        <v>0</v>
      </c>
      <c r="AG40" s="107">
        <f t="shared" si="11"/>
        <v>0</v>
      </c>
      <c r="AH40" s="107">
        <f t="shared" si="11"/>
        <v>0</v>
      </c>
      <c r="AI40" s="107">
        <f t="shared" si="11"/>
        <v>0</v>
      </c>
      <c r="AJ40" s="107">
        <f t="shared" si="11"/>
        <v>0</v>
      </c>
      <c r="AK40" s="107">
        <f t="shared" si="11"/>
        <v>0</v>
      </c>
      <c r="AL40" s="107">
        <f t="shared" si="11"/>
        <v>0</v>
      </c>
      <c r="AM40" s="107">
        <f t="shared" si="11"/>
        <v>0</v>
      </c>
      <c r="AN40" s="221">
        <f t="shared" si="11"/>
        <v>0</v>
      </c>
      <c r="AO40" s="221">
        <f t="shared" si="11"/>
        <v>0</v>
      </c>
      <c r="AP40" s="107">
        <f t="shared" si="11"/>
        <v>0</v>
      </c>
      <c r="AQ40" s="107">
        <f t="shared" si="11"/>
        <v>0</v>
      </c>
      <c r="AR40" s="107">
        <f t="shared" si="11"/>
        <v>0</v>
      </c>
      <c r="AS40" s="107">
        <f t="shared" si="11"/>
        <v>0</v>
      </c>
      <c r="AT40" s="107">
        <f t="shared" si="11"/>
        <v>0</v>
      </c>
      <c r="AU40" s="107">
        <f t="shared" si="11"/>
        <v>0</v>
      </c>
      <c r="AV40" s="107">
        <f t="shared" si="11"/>
        <v>0</v>
      </c>
      <c r="AW40" s="107">
        <f t="shared" si="11"/>
        <v>0</v>
      </c>
      <c r="AX40" s="107">
        <f t="shared" si="11"/>
        <v>0</v>
      </c>
      <c r="AY40" s="107">
        <f t="shared" si="11"/>
        <v>0</v>
      </c>
      <c r="AZ40" s="107">
        <f t="shared" si="11"/>
        <v>0</v>
      </c>
      <c r="BA40" s="107">
        <f t="shared" si="11"/>
        <v>0</v>
      </c>
      <c r="BB40" s="107">
        <f t="shared" si="11"/>
        <v>0</v>
      </c>
      <c r="BC40" s="107">
        <f t="shared" si="11"/>
        <v>0</v>
      </c>
      <c r="BD40" s="107">
        <f t="shared" si="11"/>
        <v>0</v>
      </c>
      <c r="BE40" s="107">
        <f t="shared" si="11"/>
        <v>0</v>
      </c>
      <c r="BF40" s="107">
        <f t="shared" si="11"/>
        <v>0</v>
      </c>
      <c r="BG40" s="107">
        <f t="shared" si="11"/>
        <v>0</v>
      </c>
      <c r="BH40" s="107">
        <f t="shared" si="11"/>
        <v>0</v>
      </c>
      <c r="BI40" s="107">
        <f t="shared" si="11"/>
        <v>0</v>
      </c>
      <c r="BJ40" s="107">
        <f t="shared" si="11"/>
        <v>0</v>
      </c>
      <c r="BK40" s="107">
        <f t="shared" si="11"/>
        <v>0</v>
      </c>
    </row>
    <row r="41" spans="1:63" ht="78.75" x14ac:dyDescent="0.25">
      <c r="A41" s="90" t="str">
        <f>G0228_1074205010351_02_0_69_!A42</f>
        <v>1.1.4.1</v>
      </c>
      <c r="B41" s="10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105" t="str">
        <f>G0228_1074205010351_02_0_69_!C42</f>
        <v>Г</v>
      </c>
      <c r="D41" s="107">
        <v>0</v>
      </c>
      <c r="E41" s="107">
        <v>0</v>
      </c>
      <c r="F41" s="107">
        <v>0</v>
      </c>
      <c r="G41" s="107">
        <v>0</v>
      </c>
      <c r="H41" s="107">
        <v>0</v>
      </c>
      <c r="I41" s="107">
        <v>0</v>
      </c>
      <c r="J41" s="107">
        <v>0</v>
      </c>
      <c r="K41" s="107">
        <v>0</v>
      </c>
      <c r="L41" s="107">
        <v>0</v>
      </c>
      <c r="M41" s="107">
        <v>0</v>
      </c>
      <c r="N41" s="107">
        <v>0</v>
      </c>
      <c r="O41" s="107">
        <v>0</v>
      </c>
      <c r="P41" s="107">
        <v>0</v>
      </c>
      <c r="Q41" s="107">
        <v>0</v>
      </c>
      <c r="R41" s="107">
        <v>0</v>
      </c>
      <c r="S41" s="107">
        <v>0</v>
      </c>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L41" s="107">
        <v>0</v>
      </c>
      <c r="AM41" s="107">
        <v>0</v>
      </c>
      <c r="AN41" s="221">
        <v>0</v>
      </c>
      <c r="AO41" s="221">
        <v>0</v>
      </c>
      <c r="AP41" s="107">
        <v>0</v>
      </c>
      <c r="AQ41" s="107">
        <v>0</v>
      </c>
      <c r="AR41" s="107">
        <v>0</v>
      </c>
      <c r="AS41" s="107">
        <v>0</v>
      </c>
      <c r="AT41" s="107">
        <v>0</v>
      </c>
      <c r="AU41" s="107">
        <v>0</v>
      </c>
      <c r="AV41" s="107">
        <v>0</v>
      </c>
      <c r="AW41" s="107">
        <v>0</v>
      </c>
      <c r="AX41" s="107">
        <v>0</v>
      </c>
      <c r="AY41" s="107">
        <v>0</v>
      </c>
      <c r="AZ41" s="107">
        <v>0</v>
      </c>
      <c r="BA41" s="107">
        <v>0</v>
      </c>
      <c r="BB41" s="107">
        <v>0</v>
      </c>
      <c r="BC41" s="107">
        <v>0</v>
      </c>
      <c r="BD41" s="107">
        <v>0</v>
      </c>
      <c r="BE41" s="107">
        <v>0</v>
      </c>
      <c r="BF41" s="107">
        <v>0</v>
      </c>
      <c r="BG41" s="107">
        <v>0</v>
      </c>
      <c r="BH41" s="107">
        <v>0</v>
      </c>
      <c r="BI41" s="107">
        <v>0</v>
      </c>
      <c r="BJ41" s="107">
        <v>0</v>
      </c>
      <c r="BK41" s="107">
        <v>0</v>
      </c>
    </row>
    <row r="42" spans="1:63" ht="94.5" x14ac:dyDescent="0.25">
      <c r="A42" s="90" t="str">
        <f>G0228_1074205010351_02_0_69_!A43</f>
        <v>1.1.4.2</v>
      </c>
      <c r="B42" s="10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105" t="str">
        <f>G0228_1074205010351_02_0_69_!C43</f>
        <v>Г</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c r="AK42" s="107">
        <v>0</v>
      </c>
      <c r="AL42" s="107">
        <v>0</v>
      </c>
      <c r="AM42" s="107">
        <v>0</v>
      </c>
      <c r="AN42" s="221">
        <v>0</v>
      </c>
      <c r="AO42" s="221">
        <v>0</v>
      </c>
      <c r="AP42" s="107">
        <v>0</v>
      </c>
      <c r="AQ42" s="107">
        <v>0</v>
      </c>
      <c r="AR42" s="107">
        <v>0</v>
      </c>
      <c r="AS42" s="107">
        <v>0</v>
      </c>
      <c r="AT42" s="107">
        <v>0</v>
      </c>
      <c r="AU42" s="107">
        <v>0</v>
      </c>
      <c r="AV42" s="107">
        <v>0</v>
      </c>
      <c r="AW42" s="107">
        <v>0</v>
      </c>
      <c r="AX42" s="107">
        <v>0</v>
      </c>
      <c r="AY42" s="107">
        <v>0</v>
      </c>
      <c r="AZ42" s="107">
        <v>0</v>
      </c>
      <c r="BA42" s="107">
        <v>0</v>
      </c>
      <c r="BB42" s="107">
        <v>0</v>
      </c>
      <c r="BC42" s="107">
        <v>0</v>
      </c>
      <c r="BD42" s="107">
        <v>0</v>
      </c>
      <c r="BE42" s="107">
        <v>0</v>
      </c>
      <c r="BF42" s="107">
        <v>0</v>
      </c>
      <c r="BG42" s="107">
        <v>0</v>
      </c>
      <c r="BH42" s="107">
        <v>0</v>
      </c>
      <c r="BI42" s="107">
        <v>0</v>
      </c>
      <c r="BJ42" s="107">
        <v>0</v>
      </c>
      <c r="BK42" s="107">
        <v>0</v>
      </c>
    </row>
    <row r="43" spans="1:63" ht="47.25" x14ac:dyDescent="0.25">
      <c r="A43" s="90" t="str">
        <f>G0228_1074205010351_02_0_69_!A44</f>
        <v>1.2</v>
      </c>
      <c r="B43" s="104" t="str">
        <f>G0228_1074205010351_02_0_69_!B44</f>
        <v>Реконструкция, модернизация, техническое перевооружение всего, в том числе:</v>
      </c>
      <c r="C43" s="105" t="str">
        <f>G0228_1074205010351_02_0_69_!C44</f>
        <v>Г</v>
      </c>
      <c r="D43" s="107">
        <f t="shared" ref="D43:AI43" si="12">SUM(D44,D54,D57,D70)</f>
        <v>0</v>
      </c>
      <c r="E43" s="107">
        <f t="shared" si="12"/>
        <v>0</v>
      </c>
      <c r="F43" s="107">
        <f t="shared" si="12"/>
        <v>0</v>
      </c>
      <c r="G43" s="107">
        <f t="shared" si="12"/>
        <v>0</v>
      </c>
      <c r="H43" s="107">
        <f t="shared" si="12"/>
        <v>0</v>
      </c>
      <c r="I43" s="107">
        <f t="shared" si="12"/>
        <v>0</v>
      </c>
      <c r="J43" s="107">
        <f t="shared" si="12"/>
        <v>0</v>
      </c>
      <c r="K43" s="107">
        <f t="shared" si="12"/>
        <v>0</v>
      </c>
      <c r="L43" s="107">
        <f t="shared" si="12"/>
        <v>0</v>
      </c>
      <c r="M43" s="107">
        <f t="shared" si="12"/>
        <v>0</v>
      </c>
      <c r="N43" s="107">
        <f t="shared" si="12"/>
        <v>0</v>
      </c>
      <c r="O43" s="107">
        <f t="shared" si="12"/>
        <v>0</v>
      </c>
      <c r="P43" s="107">
        <f t="shared" si="12"/>
        <v>0</v>
      </c>
      <c r="Q43" s="107">
        <f t="shared" si="12"/>
        <v>0</v>
      </c>
      <c r="R43" s="107">
        <f t="shared" si="12"/>
        <v>0</v>
      </c>
      <c r="S43" s="107">
        <f t="shared" si="12"/>
        <v>0</v>
      </c>
      <c r="T43" s="107">
        <f t="shared" si="12"/>
        <v>0</v>
      </c>
      <c r="U43" s="107">
        <f t="shared" si="12"/>
        <v>0</v>
      </c>
      <c r="V43" s="107">
        <f t="shared" si="12"/>
        <v>0</v>
      </c>
      <c r="W43" s="107">
        <f t="shared" si="12"/>
        <v>0</v>
      </c>
      <c r="X43" s="107">
        <f t="shared" si="12"/>
        <v>0</v>
      </c>
      <c r="Y43" s="107">
        <f t="shared" si="12"/>
        <v>0</v>
      </c>
      <c r="Z43" s="107">
        <f t="shared" si="12"/>
        <v>0</v>
      </c>
      <c r="AA43" s="107">
        <f t="shared" si="12"/>
        <v>0</v>
      </c>
      <c r="AB43" s="107">
        <f t="shared" si="12"/>
        <v>0</v>
      </c>
      <c r="AC43" s="107">
        <f t="shared" si="12"/>
        <v>0</v>
      </c>
      <c r="AD43" s="107">
        <f t="shared" si="12"/>
        <v>0</v>
      </c>
      <c r="AE43" s="107">
        <f t="shared" si="12"/>
        <v>0</v>
      </c>
      <c r="AF43" s="107">
        <f t="shared" si="12"/>
        <v>0</v>
      </c>
      <c r="AG43" s="107">
        <f t="shared" si="12"/>
        <v>0</v>
      </c>
      <c r="AH43" s="107">
        <f t="shared" si="12"/>
        <v>0</v>
      </c>
      <c r="AI43" s="107">
        <f t="shared" si="12"/>
        <v>0</v>
      </c>
      <c r="AJ43" s="107">
        <f t="shared" ref="AJ43:BK43" si="13">SUM(AJ44,AJ54,AJ57,AJ70)</f>
        <v>0</v>
      </c>
      <c r="AK43" s="107">
        <f t="shared" si="13"/>
        <v>0</v>
      </c>
      <c r="AL43" s="107">
        <f t="shared" si="13"/>
        <v>0</v>
      </c>
      <c r="AM43" s="107">
        <f t="shared" si="13"/>
        <v>0</v>
      </c>
      <c r="AN43" s="221">
        <f t="shared" si="13"/>
        <v>0</v>
      </c>
      <c r="AO43" s="221">
        <f t="shared" si="13"/>
        <v>0</v>
      </c>
      <c r="AP43" s="107">
        <f t="shared" si="13"/>
        <v>0</v>
      </c>
      <c r="AQ43" s="107">
        <f t="shared" si="13"/>
        <v>0</v>
      </c>
      <c r="AR43" s="107">
        <f t="shared" si="13"/>
        <v>0</v>
      </c>
      <c r="AS43" s="107">
        <f t="shared" si="13"/>
        <v>0</v>
      </c>
      <c r="AT43" s="107">
        <f t="shared" si="13"/>
        <v>0</v>
      </c>
      <c r="AU43" s="107">
        <f t="shared" si="13"/>
        <v>0</v>
      </c>
      <c r="AV43" s="107">
        <f t="shared" si="13"/>
        <v>0</v>
      </c>
      <c r="AW43" s="107">
        <f t="shared" si="13"/>
        <v>0</v>
      </c>
      <c r="AX43" s="107">
        <f t="shared" si="13"/>
        <v>0</v>
      </c>
      <c r="AY43" s="107">
        <f t="shared" si="13"/>
        <v>0</v>
      </c>
      <c r="AZ43" s="107">
        <f t="shared" si="13"/>
        <v>0</v>
      </c>
      <c r="BA43" s="107">
        <f t="shared" si="13"/>
        <v>0</v>
      </c>
      <c r="BB43" s="107">
        <f t="shared" si="13"/>
        <v>0</v>
      </c>
      <c r="BC43" s="107">
        <f t="shared" si="13"/>
        <v>0</v>
      </c>
      <c r="BD43" s="107">
        <f t="shared" si="13"/>
        <v>0</v>
      </c>
      <c r="BE43" s="107">
        <f t="shared" si="13"/>
        <v>0</v>
      </c>
      <c r="BF43" s="107">
        <f t="shared" si="13"/>
        <v>0</v>
      </c>
      <c r="BG43" s="107">
        <f t="shared" si="13"/>
        <v>0</v>
      </c>
      <c r="BH43" s="107">
        <f t="shared" si="13"/>
        <v>0</v>
      </c>
      <c r="BI43" s="107">
        <f t="shared" si="13"/>
        <v>0</v>
      </c>
      <c r="BJ43" s="107">
        <f t="shared" si="13"/>
        <v>0</v>
      </c>
      <c r="BK43" s="107">
        <f t="shared" si="13"/>
        <v>0</v>
      </c>
    </row>
    <row r="44" spans="1:63" ht="78.75" x14ac:dyDescent="0.25">
      <c r="A44" s="90" t="str">
        <f>G0228_1074205010351_02_0_69_!A45</f>
        <v>1.2.1</v>
      </c>
      <c r="B44" s="10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105" t="str">
        <f>G0228_1074205010351_02_0_69_!C45</f>
        <v>Г</v>
      </c>
      <c r="D44" s="107">
        <f t="shared" ref="D44:AI44" si="14">SUM(D45,D46)</f>
        <v>0</v>
      </c>
      <c r="E44" s="107">
        <f t="shared" si="14"/>
        <v>0</v>
      </c>
      <c r="F44" s="107">
        <f t="shared" si="14"/>
        <v>0</v>
      </c>
      <c r="G44" s="107">
        <f t="shared" si="14"/>
        <v>0</v>
      </c>
      <c r="H44" s="107">
        <f t="shared" si="14"/>
        <v>0</v>
      </c>
      <c r="I44" s="107">
        <f t="shared" si="14"/>
        <v>0</v>
      </c>
      <c r="J44" s="107">
        <f t="shared" si="14"/>
        <v>0</v>
      </c>
      <c r="K44" s="107">
        <f t="shared" si="14"/>
        <v>0</v>
      </c>
      <c r="L44" s="107">
        <f t="shared" si="14"/>
        <v>0</v>
      </c>
      <c r="M44" s="107">
        <f t="shared" si="14"/>
        <v>0</v>
      </c>
      <c r="N44" s="107">
        <f t="shared" si="14"/>
        <v>0</v>
      </c>
      <c r="O44" s="107">
        <f t="shared" si="14"/>
        <v>0</v>
      </c>
      <c r="P44" s="107">
        <f t="shared" si="14"/>
        <v>0</v>
      </c>
      <c r="Q44" s="107">
        <f t="shared" si="14"/>
        <v>0</v>
      </c>
      <c r="R44" s="107">
        <f t="shared" si="14"/>
        <v>0</v>
      </c>
      <c r="S44" s="107">
        <f t="shared" si="14"/>
        <v>0</v>
      </c>
      <c r="T44" s="107">
        <f t="shared" si="14"/>
        <v>0</v>
      </c>
      <c r="U44" s="107">
        <f t="shared" si="14"/>
        <v>0</v>
      </c>
      <c r="V44" s="107">
        <f t="shared" si="14"/>
        <v>0</v>
      </c>
      <c r="W44" s="107">
        <f t="shared" si="14"/>
        <v>0</v>
      </c>
      <c r="X44" s="107">
        <f t="shared" si="14"/>
        <v>0</v>
      </c>
      <c r="Y44" s="107">
        <f t="shared" si="14"/>
        <v>0</v>
      </c>
      <c r="Z44" s="107">
        <f t="shared" si="14"/>
        <v>0</v>
      </c>
      <c r="AA44" s="107">
        <f t="shared" si="14"/>
        <v>0</v>
      </c>
      <c r="AB44" s="107">
        <f t="shared" si="14"/>
        <v>0</v>
      </c>
      <c r="AC44" s="107">
        <f t="shared" si="14"/>
        <v>0</v>
      </c>
      <c r="AD44" s="107">
        <f t="shared" si="14"/>
        <v>0</v>
      </c>
      <c r="AE44" s="107">
        <f t="shared" si="14"/>
        <v>0</v>
      </c>
      <c r="AF44" s="107">
        <f t="shared" si="14"/>
        <v>0</v>
      </c>
      <c r="AG44" s="107">
        <f t="shared" si="14"/>
        <v>0</v>
      </c>
      <c r="AH44" s="107">
        <f t="shared" si="14"/>
        <v>0</v>
      </c>
      <c r="AI44" s="107">
        <f t="shared" si="14"/>
        <v>0</v>
      </c>
      <c r="AJ44" s="107">
        <f t="shared" ref="AJ44:BK44" si="15">SUM(AJ45,AJ46)</f>
        <v>0</v>
      </c>
      <c r="AK44" s="107">
        <f t="shared" si="15"/>
        <v>0</v>
      </c>
      <c r="AL44" s="107">
        <f t="shared" si="15"/>
        <v>0</v>
      </c>
      <c r="AM44" s="107">
        <f t="shared" si="15"/>
        <v>0</v>
      </c>
      <c r="AN44" s="221">
        <f t="shared" si="15"/>
        <v>0</v>
      </c>
      <c r="AO44" s="221">
        <f t="shared" si="15"/>
        <v>0</v>
      </c>
      <c r="AP44" s="107">
        <f t="shared" si="15"/>
        <v>0</v>
      </c>
      <c r="AQ44" s="107">
        <f t="shared" si="15"/>
        <v>0</v>
      </c>
      <c r="AR44" s="107">
        <f t="shared" si="15"/>
        <v>0</v>
      </c>
      <c r="AS44" s="107">
        <f t="shared" si="15"/>
        <v>0</v>
      </c>
      <c r="AT44" s="107">
        <f t="shared" si="15"/>
        <v>0</v>
      </c>
      <c r="AU44" s="107">
        <f t="shared" si="15"/>
        <v>0</v>
      </c>
      <c r="AV44" s="107">
        <f t="shared" si="15"/>
        <v>0</v>
      </c>
      <c r="AW44" s="107">
        <f t="shared" si="15"/>
        <v>0</v>
      </c>
      <c r="AX44" s="107">
        <f t="shared" si="15"/>
        <v>0</v>
      </c>
      <c r="AY44" s="107">
        <f t="shared" si="15"/>
        <v>0</v>
      </c>
      <c r="AZ44" s="107">
        <f t="shared" si="15"/>
        <v>0</v>
      </c>
      <c r="BA44" s="107">
        <f t="shared" si="15"/>
        <v>0</v>
      </c>
      <c r="BB44" s="107">
        <f t="shared" si="15"/>
        <v>0</v>
      </c>
      <c r="BC44" s="107">
        <f t="shared" si="15"/>
        <v>0</v>
      </c>
      <c r="BD44" s="107">
        <f t="shared" si="15"/>
        <v>0</v>
      </c>
      <c r="BE44" s="107">
        <f t="shared" si="15"/>
        <v>0</v>
      </c>
      <c r="BF44" s="107">
        <f t="shared" si="15"/>
        <v>0</v>
      </c>
      <c r="BG44" s="107">
        <f t="shared" si="15"/>
        <v>0</v>
      </c>
      <c r="BH44" s="107">
        <f t="shared" si="15"/>
        <v>0</v>
      </c>
      <c r="BI44" s="107">
        <f t="shared" si="15"/>
        <v>0</v>
      </c>
      <c r="BJ44" s="107">
        <f t="shared" si="15"/>
        <v>0</v>
      </c>
      <c r="BK44" s="107">
        <f t="shared" si="15"/>
        <v>0</v>
      </c>
    </row>
    <row r="45" spans="1:63" ht="31.5" x14ac:dyDescent="0.25">
      <c r="A45" s="90" t="str">
        <f>G0228_1074205010351_02_0_69_!A46</f>
        <v>1.2.1.1</v>
      </c>
      <c r="B45" s="104" t="str">
        <f>G0228_1074205010351_02_0_69_!B46</f>
        <v>Реконструкция трансформаторных и иных подстанций, всего, в числе:</v>
      </c>
      <c r="C45" s="105" t="str">
        <f>G0228_1074205010351_02_0_69_!C46</f>
        <v>Г</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c r="AK45" s="107">
        <v>0</v>
      </c>
      <c r="AL45" s="107">
        <v>0</v>
      </c>
      <c r="AM45" s="107">
        <v>0</v>
      </c>
      <c r="AN45" s="107">
        <v>0</v>
      </c>
      <c r="AO45" s="107">
        <v>0</v>
      </c>
      <c r="AP45" s="107">
        <v>0</v>
      </c>
      <c r="AQ45" s="107">
        <v>0</v>
      </c>
      <c r="AR45" s="107">
        <v>0</v>
      </c>
      <c r="AS45" s="107">
        <v>0</v>
      </c>
      <c r="AT45" s="107">
        <v>0</v>
      </c>
      <c r="AU45" s="107">
        <v>0</v>
      </c>
      <c r="AV45" s="107">
        <v>0</v>
      </c>
      <c r="AW45" s="107">
        <v>0</v>
      </c>
      <c r="AX45" s="107">
        <v>0</v>
      </c>
      <c r="AY45" s="107">
        <v>0</v>
      </c>
      <c r="AZ45" s="107">
        <v>0</v>
      </c>
      <c r="BA45" s="107">
        <v>0</v>
      </c>
      <c r="BB45" s="107">
        <v>0</v>
      </c>
      <c r="BC45" s="107">
        <v>0</v>
      </c>
      <c r="BD45" s="107">
        <v>0</v>
      </c>
      <c r="BE45" s="107">
        <v>0</v>
      </c>
      <c r="BF45" s="107">
        <v>0</v>
      </c>
      <c r="BG45" s="107">
        <v>0</v>
      </c>
      <c r="BH45" s="107">
        <v>0</v>
      </c>
      <c r="BI45" s="107">
        <v>0</v>
      </c>
      <c r="BJ45" s="107">
        <v>0</v>
      </c>
      <c r="BK45" s="107">
        <v>0</v>
      </c>
    </row>
    <row r="46" spans="1:63" ht="78.75" x14ac:dyDescent="0.25">
      <c r="A46" s="90" t="str">
        <f>G0228_1074205010351_02_0_69_!A47</f>
        <v>1.2.1.2</v>
      </c>
      <c r="B46" s="104" t="str">
        <f>G0228_1074205010351_02_0_69_!B47</f>
        <v>Модернизация, техническое перевооружение трансформаторных и иных подстанций, распределительных пунктов, всего, в том числе:</v>
      </c>
      <c r="C46" s="105" t="str">
        <f>G0228_1074205010351_02_0_69_!C47</f>
        <v>Г</v>
      </c>
      <c r="D46" s="121">
        <f>SUM(D47:D53)</f>
        <v>0</v>
      </c>
      <c r="E46" s="121">
        <f t="shared" ref="E46:BK46" si="16">SUM(E47:E53)</f>
        <v>0</v>
      </c>
      <c r="F46" s="121">
        <f t="shared" si="16"/>
        <v>0</v>
      </c>
      <c r="G46" s="121">
        <f t="shared" si="16"/>
        <v>0</v>
      </c>
      <c r="H46" s="121">
        <f t="shared" si="16"/>
        <v>0</v>
      </c>
      <c r="I46" s="121">
        <f t="shared" si="16"/>
        <v>0</v>
      </c>
      <c r="J46" s="121">
        <f t="shared" si="16"/>
        <v>0</v>
      </c>
      <c r="K46" s="121">
        <f t="shared" si="16"/>
        <v>0</v>
      </c>
      <c r="L46" s="121">
        <f t="shared" si="16"/>
        <v>0</v>
      </c>
      <c r="M46" s="121">
        <f t="shared" si="16"/>
        <v>0</v>
      </c>
      <c r="N46" s="121">
        <f t="shared" si="16"/>
        <v>0</v>
      </c>
      <c r="O46" s="121">
        <f t="shared" si="16"/>
        <v>0</v>
      </c>
      <c r="P46" s="121">
        <f t="shared" si="16"/>
        <v>0</v>
      </c>
      <c r="Q46" s="121">
        <f t="shared" si="16"/>
        <v>0</v>
      </c>
      <c r="R46" s="121">
        <f t="shared" si="16"/>
        <v>0</v>
      </c>
      <c r="S46" s="121">
        <f t="shared" si="16"/>
        <v>0</v>
      </c>
      <c r="T46" s="121">
        <f t="shared" si="16"/>
        <v>0</v>
      </c>
      <c r="U46" s="121">
        <f t="shared" si="16"/>
        <v>0</v>
      </c>
      <c r="V46" s="121">
        <f t="shared" si="16"/>
        <v>0</v>
      </c>
      <c r="W46" s="121">
        <f t="shared" si="16"/>
        <v>0</v>
      </c>
      <c r="X46" s="121">
        <f t="shared" si="16"/>
        <v>0</v>
      </c>
      <c r="Y46" s="121">
        <f t="shared" si="16"/>
        <v>0</v>
      </c>
      <c r="Z46" s="121">
        <f t="shared" si="16"/>
        <v>0</v>
      </c>
      <c r="AA46" s="121">
        <f t="shared" si="16"/>
        <v>0</v>
      </c>
      <c r="AB46" s="121">
        <f t="shared" si="16"/>
        <v>0</v>
      </c>
      <c r="AC46" s="121">
        <f t="shared" si="16"/>
        <v>0</v>
      </c>
      <c r="AD46" s="121">
        <f t="shared" si="16"/>
        <v>0</v>
      </c>
      <c r="AE46" s="121">
        <f t="shared" si="16"/>
        <v>0</v>
      </c>
      <c r="AF46" s="121">
        <f t="shared" si="16"/>
        <v>0</v>
      </c>
      <c r="AG46" s="121">
        <f t="shared" si="16"/>
        <v>0</v>
      </c>
      <c r="AH46" s="121">
        <f t="shared" si="16"/>
        <v>0</v>
      </c>
      <c r="AI46" s="121">
        <f t="shared" si="16"/>
        <v>0</v>
      </c>
      <c r="AJ46" s="121">
        <f t="shared" si="16"/>
        <v>0</v>
      </c>
      <c r="AK46" s="121">
        <f t="shared" si="16"/>
        <v>0</v>
      </c>
      <c r="AL46" s="121">
        <f t="shared" si="16"/>
        <v>0</v>
      </c>
      <c r="AM46" s="121">
        <f t="shared" si="16"/>
        <v>0</v>
      </c>
      <c r="AN46" s="121">
        <f t="shared" si="16"/>
        <v>0</v>
      </c>
      <c r="AO46" s="121">
        <f t="shared" si="16"/>
        <v>0</v>
      </c>
      <c r="AP46" s="121">
        <f t="shared" si="16"/>
        <v>0</v>
      </c>
      <c r="AQ46" s="121">
        <f t="shared" si="16"/>
        <v>0</v>
      </c>
      <c r="AR46" s="121">
        <f t="shared" si="16"/>
        <v>0</v>
      </c>
      <c r="AS46" s="121">
        <f t="shared" si="16"/>
        <v>0</v>
      </c>
      <c r="AT46" s="121">
        <f t="shared" si="16"/>
        <v>0</v>
      </c>
      <c r="AU46" s="121">
        <f t="shared" si="16"/>
        <v>0</v>
      </c>
      <c r="AV46" s="121">
        <f t="shared" si="16"/>
        <v>0</v>
      </c>
      <c r="AW46" s="121">
        <f t="shared" si="16"/>
        <v>0</v>
      </c>
      <c r="AX46" s="121">
        <f t="shared" si="16"/>
        <v>0</v>
      </c>
      <c r="AY46" s="121">
        <f t="shared" si="16"/>
        <v>0</v>
      </c>
      <c r="AZ46" s="121">
        <f t="shared" si="16"/>
        <v>0</v>
      </c>
      <c r="BA46" s="121">
        <f t="shared" si="16"/>
        <v>0</v>
      </c>
      <c r="BB46" s="121">
        <f t="shared" si="16"/>
        <v>0</v>
      </c>
      <c r="BC46" s="121">
        <f t="shared" si="16"/>
        <v>0</v>
      </c>
      <c r="BD46" s="121">
        <f t="shared" si="16"/>
        <v>0</v>
      </c>
      <c r="BE46" s="121">
        <f t="shared" si="16"/>
        <v>0</v>
      </c>
      <c r="BF46" s="121">
        <f t="shared" si="16"/>
        <v>0</v>
      </c>
      <c r="BG46" s="121">
        <f t="shared" si="16"/>
        <v>0</v>
      </c>
      <c r="BH46" s="121">
        <f t="shared" si="16"/>
        <v>0</v>
      </c>
      <c r="BI46" s="121">
        <f t="shared" si="16"/>
        <v>0</v>
      </c>
      <c r="BJ46" s="121">
        <f t="shared" si="16"/>
        <v>0</v>
      </c>
      <c r="BK46" s="121">
        <f t="shared" si="16"/>
        <v>0</v>
      </c>
    </row>
    <row r="47" spans="1:63" ht="15.75" hidden="1" x14ac:dyDescent="0.25">
      <c r="A47" s="90"/>
      <c r="B47" s="104"/>
      <c r="C47" s="105"/>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478"/>
      <c r="BA47" s="478"/>
      <c r="BB47" s="107"/>
      <c r="BC47" s="107"/>
      <c r="BD47" s="107"/>
      <c r="BE47" s="107"/>
      <c r="BF47" s="107"/>
      <c r="BG47" s="107"/>
      <c r="BH47" s="107"/>
      <c r="BI47" s="107"/>
      <c r="BJ47" s="107"/>
      <c r="BK47" s="107"/>
    </row>
    <row r="48" spans="1:63" ht="15.75" hidden="1" x14ac:dyDescent="0.25">
      <c r="A48" s="90"/>
      <c r="B48" s="104"/>
      <c r="C48" s="105"/>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478"/>
      <c r="BA48" s="478"/>
      <c r="BB48" s="107"/>
      <c r="BC48" s="107"/>
      <c r="BD48" s="107"/>
      <c r="BE48" s="107"/>
      <c r="BF48" s="107"/>
      <c r="BG48" s="107"/>
      <c r="BH48" s="107"/>
      <c r="BI48" s="107"/>
      <c r="BJ48" s="107"/>
      <c r="BK48" s="107"/>
    </row>
    <row r="49" spans="1:63" ht="15.75" hidden="1" x14ac:dyDescent="0.25">
      <c r="A49" s="90"/>
      <c r="B49" s="104"/>
      <c r="C49" s="105"/>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478"/>
      <c r="AI49" s="107"/>
      <c r="AJ49" s="107"/>
      <c r="AK49" s="107"/>
      <c r="AL49" s="107"/>
      <c r="AM49" s="107"/>
      <c r="AN49" s="107"/>
      <c r="AO49" s="107"/>
      <c r="AP49" s="107"/>
      <c r="AQ49" s="107"/>
      <c r="AR49" s="107"/>
      <c r="AS49" s="107"/>
      <c r="AT49" s="107"/>
      <c r="AU49" s="107"/>
      <c r="AV49" s="107"/>
      <c r="AW49" s="107"/>
      <c r="AX49" s="107"/>
      <c r="AY49" s="107"/>
      <c r="AZ49" s="107"/>
      <c r="BA49" s="478"/>
      <c r="BB49" s="107"/>
      <c r="BC49" s="107"/>
      <c r="BD49" s="107"/>
      <c r="BE49" s="107"/>
      <c r="BF49" s="107"/>
      <c r="BG49" s="107"/>
      <c r="BH49" s="107"/>
      <c r="BI49" s="107"/>
      <c r="BJ49" s="107"/>
      <c r="BK49" s="107"/>
    </row>
    <row r="50" spans="1:63" ht="15.75" hidden="1" x14ac:dyDescent="0.25">
      <c r="A50" s="90"/>
      <c r="B50" s="104"/>
      <c r="C50" s="105"/>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478"/>
      <c r="AI50" s="107"/>
      <c r="AJ50" s="107"/>
      <c r="AK50" s="107"/>
      <c r="AL50" s="107"/>
      <c r="AM50" s="107"/>
      <c r="AN50" s="107"/>
      <c r="AO50" s="107"/>
      <c r="AP50" s="107"/>
      <c r="AQ50" s="107"/>
      <c r="AR50" s="107"/>
      <c r="AS50" s="107"/>
      <c r="AT50" s="107"/>
      <c r="AU50" s="107"/>
      <c r="AV50" s="107"/>
      <c r="AW50" s="107"/>
      <c r="AX50" s="107"/>
      <c r="AY50" s="107"/>
      <c r="AZ50" s="107"/>
      <c r="BA50" s="478"/>
      <c r="BB50" s="107"/>
      <c r="BC50" s="107"/>
      <c r="BD50" s="107"/>
      <c r="BE50" s="107"/>
      <c r="BF50" s="107"/>
      <c r="BG50" s="107"/>
      <c r="BH50" s="107"/>
      <c r="BI50" s="107"/>
      <c r="BJ50" s="107"/>
      <c r="BK50" s="107"/>
    </row>
    <row r="51" spans="1:63" ht="15.75" hidden="1" x14ac:dyDescent="0.25">
      <c r="A51" s="90"/>
      <c r="B51" s="104"/>
      <c r="C51" s="105"/>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478"/>
      <c r="AI51" s="107"/>
      <c r="AJ51" s="107"/>
      <c r="AK51" s="107"/>
      <c r="AL51" s="107"/>
      <c r="AM51" s="107"/>
      <c r="AN51" s="107"/>
      <c r="AO51" s="107"/>
      <c r="AP51" s="107"/>
      <c r="AQ51" s="107"/>
      <c r="AR51" s="107"/>
      <c r="AS51" s="107"/>
      <c r="AT51" s="107"/>
      <c r="AU51" s="107"/>
      <c r="AV51" s="107"/>
      <c r="AW51" s="107"/>
      <c r="AX51" s="107"/>
      <c r="AY51" s="107"/>
      <c r="AZ51" s="107"/>
      <c r="BA51" s="478"/>
      <c r="BB51" s="107"/>
      <c r="BC51" s="107"/>
      <c r="BD51" s="107"/>
      <c r="BE51" s="107"/>
      <c r="BF51" s="107"/>
      <c r="BG51" s="107"/>
      <c r="BH51" s="107"/>
      <c r="BI51" s="107"/>
      <c r="BJ51" s="107"/>
      <c r="BK51" s="107"/>
    </row>
    <row r="52" spans="1:63" ht="15.75" hidden="1" x14ac:dyDescent="0.25">
      <c r="A52" s="90"/>
      <c r="B52" s="104"/>
      <c r="C52" s="105"/>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478"/>
      <c r="AI52" s="107"/>
      <c r="AJ52" s="107"/>
      <c r="AK52" s="107"/>
      <c r="AL52" s="107"/>
      <c r="AM52" s="107"/>
      <c r="AN52" s="107"/>
      <c r="AO52" s="107"/>
      <c r="AP52" s="107"/>
      <c r="AQ52" s="107"/>
      <c r="AR52" s="107"/>
      <c r="AS52" s="107"/>
      <c r="AT52" s="107"/>
      <c r="AU52" s="107"/>
      <c r="AV52" s="107"/>
      <c r="AW52" s="107"/>
      <c r="AX52" s="107"/>
      <c r="AY52" s="107"/>
      <c r="AZ52" s="107"/>
      <c r="BA52" s="478"/>
      <c r="BB52" s="107"/>
      <c r="BC52" s="107"/>
      <c r="BD52" s="107"/>
      <c r="BE52" s="107"/>
      <c r="BF52" s="107"/>
      <c r="BG52" s="107"/>
      <c r="BH52" s="107"/>
      <c r="BI52" s="107"/>
      <c r="BJ52" s="107"/>
      <c r="BK52" s="107"/>
    </row>
    <row r="53" spans="1:63" ht="15.75" hidden="1" x14ac:dyDescent="0.25">
      <c r="A53" s="90"/>
      <c r="B53" s="104"/>
      <c r="C53" s="105"/>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478"/>
      <c r="AI53" s="107"/>
      <c r="AJ53" s="107"/>
      <c r="AK53" s="107"/>
      <c r="AL53" s="107"/>
      <c r="AM53" s="107"/>
      <c r="AN53" s="107"/>
      <c r="AO53" s="107"/>
      <c r="AP53" s="107"/>
      <c r="AQ53" s="107"/>
      <c r="AR53" s="107"/>
      <c r="AS53" s="107"/>
      <c r="AT53" s="107"/>
      <c r="AU53" s="107"/>
      <c r="AV53" s="107"/>
      <c r="AW53" s="107"/>
      <c r="AX53" s="107"/>
      <c r="AY53" s="107"/>
      <c r="AZ53" s="107"/>
      <c r="BA53" s="478"/>
      <c r="BB53" s="107"/>
      <c r="BC53" s="107"/>
      <c r="BD53" s="107"/>
      <c r="BE53" s="107"/>
      <c r="BF53" s="107"/>
      <c r="BG53" s="107"/>
      <c r="BH53" s="107"/>
      <c r="BI53" s="107"/>
      <c r="BJ53" s="107"/>
      <c r="BK53" s="107"/>
    </row>
    <row r="54" spans="1:63" ht="47.25" x14ac:dyDescent="0.25">
      <c r="A54" s="90" t="str">
        <f>G0228_1074205010351_02_0_69_!A55</f>
        <v>1.2.2</v>
      </c>
      <c r="B54" s="104" t="str">
        <f>G0228_1074205010351_02_0_69_!B55</f>
        <v>Реконструкция, модернизация, техническое перевооружение линий электропередачи, всего, в том числе:</v>
      </c>
      <c r="C54" s="105" t="str">
        <f>G0228_1074205010351_02_0_69_!C55</f>
        <v>Г</v>
      </c>
      <c r="D54" s="107">
        <f t="shared" ref="D54:BK54" si="17">SUM(D55,D56)</f>
        <v>0</v>
      </c>
      <c r="E54" s="107">
        <f t="shared" si="17"/>
        <v>0</v>
      </c>
      <c r="F54" s="107">
        <f t="shared" si="17"/>
        <v>0</v>
      </c>
      <c r="G54" s="107">
        <f t="shared" si="17"/>
        <v>0</v>
      </c>
      <c r="H54" s="107">
        <f t="shared" si="17"/>
        <v>0</v>
      </c>
      <c r="I54" s="107">
        <f t="shared" si="17"/>
        <v>0</v>
      </c>
      <c r="J54" s="107">
        <f t="shared" si="17"/>
        <v>0</v>
      </c>
      <c r="K54" s="107">
        <f t="shared" si="17"/>
        <v>0</v>
      </c>
      <c r="L54" s="107">
        <f t="shared" si="17"/>
        <v>0</v>
      </c>
      <c r="M54" s="107">
        <f t="shared" si="17"/>
        <v>0</v>
      </c>
      <c r="N54" s="107">
        <f t="shared" si="17"/>
        <v>0</v>
      </c>
      <c r="O54" s="107">
        <f t="shared" si="17"/>
        <v>0</v>
      </c>
      <c r="P54" s="107">
        <f t="shared" si="17"/>
        <v>0</v>
      </c>
      <c r="Q54" s="107">
        <f t="shared" si="17"/>
        <v>0</v>
      </c>
      <c r="R54" s="107">
        <f t="shared" si="17"/>
        <v>0</v>
      </c>
      <c r="S54" s="107">
        <f t="shared" si="17"/>
        <v>0</v>
      </c>
      <c r="T54" s="107">
        <f t="shared" si="17"/>
        <v>0</v>
      </c>
      <c r="U54" s="107">
        <f t="shared" si="17"/>
        <v>0</v>
      </c>
      <c r="V54" s="107">
        <f t="shared" si="17"/>
        <v>0</v>
      </c>
      <c r="W54" s="107">
        <f t="shared" si="17"/>
        <v>0</v>
      </c>
      <c r="X54" s="107">
        <f t="shared" si="17"/>
        <v>0</v>
      </c>
      <c r="Y54" s="107">
        <f t="shared" si="17"/>
        <v>0</v>
      </c>
      <c r="Z54" s="107">
        <f t="shared" si="17"/>
        <v>0</v>
      </c>
      <c r="AA54" s="107">
        <f t="shared" si="17"/>
        <v>0</v>
      </c>
      <c r="AB54" s="107">
        <f t="shared" si="17"/>
        <v>0</v>
      </c>
      <c r="AC54" s="107">
        <f t="shared" si="17"/>
        <v>0</v>
      </c>
      <c r="AD54" s="107">
        <f t="shared" si="17"/>
        <v>0</v>
      </c>
      <c r="AE54" s="107">
        <f t="shared" si="17"/>
        <v>0</v>
      </c>
      <c r="AF54" s="107">
        <f t="shared" si="17"/>
        <v>0</v>
      </c>
      <c r="AG54" s="107">
        <f t="shared" si="17"/>
        <v>0</v>
      </c>
      <c r="AH54" s="107">
        <f t="shared" si="17"/>
        <v>0</v>
      </c>
      <c r="AI54" s="107">
        <f t="shared" si="17"/>
        <v>0</v>
      </c>
      <c r="AJ54" s="107">
        <f t="shared" si="17"/>
        <v>0</v>
      </c>
      <c r="AK54" s="107">
        <f t="shared" si="17"/>
        <v>0</v>
      </c>
      <c r="AL54" s="107">
        <f t="shared" si="17"/>
        <v>0</v>
      </c>
      <c r="AM54" s="107">
        <f t="shared" si="17"/>
        <v>0</v>
      </c>
      <c r="AN54" s="221">
        <f t="shared" si="17"/>
        <v>0</v>
      </c>
      <c r="AO54" s="221">
        <f t="shared" si="17"/>
        <v>0</v>
      </c>
      <c r="AP54" s="107">
        <f t="shared" si="17"/>
        <v>0</v>
      </c>
      <c r="AQ54" s="107">
        <f t="shared" si="17"/>
        <v>0</v>
      </c>
      <c r="AR54" s="107">
        <f t="shared" si="17"/>
        <v>0</v>
      </c>
      <c r="AS54" s="107">
        <f t="shared" si="17"/>
        <v>0</v>
      </c>
      <c r="AT54" s="107">
        <f t="shared" si="17"/>
        <v>0</v>
      </c>
      <c r="AU54" s="107">
        <f t="shared" si="17"/>
        <v>0</v>
      </c>
      <c r="AV54" s="107">
        <f t="shared" si="17"/>
        <v>0</v>
      </c>
      <c r="AW54" s="107">
        <f t="shared" si="17"/>
        <v>0</v>
      </c>
      <c r="AX54" s="107">
        <f t="shared" si="17"/>
        <v>0</v>
      </c>
      <c r="AY54" s="107">
        <f t="shared" si="17"/>
        <v>0</v>
      </c>
      <c r="AZ54" s="107">
        <f t="shared" si="17"/>
        <v>0</v>
      </c>
      <c r="BA54" s="107">
        <f t="shared" si="17"/>
        <v>0</v>
      </c>
      <c r="BB54" s="107">
        <f t="shared" si="17"/>
        <v>0</v>
      </c>
      <c r="BC54" s="107">
        <f t="shared" si="17"/>
        <v>0</v>
      </c>
      <c r="BD54" s="107">
        <f t="shared" si="17"/>
        <v>0</v>
      </c>
      <c r="BE54" s="107">
        <f t="shared" si="17"/>
        <v>0</v>
      </c>
      <c r="BF54" s="107">
        <f t="shared" si="17"/>
        <v>0</v>
      </c>
      <c r="BG54" s="107">
        <f t="shared" si="17"/>
        <v>0</v>
      </c>
      <c r="BH54" s="107">
        <f t="shared" si="17"/>
        <v>0</v>
      </c>
      <c r="BI54" s="107">
        <f t="shared" si="17"/>
        <v>0</v>
      </c>
      <c r="BJ54" s="107">
        <f t="shared" si="17"/>
        <v>0</v>
      </c>
      <c r="BK54" s="107">
        <f t="shared" si="17"/>
        <v>0</v>
      </c>
    </row>
    <row r="55" spans="1:63" ht="31.5" x14ac:dyDescent="0.25">
      <c r="A55" s="90" t="str">
        <f>G0228_1074205010351_02_0_69_!A56</f>
        <v>1.2.2.1</v>
      </c>
      <c r="B55" s="104" t="str">
        <f>G0228_1074205010351_02_0_69_!B56</f>
        <v>Реконструкция линий электропередачи, всего, в том числе:</v>
      </c>
      <c r="C55" s="105" t="str">
        <f>G0228_1074205010351_02_0_69_!C56</f>
        <v>Г</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c r="AI55" s="107">
        <v>0</v>
      </c>
      <c r="AJ55" s="107">
        <v>0</v>
      </c>
      <c r="AK55" s="107">
        <v>0</v>
      </c>
      <c r="AL55" s="107">
        <v>0</v>
      </c>
      <c r="AM55" s="107">
        <v>0</v>
      </c>
      <c r="AN55" s="221">
        <v>0</v>
      </c>
      <c r="AO55" s="221">
        <v>0</v>
      </c>
      <c r="AP55" s="107">
        <v>0</v>
      </c>
      <c r="AQ55" s="107">
        <v>0</v>
      </c>
      <c r="AR55" s="107">
        <v>0</v>
      </c>
      <c r="AS55" s="107">
        <v>0</v>
      </c>
      <c r="AT55" s="107">
        <v>0</v>
      </c>
      <c r="AU55" s="107">
        <v>0</v>
      </c>
      <c r="AV55" s="107">
        <v>0</v>
      </c>
      <c r="AW55" s="107">
        <v>0</v>
      </c>
      <c r="AX55" s="107">
        <v>0</v>
      </c>
      <c r="AY55" s="107">
        <v>0</v>
      </c>
      <c r="AZ55" s="107">
        <v>0</v>
      </c>
      <c r="BA55" s="107">
        <v>0</v>
      </c>
      <c r="BB55" s="107">
        <v>0</v>
      </c>
      <c r="BC55" s="107">
        <v>0</v>
      </c>
      <c r="BD55" s="107">
        <v>0</v>
      </c>
      <c r="BE55" s="107">
        <v>0</v>
      </c>
      <c r="BF55" s="107">
        <v>0</v>
      </c>
      <c r="BG55" s="107">
        <v>0</v>
      </c>
      <c r="BH55" s="107">
        <v>0</v>
      </c>
      <c r="BI55" s="107">
        <v>0</v>
      </c>
      <c r="BJ55" s="107">
        <v>0</v>
      </c>
      <c r="BK55" s="107">
        <v>0</v>
      </c>
    </row>
    <row r="56" spans="1:63" ht="47.25" x14ac:dyDescent="0.25">
      <c r="A56" s="90" t="str">
        <f>G0228_1074205010351_02_0_69_!A57</f>
        <v>1.2.2.2</v>
      </c>
      <c r="B56" s="104" t="str">
        <f>G0228_1074205010351_02_0_69_!B57</f>
        <v>Модернизация, техническое перевооружение линий электропередачи, всего, в том числе:</v>
      </c>
      <c r="C56" s="105" t="str">
        <f>G0228_1074205010351_02_0_69_!C57</f>
        <v>Г</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221">
        <v>0</v>
      </c>
      <c r="AO56" s="221">
        <v>0</v>
      </c>
      <c r="AP56" s="107">
        <v>0</v>
      </c>
      <c r="AQ56" s="107">
        <v>0</v>
      </c>
      <c r="AR56" s="107">
        <v>0</v>
      </c>
      <c r="AS56" s="107">
        <v>0</v>
      </c>
      <c r="AT56" s="107">
        <v>0</v>
      </c>
      <c r="AU56" s="107">
        <v>0</v>
      </c>
      <c r="AV56" s="107">
        <v>0</v>
      </c>
      <c r="AW56" s="107">
        <v>0</v>
      </c>
      <c r="AX56" s="107">
        <v>0</v>
      </c>
      <c r="AY56" s="107">
        <v>0</v>
      </c>
      <c r="AZ56" s="107">
        <v>0</v>
      </c>
      <c r="BA56" s="107">
        <v>0</v>
      </c>
      <c r="BB56" s="107">
        <v>0</v>
      </c>
      <c r="BC56" s="107">
        <v>0</v>
      </c>
      <c r="BD56" s="107">
        <v>0</v>
      </c>
      <c r="BE56" s="107">
        <v>0</v>
      </c>
      <c r="BF56" s="107">
        <v>0</v>
      </c>
      <c r="BG56" s="107">
        <v>0</v>
      </c>
      <c r="BH56" s="107">
        <v>0</v>
      </c>
      <c r="BI56" s="107">
        <v>0</v>
      </c>
      <c r="BJ56" s="107">
        <v>0</v>
      </c>
      <c r="BK56" s="107">
        <v>0</v>
      </c>
    </row>
    <row r="57" spans="1:63" ht="47.25" x14ac:dyDescent="0.25">
      <c r="A57" s="90" t="str">
        <f>G0228_1074205010351_02_0_69_!A58</f>
        <v>1.2.3</v>
      </c>
      <c r="B57" s="104" t="str">
        <f>G0228_1074205010351_02_0_69_!B58</f>
        <v>Развитие и модернизация учета электрической энергии (мощности), всего, в том числе:</v>
      </c>
      <c r="C57" s="105" t="str">
        <f>G0228_1074205010351_02_0_69_!C58</f>
        <v>Г</v>
      </c>
      <c r="D57" s="107">
        <f t="shared" ref="D57:BK57" si="18">SUM(D58,D61,D62,D63,D64,D67,D68,D69)</f>
        <v>0</v>
      </c>
      <c r="E57" s="107">
        <f t="shared" si="18"/>
        <v>0</v>
      </c>
      <c r="F57" s="107">
        <f t="shared" si="18"/>
        <v>0</v>
      </c>
      <c r="G57" s="107">
        <f t="shared" si="18"/>
        <v>0</v>
      </c>
      <c r="H57" s="107">
        <f t="shared" si="18"/>
        <v>0</v>
      </c>
      <c r="I57" s="107">
        <f t="shared" si="18"/>
        <v>0</v>
      </c>
      <c r="J57" s="107">
        <f t="shared" si="18"/>
        <v>0</v>
      </c>
      <c r="K57" s="107">
        <f t="shared" si="18"/>
        <v>0</v>
      </c>
      <c r="L57" s="107">
        <f t="shared" si="18"/>
        <v>0</v>
      </c>
      <c r="M57" s="107">
        <f t="shared" si="18"/>
        <v>0</v>
      </c>
      <c r="N57" s="107">
        <f t="shared" si="18"/>
        <v>0</v>
      </c>
      <c r="O57" s="107">
        <f t="shared" si="18"/>
        <v>0</v>
      </c>
      <c r="P57" s="107">
        <f t="shared" si="18"/>
        <v>0</v>
      </c>
      <c r="Q57" s="107">
        <f t="shared" si="18"/>
        <v>0</v>
      </c>
      <c r="R57" s="107">
        <f t="shared" si="18"/>
        <v>0</v>
      </c>
      <c r="S57" s="107">
        <f t="shared" si="18"/>
        <v>0</v>
      </c>
      <c r="T57" s="107">
        <f t="shared" si="18"/>
        <v>0</v>
      </c>
      <c r="U57" s="107">
        <f t="shared" si="18"/>
        <v>0</v>
      </c>
      <c r="V57" s="107">
        <f t="shared" si="18"/>
        <v>0</v>
      </c>
      <c r="W57" s="107">
        <f t="shared" si="18"/>
        <v>0</v>
      </c>
      <c r="X57" s="107">
        <f t="shared" si="18"/>
        <v>0</v>
      </c>
      <c r="Y57" s="107">
        <f t="shared" si="18"/>
        <v>0</v>
      </c>
      <c r="Z57" s="107">
        <f t="shared" si="18"/>
        <v>0</v>
      </c>
      <c r="AA57" s="107">
        <f t="shared" si="18"/>
        <v>0</v>
      </c>
      <c r="AB57" s="107">
        <f t="shared" si="18"/>
        <v>0</v>
      </c>
      <c r="AC57" s="107">
        <f t="shared" si="18"/>
        <v>0</v>
      </c>
      <c r="AD57" s="107">
        <f t="shared" si="18"/>
        <v>0</v>
      </c>
      <c r="AE57" s="107">
        <f t="shared" si="18"/>
        <v>0</v>
      </c>
      <c r="AF57" s="107">
        <f t="shared" si="18"/>
        <v>0</v>
      </c>
      <c r="AG57" s="107">
        <f t="shared" si="18"/>
        <v>0</v>
      </c>
      <c r="AH57" s="107">
        <f t="shared" si="18"/>
        <v>0</v>
      </c>
      <c r="AI57" s="107">
        <f t="shared" si="18"/>
        <v>0</v>
      </c>
      <c r="AJ57" s="107">
        <f t="shared" si="18"/>
        <v>0</v>
      </c>
      <c r="AK57" s="107">
        <f t="shared" si="18"/>
        <v>0</v>
      </c>
      <c r="AL57" s="107">
        <f t="shared" si="18"/>
        <v>0</v>
      </c>
      <c r="AM57" s="107">
        <f t="shared" si="18"/>
        <v>0</v>
      </c>
      <c r="AN57" s="221">
        <f t="shared" si="18"/>
        <v>0</v>
      </c>
      <c r="AO57" s="221">
        <f t="shared" si="18"/>
        <v>0</v>
      </c>
      <c r="AP57" s="107">
        <f t="shared" si="18"/>
        <v>0</v>
      </c>
      <c r="AQ57" s="107">
        <f t="shared" si="18"/>
        <v>0</v>
      </c>
      <c r="AR57" s="107">
        <f t="shared" si="18"/>
        <v>0</v>
      </c>
      <c r="AS57" s="107">
        <f t="shared" si="18"/>
        <v>0</v>
      </c>
      <c r="AT57" s="107">
        <f t="shared" si="18"/>
        <v>0</v>
      </c>
      <c r="AU57" s="107">
        <f t="shared" si="18"/>
        <v>0</v>
      </c>
      <c r="AV57" s="107">
        <f t="shared" si="18"/>
        <v>0</v>
      </c>
      <c r="AW57" s="107">
        <f t="shared" si="18"/>
        <v>0</v>
      </c>
      <c r="AX57" s="107">
        <f t="shared" si="18"/>
        <v>0</v>
      </c>
      <c r="AY57" s="107">
        <f t="shared" si="18"/>
        <v>0</v>
      </c>
      <c r="AZ57" s="107">
        <f t="shared" si="18"/>
        <v>0</v>
      </c>
      <c r="BA57" s="107">
        <f t="shared" si="18"/>
        <v>0</v>
      </c>
      <c r="BB57" s="107">
        <f t="shared" si="18"/>
        <v>0</v>
      </c>
      <c r="BC57" s="107">
        <f t="shared" si="18"/>
        <v>0</v>
      </c>
      <c r="BD57" s="107">
        <f t="shared" si="18"/>
        <v>0</v>
      </c>
      <c r="BE57" s="107">
        <f t="shared" si="18"/>
        <v>0</v>
      </c>
      <c r="BF57" s="107">
        <f t="shared" si="18"/>
        <v>0</v>
      </c>
      <c r="BG57" s="107">
        <f t="shared" si="18"/>
        <v>0</v>
      </c>
      <c r="BH57" s="107">
        <f t="shared" si="18"/>
        <v>0</v>
      </c>
      <c r="BI57" s="107">
        <f t="shared" si="18"/>
        <v>0</v>
      </c>
      <c r="BJ57" s="107">
        <f t="shared" si="18"/>
        <v>0</v>
      </c>
      <c r="BK57" s="107">
        <f t="shared" si="18"/>
        <v>0</v>
      </c>
    </row>
    <row r="58" spans="1:63" ht="47.25" x14ac:dyDescent="0.25">
      <c r="A58" s="90" t="str">
        <f>G0228_1074205010351_02_0_69_!A59</f>
        <v>1.2.3.1</v>
      </c>
      <c r="B58" s="104" t="str">
        <f>G0228_1074205010351_02_0_69_!B59</f>
        <v>"Установка приборов учета, класс напряжения 0,22 (0,4) кВ, всего, в том числе:"</v>
      </c>
      <c r="C58" s="105" t="str">
        <f>G0228_1074205010351_02_0_69_!C59</f>
        <v>Г</v>
      </c>
      <c r="D58" s="121">
        <f t="shared" ref="D58:BK58" si="19">SUM(D59:D60)</f>
        <v>0</v>
      </c>
      <c r="E58" s="121">
        <f t="shared" si="19"/>
        <v>0</v>
      </c>
      <c r="F58" s="121">
        <f t="shared" si="19"/>
        <v>0</v>
      </c>
      <c r="G58" s="121">
        <f t="shared" si="19"/>
        <v>0</v>
      </c>
      <c r="H58" s="121">
        <f t="shared" si="19"/>
        <v>0</v>
      </c>
      <c r="I58" s="121">
        <f t="shared" si="19"/>
        <v>0</v>
      </c>
      <c r="J58" s="121">
        <f t="shared" si="19"/>
        <v>0</v>
      </c>
      <c r="K58" s="121">
        <f t="shared" si="19"/>
        <v>0</v>
      </c>
      <c r="L58" s="121">
        <f t="shared" si="19"/>
        <v>0</v>
      </c>
      <c r="M58" s="121">
        <f t="shared" si="19"/>
        <v>0</v>
      </c>
      <c r="N58" s="121">
        <f t="shared" si="19"/>
        <v>0</v>
      </c>
      <c r="O58" s="121">
        <f t="shared" si="19"/>
        <v>0</v>
      </c>
      <c r="P58" s="121">
        <f t="shared" si="19"/>
        <v>0</v>
      </c>
      <c r="Q58" s="121">
        <f t="shared" si="19"/>
        <v>0</v>
      </c>
      <c r="R58" s="121">
        <f t="shared" si="19"/>
        <v>0</v>
      </c>
      <c r="S58" s="121">
        <f t="shared" si="19"/>
        <v>0</v>
      </c>
      <c r="T58" s="121">
        <f t="shared" si="19"/>
        <v>0</v>
      </c>
      <c r="U58" s="121">
        <f t="shared" si="19"/>
        <v>0</v>
      </c>
      <c r="V58" s="121">
        <f t="shared" si="19"/>
        <v>0</v>
      </c>
      <c r="W58" s="121">
        <f t="shared" si="19"/>
        <v>0</v>
      </c>
      <c r="X58" s="121">
        <f t="shared" si="19"/>
        <v>0</v>
      </c>
      <c r="Y58" s="121">
        <f t="shared" si="19"/>
        <v>0</v>
      </c>
      <c r="Z58" s="121">
        <f t="shared" si="19"/>
        <v>0</v>
      </c>
      <c r="AA58" s="121">
        <f t="shared" si="19"/>
        <v>0</v>
      </c>
      <c r="AB58" s="121">
        <f t="shared" si="19"/>
        <v>0</v>
      </c>
      <c r="AC58" s="121">
        <f t="shared" si="19"/>
        <v>0</v>
      </c>
      <c r="AD58" s="121">
        <f t="shared" si="19"/>
        <v>0</v>
      </c>
      <c r="AE58" s="121">
        <f t="shared" si="19"/>
        <v>0</v>
      </c>
      <c r="AF58" s="121">
        <f t="shared" si="19"/>
        <v>0</v>
      </c>
      <c r="AG58" s="121">
        <f t="shared" si="19"/>
        <v>0</v>
      </c>
      <c r="AH58" s="121">
        <f t="shared" si="19"/>
        <v>0</v>
      </c>
      <c r="AI58" s="121">
        <f t="shared" si="19"/>
        <v>0</v>
      </c>
      <c r="AJ58" s="121">
        <f t="shared" si="19"/>
        <v>0</v>
      </c>
      <c r="AK58" s="121">
        <f t="shared" si="19"/>
        <v>0</v>
      </c>
      <c r="AL58" s="121">
        <f t="shared" si="19"/>
        <v>0</v>
      </c>
      <c r="AM58" s="121">
        <f t="shared" si="19"/>
        <v>0</v>
      </c>
      <c r="AN58" s="223">
        <f t="shared" si="19"/>
        <v>0</v>
      </c>
      <c r="AO58" s="223">
        <f t="shared" si="19"/>
        <v>0</v>
      </c>
      <c r="AP58" s="121">
        <f t="shared" si="19"/>
        <v>0</v>
      </c>
      <c r="AQ58" s="121">
        <f t="shared" si="19"/>
        <v>0</v>
      </c>
      <c r="AR58" s="121">
        <f t="shared" si="19"/>
        <v>0</v>
      </c>
      <c r="AS58" s="121">
        <f t="shared" si="19"/>
        <v>0</v>
      </c>
      <c r="AT58" s="121">
        <f t="shared" si="19"/>
        <v>0</v>
      </c>
      <c r="AU58" s="121">
        <f t="shared" si="19"/>
        <v>0</v>
      </c>
      <c r="AV58" s="121">
        <f t="shared" si="19"/>
        <v>0</v>
      </c>
      <c r="AW58" s="121">
        <f t="shared" si="19"/>
        <v>0</v>
      </c>
      <c r="AX58" s="121">
        <f t="shared" si="19"/>
        <v>0</v>
      </c>
      <c r="AY58" s="121">
        <f t="shared" si="19"/>
        <v>0</v>
      </c>
      <c r="AZ58" s="121">
        <f t="shared" si="19"/>
        <v>0</v>
      </c>
      <c r="BA58" s="121">
        <f t="shared" si="19"/>
        <v>0</v>
      </c>
      <c r="BB58" s="121">
        <f t="shared" si="19"/>
        <v>0</v>
      </c>
      <c r="BC58" s="121">
        <f t="shared" si="19"/>
        <v>0</v>
      </c>
      <c r="BD58" s="121">
        <f t="shared" si="19"/>
        <v>0</v>
      </c>
      <c r="BE58" s="121">
        <f t="shared" si="19"/>
        <v>0</v>
      </c>
      <c r="BF58" s="121">
        <f t="shared" si="19"/>
        <v>0</v>
      </c>
      <c r="BG58" s="121">
        <f t="shared" si="19"/>
        <v>0</v>
      </c>
      <c r="BH58" s="121">
        <f t="shared" si="19"/>
        <v>0</v>
      </c>
      <c r="BI58" s="121">
        <f t="shared" si="19"/>
        <v>0</v>
      </c>
      <c r="BJ58" s="121">
        <f t="shared" si="19"/>
        <v>0</v>
      </c>
      <c r="BK58" s="121">
        <f t="shared" si="19"/>
        <v>0</v>
      </c>
    </row>
    <row r="59" spans="1:63" ht="15.75" hidden="1" x14ac:dyDescent="0.25">
      <c r="A59" s="90"/>
      <c r="B59" s="104"/>
      <c r="C59" s="105"/>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480"/>
      <c r="AO59" s="107"/>
      <c r="AP59" s="107"/>
      <c r="AQ59" s="107"/>
      <c r="AR59" s="107"/>
      <c r="AS59" s="107"/>
      <c r="AT59" s="107"/>
      <c r="AU59" s="107"/>
      <c r="AV59" s="107"/>
      <c r="AW59" s="107"/>
      <c r="AX59" s="107"/>
      <c r="AY59" s="107"/>
      <c r="AZ59" s="107"/>
      <c r="BA59" s="478"/>
      <c r="BB59" s="107"/>
      <c r="BC59" s="107"/>
      <c r="BD59" s="107"/>
      <c r="BE59" s="107"/>
      <c r="BF59" s="107"/>
      <c r="BG59" s="107"/>
      <c r="BH59" s="107"/>
      <c r="BI59" s="107"/>
      <c r="BJ59" s="107"/>
      <c r="BK59" s="107"/>
    </row>
    <row r="60" spans="1:63" ht="94.5" x14ac:dyDescent="0.25">
      <c r="A60" s="90" t="str">
        <f>G0228_1074205010351_02_0_69_!A61</f>
        <v>1.2.3.1</v>
      </c>
      <c r="B60" s="10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105" t="str">
        <f>G0228_1074205010351_02_0_69_!C61</f>
        <v>J_0000000001</v>
      </c>
      <c r="D60" s="107">
        <v>0</v>
      </c>
      <c r="E60" s="107" t="s">
        <v>482</v>
      </c>
      <c r="F60" s="107">
        <v>0</v>
      </c>
      <c r="G60" s="107" t="s">
        <v>482</v>
      </c>
      <c r="H60" s="107">
        <v>0</v>
      </c>
      <c r="I60" s="107" t="s">
        <v>482</v>
      </c>
      <c r="J60" s="107">
        <v>0</v>
      </c>
      <c r="K60" s="107" t="s">
        <v>482</v>
      </c>
      <c r="L60" s="107">
        <v>0</v>
      </c>
      <c r="M60" s="107" t="s">
        <v>482</v>
      </c>
      <c r="N60" s="107">
        <v>0</v>
      </c>
      <c r="O60" s="107" t="s">
        <v>482</v>
      </c>
      <c r="P60" s="107">
        <v>0</v>
      </c>
      <c r="Q60" s="107" t="s">
        <v>482</v>
      </c>
      <c r="R60" s="107">
        <v>0</v>
      </c>
      <c r="S60" s="107" t="s">
        <v>482</v>
      </c>
      <c r="T60" s="107">
        <v>0</v>
      </c>
      <c r="U60" s="107" t="s">
        <v>482</v>
      </c>
      <c r="V60" s="107">
        <v>0</v>
      </c>
      <c r="W60" s="107" t="s">
        <v>482</v>
      </c>
      <c r="X60" s="107">
        <v>0</v>
      </c>
      <c r="Y60" s="107" t="s">
        <v>482</v>
      </c>
      <c r="Z60" s="107">
        <v>0</v>
      </c>
      <c r="AA60" s="107" t="s">
        <v>482</v>
      </c>
      <c r="AB60" s="107">
        <v>0</v>
      </c>
      <c r="AC60" s="107" t="s">
        <v>482</v>
      </c>
      <c r="AD60" s="107">
        <v>0</v>
      </c>
      <c r="AE60" s="107" t="s">
        <v>482</v>
      </c>
      <c r="AF60" s="107">
        <v>0</v>
      </c>
      <c r="AG60" s="107" t="s">
        <v>482</v>
      </c>
      <c r="AH60" s="107">
        <v>0</v>
      </c>
      <c r="AI60" s="107" t="s">
        <v>482</v>
      </c>
      <c r="AJ60" s="107">
        <v>0</v>
      </c>
      <c r="AK60" s="107" t="s">
        <v>482</v>
      </c>
      <c r="AL60" s="107">
        <v>0</v>
      </c>
      <c r="AM60" s="107" t="s">
        <v>482</v>
      </c>
      <c r="AN60" s="480">
        <v>0</v>
      </c>
      <c r="AO60" s="107">
        <v>0</v>
      </c>
      <c r="AP60" s="107">
        <v>0</v>
      </c>
      <c r="AQ60" s="107" t="s">
        <v>482</v>
      </c>
      <c r="AR60" s="107">
        <v>0</v>
      </c>
      <c r="AS60" s="107" t="s">
        <v>482</v>
      </c>
      <c r="AT60" s="107">
        <v>0</v>
      </c>
      <c r="AU60" s="107" t="s">
        <v>482</v>
      </c>
      <c r="AV60" s="107">
        <v>0</v>
      </c>
      <c r="AW60" s="107" t="s">
        <v>482</v>
      </c>
      <c r="AX60" s="107">
        <v>0</v>
      </c>
      <c r="AY60" s="107" t="s">
        <v>482</v>
      </c>
      <c r="AZ60" s="107">
        <v>0</v>
      </c>
      <c r="BA60" s="478" t="s">
        <v>482</v>
      </c>
      <c r="BB60" s="107">
        <v>0</v>
      </c>
      <c r="BC60" s="107" t="s">
        <v>482</v>
      </c>
      <c r="BD60" s="107">
        <v>0</v>
      </c>
      <c r="BE60" s="107" t="s">
        <v>482</v>
      </c>
      <c r="BF60" s="107">
        <v>0</v>
      </c>
      <c r="BG60" s="107" t="s">
        <v>482</v>
      </c>
      <c r="BH60" s="107">
        <v>0</v>
      </c>
      <c r="BI60" s="107" t="s">
        <v>482</v>
      </c>
      <c r="BJ60" s="107">
        <v>0</v>
      </c>
      <c r="BK60" s="107" t="s">
        <v>482</v>
      </c>
    </row>
    <row r="61" spans="1:63" ht="47.25" x14ac:dyDescent="0.25">
      <c r="A61" s="90" t="str">
        <f>G0228_1074205010351_02_0_69_!A62</f>
        <v>1.2.3.2</v>
      </c>
      <c r="B61" s="104" t="str">
        <f>G0228_1074205010351_02_0_69_!B62</f>
        <v>"Установка приборов учета, класс напряжения 6 (10) кВ, всего, в том числе:"</v>
      </c>
      <c r="C61" s="105" t="str">
        <f>G0228_1074205010351_02_0_69_!C62</f>
        <v>Г</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221">
        <v>0</v>
      </c>
      <c r="AO61" s="221">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row>
    <row r="62" spans="1:63" ht="47.25" x14ac:dyDescent="0.25">
      <c r="A62" s="90" t="str">
        <f>G0228_1074205010351_02_0_69_!A63</f>
        <v>1.2.3.3</v>
      </c>
      <c r="B62" s="104" t="str">
        <f>G0228_1074205010351_02_0_69_!B63</f>
        <v>"Установка приборов учета, класс напряжения 35 кВ, всего, в том числе:"</v>
      </c>
      <c r="C62" s="105" t="str">
        <f>G0228_1074205010351_02_0_69_!C63</f>
        <v>Г</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221">
        <v>0</v>
      </c>
      <c r="AO62" s="221">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row>
    <row r="63" spans="1:63" ht="47.25" x14ac:dyDescent="0.25">
      <c r="A63" s="90" t="str">
        <f>G0228_1074205010351_02_0_69_!A64</f>
        <v>1.2.3.4</v>
      </c>
      <c r="B63" s="104" t="str">
        <f>G0228_1074205010351_02_0_69_!B64</f>
        <v>"Установка приборов учета, класс напряжения 110 кВ и выше, всего, в том числе:"</v>
      </c>
      <c r="C63" s="105" t="str">
        <f>G0228_1074205010351_02_0_69_!C64</f>
        <v>Г</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221">
        <v>0</v>
      </c>
      <c r="AO63" s="221">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row>
    <row r="64" spans="1:63" ht="63" x14ac:dyDescent="0.25">
      <c r="A64" s="90" t="str">
        <f>G0228_1074205010351_02_0_69_!A65</f>
        <v>1.2.3.5</v>
      </c>
      <c r="B64" s="104" t="str">
        <f>G0228_1074205010351_02_0_69_!B65</f>
        <v>"Включение приборов учета в систему сбора и передачи данных, класс напряжения 0,22 (0,4) кВ, всего, в том числе:"</v>
      </c>
      <c r="C64" s="105" t="str">
        <f>G0228_1074205010351_02_0_69_!C65</f>
        <v>Г</v>
      </c>
      <c r="D64" s="107">
        <f t="shared" ref="D64:BK64" si="20">SUM(D65:D66)</f>
        <v>0</v>
      </c>
      <c r="E64" s="107">
        <f t="shared" si="20"/>
        <v>0</v>
      </c>
      <c r="F64" s="107">
        <f t="shared" si="20"/>
        <v>0</v>
      </c>
      <c r="G64" s="107">
        <f t="shared" si="20"/>
        <v>0</v>
      </c>
      <c r="H64" s="107">
        <f t="shared" si="20"/>
        <v>0</v>
      </c>
      <c r="I64" s="107">
        <f t="shared" si="20"/>
        <v>0</v>
      </c>
      <c r="J64" s="107">
        <f t="shared" si="20"/>
        <v>0</v>
      </c>
      <c r="K64" s="107">
        <f t="shared" si="20"/>
        <v>0</v>
      </c>
      <c r="L64" s="107">
        <f t="shared" si="20"/>
        <v>0</v>
      </c>
      <c r="M64" s="107">
        <f t="shared" si="20"/>
        <v>0</v>
      </c>
      <c r="N64" s="107">
        <f t="shared" si="20"/>
        <v>0</v>
      </c>
      <c r="O64" s="107">
        <f t="shared" si="20"/>
        <v>0</v>
      </c>
      <c r="P64" s="107">
        <f t="shared" si="20"/>
        <v>0</v>
      </c>
      <c r="Q64" s="107">
        <f t="shared" si="20"/>
        <v>0</v>
      </c>
      <c r="R64" s="107">
        <f t="shared" si="20"/>
        <v>0</v>
      </c>
      <c r="S64" s="107">
        <f t="shared" si="20"/>
        <v>0</v>
      </c>
      <c r="T64" s="107">
        <f t="shared" si="20"/>
        <v>0</v>
      </c>
      <c r="U64" s="107">
        <f t="shared" si="20"/>
        <v>0</v>
      </c>
      <c r="V64" s="107">
        <f t="shared" si="20"/>
        <v>0</v>
      </c>
      <c r="W64" s="107">
        <f t="shared" si="20"/>
        <v>0</v>
      </c>
      <c r="X64" s="107">
        <f t="shared" si="20"/>
        <v>0</v>
      </c>
      <c r="Y64" s="107">
        <f t="shared" si="20"/>
        <v>0</v>
      </c>
      <c r="Z64" s="107">
        <f t="shared" si="20"/>
        <v>0</v>
      </c>
      <c r="AA64" s="107">
        <f t="shared" si="20"/>
        <v>0</v>
      </c>
      <c r="AB64" s="107">
        <f t="shared" si="20"/>
        <v>0</v>
      </c>
      <c r="AC64" s="107">
        <f t="shared" si="20"/>
        <v>0</v>
      </c>
      <c r="AD64" s="107">
        <f t="shared" si="20"/>
        <v>0</v>
      </c>
      <c r="AE64" s="107">
        <f t="shared" si="20"/>
        <v>0</v>
      </c>
      <c r="AF64" s="107">
        <f t="shared" si="20"/>
        <v>0</v>
      </c>
      <c r="AG64" s="107">
        <f t="shared" si="20"/>
        <v>0</v>
      </c>
      <c r="AH64" s="107">
        <f t="shared" si="20"/>
        <v>0</v>
      </c>
      <c r="AI64" s="107">
        <f t="shared" si="20"/>
        <v>0</v>
      </c>
      <c r="AJ64" s="107">
        <f t="shared" si="20"/>
        <v>0</v>
      </c>
      <c r="AK64" s="107">
        <f t="shared" si="20"/>
        <v>0</v>
      </c>
      <c r="AL64" s="107">
        <f t="shared" si="20"/>
        <v>0</v>
      </c>
      <c r="AM64" s="107">
        <f t="shared" si="20"/>
        <v>0</v>
      </c>
      <c r="AN64" s="221">
        <f t="shared" si="20"/>
        <v>0</v>
      </c>
      <c r="AO64" s="221">
        <f t="shared" si="20"/>
        <v>0</v>
      </c>
      <c r="AP64" s="107">
        <f t="shared" si="20"/>
        <v>0</v>
      </c>
      <c r="AQ64" s="107">
        <f t="shared" si="20"/>
        <v>0</v>
      </c>
      <c r="AR64" s="107">
        <f t="shared" si="20"/>
        <v>0</v>
      </c>
      <c r="AS64" s="107">
        <f t="shared" si="20"/>
        <v>0</v>
      </c>
      <c r="AT64" s="107">
        <f t="shared" si="20"/>
        <v>0</v>
      </c>
      <c r="AU64" s="107">
        <f t="shared" si="20"/>
        <v>0</v>
      </c>
      <c r="AV64" s="107">
        <f t="shared" si="20"/>
        <v>0</v>
      </c>
      <c r="AW64" s="107">
        <f t="shared" si="20"/>
        <v>0</v>
      </c>
      <c r="AX64" s="107">
        <f t="shared" si="20"/>
        <v>0</v>
      </c>
      <c r="AY64" s="107">
        <f t="shared" si="20"/>
        <v>0</v>
      </c>
      <c r="AZ64" s="107">
        <f t="shared" si="20"/>
        <v>0</v>
      </c>
      <c r="BA64" s="107">
        <f t="shared" si="20"/>
        <v>0</v>
      </c>
      <c r="BB64" s="107">
        <f t="shared" si="20"/>
        <v>0</v>
      </c>
      <c r="BC64" s="107">
        <f t="shared" si="20"/>
        <v>0</v>
      </c>
      <c r="BD64" s="107">
        <f t="shared" si="20"/>
        <v>0</v>
      </c>
      <c r="BE64" s="107">
        <f t="shared" si="20"/>
        <v>0</v>
      </c>
      <c r="BF64" s="107">
        <f t="shared" si="20"/>
        <v>0</v>
      </c>
      <c r="BG64" s="107">
        <f t="shared" si="20"/>
        <v>0</v>
      </c>
      <c r="BH64" s="107">
        <f t="shared" si="20"/>
        <v>0</v>
      </c>
      <c r="BI64" s="107">
        <f t="shared" si="20"/>
        <v>0</v>
      </c>
      <c r="BJ64" s="107">
        <f t="shared" si="20"/>
        <v>0</v>
      </c>
      <c r="BK64" s="107">
        <f t="shared" si="20"/>
        <v>0</v>
      </c>
    </row>
    <row r="65" spans="1:63" ht="15.75" hidden="1" x14ac:dyDescent="0.25">
      <c r="A65" s="90"/>
      <c r="B65" s="104"/>
      <c r="C65" s="105"/>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480"/>
      <c r="AO65" s="107"/>
      <c r="AP65" s="107"/>
      <c r="AQ65" s="107"/>
      <c r="AR65" s="107"/>
      <c r="AS65" s="107"/>
      <c r="AT65" s="107"/>
      <c r="AU65" s="107"/>
      <c r="AV65" s="107"/>
      <c r="AW65" s="107"/>
      <c r="AX65" s="107"/>
      <c r="AY65" s="107"/>
      <c r="AZ65" s="107"/>
      <c r="BA65" s="478"/>
      <c r="BB65" s="107"/>
      <c r="BC65" s="107"/>
      <c r="BD65" s="107"/>
      <c r="BE65" s="107"/>
      <c r="BF65" s="107"/>
      <c r="BG65" s="107"/>
      <c r="BH65" s="107"/>
      <c r="BI65" s="107"/>
      <c r="BJ65" s="107"/>
      <c r="BK65" s="107"/>
    </row>
    <row r="66" spans="1:63" ht="15.75" hidden="1" x14ac:dyDescent="0.25">
      <c r="A66" s="90"/>
      <c r="B66" s="104"/>
      <c r="C66" s="105"/>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478"/>
      <c r="BA66" s="478"/>
      <c r="BB66" s="107"/>
      <c r="BC66" s="107"/>
      <c r="BD66" s="107"/>
      <c r="BE66" s="107"/>
      <c r="BF66" s="107"/>
      <c r="BG66" s="107"/>
      <c r="BH66" s="107"/>
      <c r="BI66" s="107"/>
      <c r="BJ66" s="107"/>
      <c r="BK66" s="107"/>
    </row>
    <row r="67" spans="1:63" ht="63" x14ac:dyDescent="0.25">
      <c r="A67" s="90" t="str">
        <f>G0228_1074205010351_02_0_69_!A68</f>
        <v>1.2.3.6</v>
      </c>
      <c r="B67" s="104" t="str">
        <f>G0228_1074205010351_02_0_69_!B68</f>
        <v>"Включение приборов учета в систему сбора и передачи данных, класс напряжения 6 (10) кВ, всего, в том числе:"</v>
      </c>
      <c r="C67" s="105" t="str">
        <f>G0228_1074205010351_02_0_69_!C68</f>
        <v>Г</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c r="AI67" s="107">
        <v>0</v>
      </c>
      <c r="AJ67" s="107">
        <v>0</v>
      </c>
      <c r="AK67" s="107">
        <v>0</v>
      </c>
      <c r="AL67" s="107">
        <v>0</v>
      </c>
      <c r="AM67" s="107">
        <v>0</v>
      </c>
      <c r="AN67" s="221">
        <v>0</v>
      </c>
      <c r="AO67" s="221">
        <v>0</v>
      </c>
      <c r="AP67" s="107">
        <v>0</v>
      </c>
      <c r="AQ67" s="107">
        <v>0</v>
      </c>
      <c r="AR67" s="107">
        <v>0</v>
      </c>
      <c r="AS67" s="107">
        <v>0</v>
      </c>
      <c r="AT67" s="107">
        <v>0</v>
      </c>
      <c r="AU67" s="107">
        <v>0</v>
      </c>
      <c r="AV67" s="107">
        <v>0</v>
      </c>
      <c r="AW67" s="107">
        <v>0</v>
      </c>
      <c r="AX67" s="107">
        <v>0</v>
      </c>
      <c r="AY67" s="107">
        <v>0</v>
      </c>
      <c r="AZ67" s="107">
        <v>0</v>
      </c>
      <c r="BA67" s="107">
        <v>0</v>
      </c>
      <c r="BB67" s="107">
        <v>0</v>
      </c>
      <c r="BC67" s="107">
        <v>0</v>
      </c>
      <c r="BD67" s="107">
        <v>0</v>
      </c>
      <c r="BE67" s="107">
        <v>0</v>
      </c>
      <c r="BF67" s="107">
        <v>0</v>
      </c>
      <c r="BG67" s="107">
        <v>0</v>
      </c>
      <c r="BH67" s="107">
        <v>0</v>
      </c>
      <c r="BI67" s="107">
        <v>0</v>
      </c>
      <c r="BJ67" s="107">
        <v>0</v>
      </c>
      <c r="BK67" s="107">
        <v>0</v>
      </c>
    </row>
    <row r="68" spans="1:63" ht="63" x14ac:dyDescent="0.25">
      <c r="A68" s="90" t="str">
        <f>G0228_1074205010351_02_0_69_!A69</f>
        <v>1.2.3.7</v>
      </c>
      <c r="B68" s="104" t="str">
        <f>G0228_1074205010351_02_0_69_!B69</f>
        <v>"Включение приборов учета в систему сбора и передачи данных, класс напряжения 35 кВ, всего, в том числе:"</v>
      </c>
      <c r="C68" s="105" t="str">
        <f>G0228_1074205010351_02_0_69_!C69</f>
        <v>Г</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c r="AF68" s="107">
        <v>0</v>
      </c>
      <c r="AG68" s="107">
        <v>0</v>
      </c>
      <c r="AH68" s="107">
        <v>0</v>
      </c>
      <c r="AI68" s="107">
        <v>0</v>
      </c>
      <c r="AJ68" s="107">
        <v>0</v>
      </c>
      <c r="AK68" s="107">
        <v>0</v>
      </c>
      <c r="AL68" s="107">
        <v>0</v>
      </c>
      <c r="AM68" s="107">
        <v>0</v>
      </c>
      <c r="AN68" s="221">
        <v>0</v>
      </c>
      <c r="AO68" s="221">
        <v>0</v>
      </c>
      <c r="AP68" s="107">
        <v>0</v>
      </c>
      <c r="AQ68" s="107">
        <v>0</v>
      </c>
      <c r="AR68" s="107">
        <v>0</v>
      </c>
      <c r="AS68" s="107">
        <v>0</v>
      </c>
      <c r="AT68" s="107">
        <v>0</v>
      </c>
      <c r="AU68" s="107">
        <v>0</v>
      </c>
      <c r="AV68" s="107">
        <v>0</v>
      </c>
      <c r="AW68" s="107">
        <v>0</v>
      </c>
      <c r="AX68" s="107">
        <v>0</v>
      </c>
      <c r="AY68" s="107">
        <v>0</v>
      </c>
      <c r="AZ68" s="107">
        <v>0</v>
      </c>
      <c r="BA68" s="107">
        <v>0</v>
      </c>
      <c r="BB68" s="107">
        <v>0</v>
      </c>
      <c r="BC68" s="107">
        <v>0</v>
      </c>
      <c r="BD68" s="107">
        <v>0</v>
      </c>
      <c r="BE68" s="107">
        <v>0</v>
      </c>
      <c r="BF68" s="107">
        <v>0</v>
      </c>
      <c r="BG68" s="107">
        <v>0</v>
      </c>
      <c r="BH68" s="107">
        <v>0</v>
      </c>
      <c r="BI68" s="107">
        <v>0</v>
      </c>
      <c r="BJ68" s="107">
        <v>0</v>
      </c>
      <c r="BK68" s="107">
        <v>0</v>
      </c>
    </row>
    <row r="69" spans="1:63" ht="63" x14ac:dyDescent="0.25">
      <c r="A69" s="90" t="str">
        <f>G0228_1074205010351_02_0_69_!A70</f>
        <v>1.2.3.8</v>
      </c>
      <c r="B69" s="104" t="str">
        <f>G0228_1074205010351_02_0_69_!B70</f>
        <v>"Включение приборов учета в систему сбора и передачи данных, класс напряжения 110 кВ и выше, всего, в том числе:"</v>
      </c>
      <c r="C69" s="105" t="str">
        <f>G0228_1074205010351_02_0_69_!C70</f>
        <v>Г</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c r="AF69" s="107">
        <v>0</v>
      </c>
      <c r="AG69" s="107">
        <v>0</v>
      </c>
      <c r="AH69" s="107">
        <v>0</v>
      </c>
      <c r="AI69" s="107">
        <v>0</v>
      </c>
      <c r="AJ69" s="107">
        <v>0</v>
      </c>
      <c r="AK69" s="107">
        <v>0</v>
      </c>
      <c r="AL69" s="107">
        <v>0</v>
      </c>
      <c r="AM69" s="107">
        <v>0</v>
      </c>
      <c r="AN69" s="221">
        <v>0</v>
      </c>
      <c r="AO69" s="221">
        <v>0</v>
      </c>
      <c r="AP69" s="107">
        <v>0</v>
      </c>
      <c r="AQ69" s="107">
        <v>0</v>
      </c>
      <c r="AR69" s="107">
        <v>0</v>
      </c>
      <c r="AS69" s="107">
        <v>0</v>
      </c>
      <c r="AT69" s="107">
        <v>0</v>
      </c>
      <c r="AU69" s="107">
        <v>0</v>
      </c>
      <c r="AV69" s="107">
        <v>0</v>
      </c>
      <c r="AW69" s="107">
        <v>0</v>
      </c>
      <c r="AX69" s="107">
        <v>0</v>
      </c>
      <c r="AY69" s="107">
        <v>0</v>
      </c>
      <c r="AZ69" s="107">
        <v>0</v>
      </c>
      <c r="BA69" s="107">
        <v>0</v>
      </c>
      <c r="BB69" s="107">
        <v>0</v>
      </c>
      <c r="BC69" s="107">
        <v>0</v>
      </c>
      <c r="BD69" s="107">
        <v>0</v>
      </c>
      <c r="BE69" s="107">
        <v>0</v>
      </c>
      <c r="BF69" s="107">
        <v>0</v>
      </c>
      <c r="BG69" s="107">
        <v>0</v>
      </c>
      <c r="BH69" s="107">
        <v>0</v>
      </c>
      <c r="BI69" s="107">
        <v>0</v>
      </c>
      <c r="BJ69" s="107">
        <v>0</v>
      </c>
      <c r="BK69" s="107">
        <v>0</v>
      </c>
    </row>
    <row r="70" spans="1:63" ht="63" x14ac:dyDescent="0.25">
      <c r="A70" s="90" t="str">
        <f>G0228_1074205010351_02_0_69_!A71</f>
        <v>1.2.4</v>
      </c>
      <c r="B70" s="104" t="str">
        <f>G0228_1074205010351_02_0_69_!B71</f>
        <v>Реконструкция, модернизация, техническое перевооружение прочих объектов основных средств, всего, в том числе:</v>
      </c>
      <c r="C70" s="105" t="str">
        <f>G0228_1074205010351_02_0_69_!C71</f>
        <v>Г</v>
      </c>
      <c r="D70" s="107">
        <f t="shared" ref="D70:AI70" si="21">SUM(D71,D72)</f>
        <v>0</v>
      </c>
      <c r="E70" s="107">
        <f t="shared" si="21"/>
        <v>0</v>
      </c>
      <c r="F70" s="107">
        <f t="shared" si="21"/>
        <v>0</v>
      </c>
      <c r="G70" s="107">
        <f t="shared" si="21"/>
        <v>0</v>
      </c>
      <c r="H70" s="107">
        <f t="shared" si="21"/>
        <v>0</v>
      </c>
      <c r="I70" s="107">
        <f t="shared" si="21"/>
        <v>0</v>
      </c>
      <c r="J70" s="107">
        <f t="shared" si="21"/>
        <v>0</v>
      </c>
      <c r="K70" s="107">
        <f t="shared" si="21"/>
        <v>0</v>
      </c>
      <c r="L70" s="107">
        <f t="shared" si="21"/>
        <v>0</v>
      </c>
      <c r="M70" s="107">
        <f t="shared" si="21"/>
        <v>0</v>
      </c>
      <c r="N70" s="107">
        <f t="shared" si="21"/>
        <v>0</v>
      </c>
      <c r="O70" s="107">
        <f t="shared" si="21"/>
        <v>0</v>
      </c>
      <c r="P70" s="107">
        <f t="shared" si="21"/>
        <v>0</v>
      </c>
      <c r="Q70" s="107">
        <f t="shared" si="21"/>
        <v>0</v>
      </c>
      <c r="R70" s="107">
        <f t="shared" si="21"/>
        <v>0</v>
      </c>
      <c r="S70" s="107">
        <f t="shared" si="21"/>
        <v>0</v>
      </c>
      <c r="T70" s="107">
        <f t="shared" si="21"/>
        <v>0</v>
      </c>
      <c r="U70" s="107">
        <f t="shared" si="21"/>
        <v>0</v>
      </c>
      <c r="V70" s="107">
        <f t="shared" si="21"/>
        <v>0</v>
      </c>
      <c r="W70" s="107">
        <f t="shared" si="21"/>
        <v>0</v>
      </c>
      <c r="X70" s="107">
        <f t="shared" si="21"/>
        <v>0</v>
      </c>
      <c r="Y70" s="107">
        <f t="shared" si="21"/>
        <v>0</v>
      </c>
      <c r="Z70" s="107">
        <f t="shared" si="21"/>
        <v>0</v>
      </c>
      <c r="AA70" s="107">
        <f t="shared" si="21"/>
        <v>0</v>
      </c>
      <c r="AB70" s="107">
        <f t="shared" si="21"/>
        <v>0</v>
      </c>
      <c r="AC70" s="107">
        <f t="shared" si="21"/>
        <v>0</v>
      </c>
      <c r="AD70" s="107">
        <f t="shared" si="21"/>
        <v>0</v>
      </c>
      <c r="AE70" s="107">
        <f t="shared" si="21"/>
        <v>0</v>
      </c>
      <c r="AF70" s="107">
        <f t="shared" si="21"/>
        <v>0</v>
      </c>
      <c r="AG70" s="107">
        <f t="shared" si="21"/>
        <v>0</v>
      </c>
      <c r="AH70" s="107">
        <f t="shared" si="21"/>
        <v>0</v>
      </c>
      <c r="AI70" s="107">
        <f t="shared" si="21"/>
        <v>0</v>
      </c>
      <c r="AJ70" s="107">
        <f t="shared" ref="AJ70:BK70" si="22">SUM(AJ71,AJ72)</f>
        <v>0</v>
      </c>
      <c r="AK70" s="107">
        <f t="shared" si="22"/>
        <v>0</v>
      </c>
      <c r="AL70" s="107">
        <f t="shared" si="22"/>
        <v>0</v>
      </c>
      <c r="AM70" s="107">
        <f t="shared" si="22"/>
        <v>0</v>
      </c>
      <c r="AN70" s="221">
        <f t="shared" si="22"/>
        <v>0</v>
      </c>
      <c r="AO70" s="221">
        <f t="shared" si="22"/>
        <v>0</v>
      </c>
      <c r="AP70" s="107">
        <f t="shared" si="22"/>
        <v>0</v>
      </c>
      <c r="AQ70" s="107">
        <f t="shared" si="22"/>
        <v>0</v>
      </c>
      <c r="AR70" s="107">
        <f t="shared" si="22"/>
        <v>0</v>
      </c>
      <c r="AS70" s="107">
        <f t="shared" si="22"/>
        <v>0</v>
      </c>
      <c r="AT70" s="107">
        <f t="shared" si="22"/>
        <v>0</v>
      </c>
      <c r="AU70" s="107">
        <f t="shared" si="22"/>
        <v>0</v>
      </c>
      <c r="AV70" s="107">
        <f t="shared" si="22"/>
        <v>0</v>
      </c>
      <c r="AW70" s="107">
        <f t="shared" si="22"/>
        <v>0</v>
      </c>
      <c r="AX70" s="107">
        <f t="shared" si="22"/>
        <v>0</v>
      </c>
      <c r="AY70" s="107">
        <f t="shared" si="22"/>
        <v>0</v>
      </c>
      <c r="AZ70" s="107">
        <f t="shared" si="22"/>
        <v>0</v>
      </c>
      <c r="BA70" s="107">
        <f t="shared" si="22"/>
        <v>0</v>
      </c>
      <c r="BB70" s="107">
        <f t="shared" si="22"/>
        <v>0</v>
      </c>
      <c r="BC70" s="107">
        <f t="shared" si="22"/>
        <v>0</v>
      </c>
      <c r="BD70" s="107">
        <f t="shared" si="22"/>
        <v>0</v>
      </c>
      <c r="BE70" s="107">
        <f t="shared" si="22"/>
        <v>0</v>
      </c>
      <c r="BF70" s="107">
        <f t="shared" si="22"/>
        <v>0</v>
      </c>
      <c r="BG70" s="107">
        <f t="shared" si="22"/>
        <v>0</v>
      </c>
      <c r="BH70" s="107">
        <f t="shared" si="22"/>
        <v>0</v>
      </c>
      <c r="BI70" s="107">
        <f t="shared" si="22"/>
        <v>0</v>
      </c>
      <c r="BJ70" s="107">
        <f t="shared" si="22"/>
        <v>0</v>
      </c>
      <c r="BK70" s="107">
        <f t="shared" si="22"/>
        <v>0</v>
      </c>
    </row>
    <row r="71" spans="1:63" ht="47.25" x14ac:dyDescent="0.25">
      <c r="A71" s="90" t="str">
        <f>G0228_1074205010351_02_0_69_!A72</f>
        <v>1.2.4.1</v>
      </c>
      <c r="B71" s="104" t="str">
        <f>G0228_1074205010351_02_0_69_!B72</f>
        <v>Реконструкция прочих объектов основных средств, всего, в том числе:</v>
      </c>
      <c r="C71" s="105" t="str">
        <f>G0228_1074205010351_02_0_69_!C72</f>
        <v>Г</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c r="AI71" s="107">
        <v>0</v>
      </c>
      <c r="AJ71" s="107">
        <v>0</v>
      </c>
      <c r="AK71" s="107">
        <v>0</v>
      </c>
      <c r="AL71" s="107">
        <v>0</v>
      </c>
      <c r="AM71" s="107">
        <v>0</v>
      </c>
      <c r="AN71" s="107">
        <v>0</v>
      </c>
      <c r="AO71" s="107">
        <v>0</v>
      </c>
      <c r="AP71" s="107">
        <v>0</v>
      </c>
      <c r="AQ71" s="107">
        <v>0</v>
      </c>
      <c r="AR71" s="107">
        <v>0</v>
      </c>
      <c r="AS71" s="107">
        <v>0</v>
      </c>
      <c r="AT71" s="107">
        <v>0</v>
      </c>
      <c r="AU71" s="107">
        <v>0</v>
      </c>
      <c r="AV71" s="107">
        <v>0</v>
      </c>
      <c r="AW71" s="107">
        <v>0</v>
      </c>
      <c r="AX71" s="107">
        <v>0</v>
      </c>
      <c r="AY71" s="107">
        <v>0</v>
      </c>
      <c r="AZ71" s="107">
        <v>0</v>
      </c>
      <c r="BA71" s="107">
        <v>0</v>
      </c>
      <c r="BB71" s="107">
        <v>0</v>
      </c>
      <c r="BC71" s="107">
        <v>0</v>
      </c>
      <c r="BD71" s="107">
        <v>0</v>
      </c>
      <c r="BE71" s="107">
        <v>0</v>
      </c>
      <c r="BF71" s="107">
        <v>0</v>
      </c>
      <c r="BG71" s="107">
        <v>0</v>
      </c>
      <c r="BH71" s="107">
        <v>0</v>
      </c>
      <c r="BI71" s="107">
        <v>0</v>
      </c>
      <c r="BJ71" s="107">
        <v>0</v>
      </c>
      <c r="BK71" s="107">
        <v>0</v>
      </c>
    </row>
    <row r="72" spans="1:63" ht="63" x14ac:dyDescent="0.25">
      <c r="A72" s="90" t="str">
        <f>G0228_1074205010351_02_0_69_!A73</f>
        <v>1.2.4.2</v>
      </c>
      <c r="B72" s="104" t="str">
        <f>G0228_1074205010351_02_0_69_!B73</f>
        <v>Модернизация, техническое перевооружение прочих объектов основных средств, всего, в том числе:</v>
      </c>
      <c r="C72" s="105" t="str">
        <f>G0228_1074205010351_02_0_69_!C73</f>
        <v>Г</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c r="AF72" s="107">
        <v>0</v>
      </c>
      <c r="AG72" s="107">
        <v>0</v>
      </c>
      <c r="AH72" s="107">
        <v>0</v>
      </c>
      <c r="AI72" s="107">
        <v>0</v>
      </c>
      <c r="AJ72" s="107">
        <v>0</v>
      </c>
      <c r="AK72" s="107">
        <v>0</v>
      </c>
      <c r="AL72" s="107">
        <v>0</v>
      </c>
      <c r="AM72" s="107">
        <v>0</v>
      </c>
      <c r="AN72" s="221">
        <v>0</v>
      </c>
      <c r="AO72" s="221">
        <v>0</v>
      </c>
      <c r="AP72" s="107">
        <v>0</v>
      </c>
      <c r="AQ72" s="107">
        <v>0</v>
      </c>
      <c r="AR72" s="107">
        <v>0</v>
      </c>
      <c r="AS72" s="107">
        <v>0</v>
      </c>
      <c r="AT72" s="107">
        <v>0</v>
      </c>
      <c r="AU72" s="107">
        <v>0</v>
      </c>
      <c r="AV72" s="107">
        <v>0</v>
      </c>
      <c r="AW72" s="107">
        <v>0</v>
      </c>
      <c r="AX72" s="107">
        <v>0</v>
      </c>
      <c r="AY72" s="107">
        <v>0</v>
      </c>
      <c r="AZ72" s="107">
        <v>0</v>
      </c>
      <c r="BA72" s="107">
        <v>0</v>
      </c>
      <c r="BB72" s="107">
        <v>0</v>
      </c>
      <c r="BC72" s="107">
        <v>0</v>
      </c>
      <c r="BD72" s="107">
        <v>0</v>
      </c>
      <c r="BE72" s="107">
        <v>0</v>
      </c>
      <c r="BF72" s="107">
        <v>0</v>
      </c>
      <c r="BG72" s="107">
        <v>0</v>
      </c>
      <c r="BH72" s="107">
        <v>0</v>
      </c>
      <c r="BI72" s="107">
        <v>0</v>
      </c>
      <c r="BJ72" s="107">
        <v>0</v>
      </c>
      <c r="BK72" s="107">
        <v>0</v>
      </c>
    </row>
    <row r="73" spans="1:63" ht="94.5" x14ac:dyDescent="0.25">
      <c r="A73" s="90" t="str">
        <f>G0228_1074205010351_02_0_69_!A74</f>
        <v>1.3</v>
      </c>
      <c r="B73" s="10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105" t="str">
        <f>G0228_1074205010351_02_0_69_!C74</f>
        <v>Г</v>
      </c>
      <c r="D73" s="107">
        <f t="shared" ref="D73:BK73" si="23">SUM(D74,D75)</f>
        <v>0</v>
      </c>
      <c r="E73" s="107">
        <f t="shared" si="23"/>
        <v>0</v>
      </c>
      <c r="F73" s="107">
        <f t="shared" si="23"/>
        <v>0</v>
      </c>
      <c r="G73" s="107">
        <f t="shared" si="23"/>
        <v>0</v>
      </c>
      <c r="H73" s="107">
        <f t="shared" si="23"/>
        <v>0</v>
      </c>
      <c r="I73" s="107">
        <f t="shared" si="23"/>
        <v>0</v>
      </c>
      <c r="J73" s="107">
        <f t="shared" si="23"/>
        <v>0</v>
      </c>
      <c r="K73" s="107">
        <f t="shared" si="23"/>
        <v>0</v>
      </c>
      <c r="L73" s="107">
        <f t="shared" si="23"/>
        <v>0</v>
      </c>
      <c r="M73" s="107">
        <f t="shared" si="23"/>
        <v>0</v>
      </c>
      <c r="N73" s="107">
        <f t="shared" si="23"/>
        <v>0</v>
      </c>
      <c r="O73" s="107">
        <f t="shared" si="23"/>
        <v>0</v>
      </c>
      <c r="P73" s="107">
        <f t="shared" si="23"/>
        <v>0</v>
      </c>
      <c r="Q73" s="107">
        <f t="shared" si="23"/>
        <v>0</v>
      </c>
      <c r="R73" s="107">
        <f t="shared" si="23"/>
        <v>0</v>
      </c>
      <c r="S73" s="107">
        <f t="shared" si="23"/>
        <v>0</v>
      </c>
      <c r="T73" s="107">
        <f t="shared" si="23"/>
        <v>0</v>
      </c>
      <c r="U73" s="107">
        <f t="shared" si="23"/>
        <v>0</v>
      </c>
      <c r="V73" s="107">
        <f t="shared" si="23"/>
        <v>0</v>
      </c>
      <c r="W73" s="107">
        <f t="shared" si="23"/>
        <v>0</v>
      </c>
      <c r="X73" s="107">
        <f t="shared" si="23"/>
        <v>0</v>
      </c>
      <c r="Y73" s="107">
        <f t="shared" si="23"/>
        <v>0</v>
      </c>
      <c r="Z73" s="107">
        <f t="shared" si="23"/>
        <v>0</v>
      </c>
      <c r="AA73" s="107">
        <f t="shared" si="23"/>
        <v>0</v>
      </c>
      <c r="AB73" s="107">
        <f t="shared" si="23"/>
        <v>0</v>
      </c>
      <c r="AC73" s="107">
        <f t="shared" si="23"/>
        <v>0</v>
      </c>
      <c r="AD73" s="107">
        <f t="shared" si="23"/>
        <v>0</v>
      </c>
      <c r="AE73" s="107">
        <f t="shared" si="23"/>
        <v>0</v>
      </c>
      <c r="AF73" s="107">
        <f t="shared" si="23"/>
        <v>0</v>
      </c>
      <c r="AG73" s="107">
        <f t="shared" si="23"/>
        <v>0</v>
      </c>
      <c r="AH73" s="107">
        <f t="shared" si="23"/>
        <v>0</v>
      </c>
      <c r="AI73" s="107">
        <f t="shared" si="23"/>
        <v>0</v>
      </c>
      <c r="AJ73" s="107">
        <f t="shared" si="23"/>
        <v>0</v>
      </c>
      <c r="AK73" s="107">
        <f t="shared" si="23"/>
        <v>0</v>
      </c>
      <c r="AL73" s="107">
        <f t="shared" si="23"/>
        <v>0</v>
      </c>
      <c r="AM73" s="107">
        <f t="shared" si="23"/>
        <v>0</v>
      </c>
      <c r="AN73" s="221">
        <f t="shared" si="23"/>
        <v>0</v>
      </c>
      <c r="AO73" s="221">
        <f t="shared" si="23"/>
        <v>0</v>
      </c>
      <c r="AP73" s="107">
        <f t="shared" si="23"/>
        <v>0</v>
      </c>
      <c r="AQ73" s="107">
        <f t="shared" si="23"/>
        <v>0</v>
      </c>
      <c r="AR73" s="107">
        <f t="shared" si="23"/>
        <v>0</v>
      </c>
      <c r="AS73" s="107">
        <f t="shared" si="23"/>
        <v>0</v>
      </c>
      <c r="AT73" s="107">
        <f t="shared" si="23"/>
        <v>0</v>
      </c>
      <c r="AU73" s="107">
        <f t="shared" si="23"/>
        <v>0</v>
      </c>
      <c r="AV73" s="107">
        <f t="shared" si="23"/>
        <v>0</v>
      </c>
      <c r="AW73" s="107">
        <f t="shared" si="23"/>
        <v>0</v>
      </c>
      <c r="AX73" s="107">
        <f t="shared" si="23"/>
        <v>0</v>
      </c>
      <c r="AY73" s="107">
        <f t="shared" si="23"/>
        <v>0</v>
      </c>
      <c r="AZ73" s="107">
        <f t="shared" si="23"/>
        <v>0</v>
      </c>
      <c r="BA73" s="107">
        <f t="shared" si="23"/>
        <v>0</v>
      </c>
      <c r="BB73" s="107">
        <f t="shared" si="23"/>
        <v>0</v>
      </c>
      <c r="BC73" s="107">
        <f t="shared" si="23"/>
        <v>0</v>
      </c>
      <c r="BD73" s="107">
        <f t="shared" si="23"/>
        <v>0</v>
      </c>
      <c r="BE73" s="107">
        <f t="shared" si="23"/>
        <v>0</v>
      </c>
      <c r="BF73" s="107">
        <f t="shared" si="23"/>
        <v>0</v>
      </c>
      <c r="BG73" s="107">
        <f t="shared" si="23"/>
        <v>0</v>
      </c>
      <c r="BH73" s="107">
        <f t="shared" si="23"/>
        <v>0</v>
      </c>
      <c r="BI73" s="107">
        <f t="shared" si="23"/>
        <v>0</v>
      </c>
      <c r="BJ73" s="107">
        <f t="shared" si="23"/>
        <v>0</v>
      </c>
      <c r="BK73" s="107">
        <f t="shared" si="23"/>
        <v>0</v>
      </c>
    </row>
    <row r="74" spans="1:63" ht="78.75" x14ac:dyDescent="0.25">
      <c r="A74" s="90" t="str">
        <f>G0228_1074205010351_02_0_69_!A75</f>
        <v>1.3.1</v>
      </c>
      <c r="B74" s="10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105" t="str">
        <f>G0228_1074205010351_02_0_69_!C75</f>
        <v>Г</v>
      </c>
      <c r="D74" s="107">
        <v>0</v>
      </c>
      <c r="E74" s="107">
        <v>0</v>
      </c>
      <c r="F74" s="107">
        <v>0</v>
      </c>
      <c r="G74" s="107">
        <v>0</v>
      </c>
      <c r="H74" s="107">
        <v>0</v>
      </c>
      <c r="I74" s="107">
        <v>0</v>
      </c>
      <c r="J74" s="107">
        <v>0</v>
      </c>
      <c r="K74" s="107">
        <v>0</v>
      </c>
      <c r="L74" s="107">
        <v>0</v>
      </c>
      <c r="M74" s="107">
        <v>0</v>
      </c>
      <c r="N74" s="107">
        <v>0</v>
      </c>
      <c r="O74" s="107">
        <v>0</v>
      </c>
      <c r="P74" s="107">
        <v>0</v>
      </c>
      <c r="Q74" s="107">
        <v>0</v>
      </c>
      <c r="R74" s="107">
        <v>0</v>
      </c>
      <c r="S74" s="107">
        <v>0</v>
      </c>
      <c r="T74" s="107">
        <v>0</v>
      </c>
      <c r="U74" s="107">
        <v>0</v>
      </c>
      <c r="V74" s="107">
        <v>0</v>
      </c>
      <c r="W74" s="107">
        <v>0</v>
      </c>
      <c r="X74" s="107">
        <v>0</v>
      </c>
      <c r="Y74" s="107">
        <v>0</v>
      </c>
      <c r="Z74" s="107">
        <v>0</v>
      </c>
      <c r="AA74" s="107">
        <v>0</v>
      </c>
      <c r="AB74" s="107">
        <v>0</v>
      </c>
      <c r="AC74" s="107">
        <v>0</v>
      </c>
      <c r="AD74" s="107">
        <v>0</v>
      </c>
      <c r="AE74" s="107">
        <v>0</v>
      </c>
      <c r="AF74" s="107">
        <v>0</v>
      </c>
      <c r="AG74" s="107">
        <v>0</v>
      </c>
      <c r="AH74" s="107">
        <v>0</v>
      </c>
      <c r="AI74" s="107">
        <v>0</v>
      </c>
      <c r="AJ74" s="107">
        <v>0</v>
      </c>
      <c r="AK74" s="107">
        <v>0</v>
      </c>
      <c r="AL74" s="107">
        <v>0</v>
      </c>
      <c r="AM74" s="107">
        <v>0</v>
      </c>
      <c r="AN74" s="221">
        <v>0</v>
      </c>
      <c r="AO74" s="221">
        <v>0</v>
      </c>
      <c r="AP74" s="107">
        <v>0</v>
      </c>
      <c r="AQ74" s="107">
        <v>0</v>
      </c>
      <c r="AR74" s="107">
        <v>0</v>
      </c>
      <c r="AS74" s="107">
        <v>0</v>
      </c>
      <c r="AT74" s="107">
        <v>0</v>
      </c>
      <c r="AU74" s="107">
        <v>0</v>
      </c>
      <c r="AV74" s="107">
        <v>0</v>
      </c>
      <c r="AW74" s="107">
        <v>0</v>
      </c>
      <c r="AX74" s="107">
        <v>0</v>
      </c>
      <c r="AY74" s="107">
        <v>0</v>
      </c>
      <c r="AZ74" s="107">
        <v>0</v>
      </c>
      <c r="BA74" s="107">
        <v>0</v>
      </c>
      <c r="BB74" s="107">
        <v>0</v>
      </c>
      <c r="BC74" s="107">
        <v>0</v>
      </c>
      <c r="BD74" s="107">
        <v>0</v>
      </c>
      <c r="BE74" s="107">
        <v>0</v>
      </c>
      <c r="BF74" s="107">
        <v>0</v>
      </c>
      <c r="BG74" s="107">
        <v>0</v>
      </c>
      <c r="BH74" s="107">
        <v>0</v>
      </c>
      <c r="BI74" s="107">
        <v>0</v>
      </c>
      <c r="BJ74" s="107">
        <v>0</v>
      </c>
      <c r="BK74" s="107">
        <v>0</v>
      </c>
    </row>
    <row r="75" spans="1:63" ht="78.75" x14ac:dyDescent="0.25">
      <c r="A75" s="90" t="str">
        <f>G0228_1074205010351_02_0_69_!A76</f>
        <v>1.3.2</v>
      </c>
      <c r="B75" s="104" t="str">
        <f>G0228_1074205010351_02_0_69_!B76</f>
        <v>Инвестиционные проекты, предусмотренные схемой и программой развития субъекта Российской Федерации, всего, в том числе:</v>
      </c>
      <c r="C75" s="105" t="str">
        <f>G0228_1074205010351_02_0_69_!C76</f>
        <v>Г</v>
      </c>
      <c r="D75" s="107">
        <f t="shared" ref="D75:AI75" si="24">SUM(D76:D76)</f>
        <v>0</v>
      </c>
      <c r="E75" s="107">
        <f t="shared" si="24"/>
        <v>0</v>
      </c>
      <c r="F75" s="107">
        <f t="shared" si="24"/>
        <v>0</v>
      </c>
      <c r="G75" s="107">
        <f t="shared" si="24"/>
        <v>0</v>
      </c>
      <c r="H75" s="107">
        <f t="shared" si="24"/>
        <v>0</v>
      </c>
      <c r="I75" s="107">
        <f t="shared" si="24"/>
        <v>0</v>
      </c>
      <c r="J75" s="107">
        <f t="shared" si="24"/>
        <v>0</v>
      </c>
      <c r="K75" s="107">
        <f t="shared" si="24"/>
        <v>0</v>
      </c>
      <c r="L75" s="107">
        <f t="shared" si="24"/>
        <v>0</v>
      </c>
      <c r="M75" s="107">
        <f t="shared" si="24"/>
        <v>0</v>
      </c>
      <c r="N75" s="107">
        <f t="shared" si="24"/>
        <v>0</v>
      </c>
      <c r="O75" s="107">
        <f t="shared" si="24"/>
        <v>0</v>
      </c>
      <c r="P75" s="107">
        <f t="shared" si="24"/>
        <v>0</v>
      </c>
      <c r="Q75" s="107">
        <f t="shared" si="24"/>
        <v>0</v>
      </c>
      <c r="R75" s="107">
        <f t="shared" si="24"/>
        <v>0</v>
      </c>
      <c r="S75" s="107">
        <f t="shared" si="24"/>
        <v>0</v>
      </c>
      <c r="T75" s="107">
        <f t="shared" si="24"/>
        <v>0</v>
      </c>
      <c r="U75" s="107">
        <f t="shared" si="24"/>
        <v>0</v>
      </c>
      <c r="V75" s="107">
        <f t="shared" si="24"/>
        <v>0</v>
      </c>
      <c r="W75" s="107">
        <f t="shared" si="24"/>
        <v>0</v>
      </c>
      <c r="X75" s="107">
        <f t="shared" si="24"/>
        <v>0</v>
      </c>
      <c r="Y75" s="107">
        <f t="shared" si="24"/>
        <v>0</v>
      </c>
      <c r="Z75" s="107">
        <f t="shared" si="24"/>
        <v>0</v>
      </c>
      <c r="AA75" s="107">
        <f t="shared" si="24"/>
        <v>0</v>
      </c>
      <c r="AB75" s="107">
        <f t="shared" si="24"/>
        <v>0</v>
      </c>
      <c r="AC75" s="107">
        <f t="shared" si="24"/>
        <v>0</v>
      </c>
      <c r="AD75" s="107">
        <f t="shared" si="24"/>
        <v>0</v>
      </c>
      <c r="AE75" s="107">
        <f t="shared" si="24"/>
        <v>0</v>
      </c>
      <c r="AF75" s="107">
        <f t="shared" si="24"/>
        <v>0</v>
      </c>
      <c r="AG75" s="107">
        <f t="shared" si="24"/>
        <v>0</v>
      </c>
      <c r="AH75" s="107">
        <f t="shared" si="24"/>
        <v>0</v>
      </c>
      <c r="AI75" s="107">
        <f t="shared" si="24"/>
        <v>0</v>
      </c>
      <c r="AJ75" s="107">
        <f t="shared" ref="AJ75:BK75" si="25">SUM(AJ76:AJ76)</f>
        <v>0</v>
      </c>
      <c r="AK75" s="107">
        <f t="shared" si="25"/>
        <v>0</v>
      </c>
      <c r="AL75" s="107">
        <f t="shared" si="25"/>
        <v>0</v>
      </c>
      <c r="AM75" s="107">
        <f t="shared" si="25"/>
        <v>0</v>
      </c>
      <c r="AN75" s="221">
        <f t="shared" si="25"/>
        <v>0</v>
      </c>
      <c r="AO75" s="221">
        <f t="shared" si="25"/>
        <v>0</v>
      </c>
      <c r="AP75" s="107">
        <f t="shared" si="25"/>
        <v>0</v>
      </c>
      <c r="AQ75" s="107">
        <f t="shared" si="25"/>
        <v>0</v>
      </c>
      <c r="AR75" s="107">
        <f t="shared" si="25"/>
        <v>0</v>
      </c>
      <c r="AS75" s="107">
        <f t="shared" si="25"/>
        <v>0</v>
      </c>
      <c r="AT75" s="107">
        <f t="shared" si="25"/>
        <v>0</v>
      </c>
      <c r="AU75" s="107">
        <f t="shared" si="25"/>
        <v>0</v>
      </c>
      <c r="AV75" s="107">
        <f t="shared" si="25"/>
        <v>0</v>
      </c>
      <c r="AW75" s="107">
        <f t="shared" si="25"/>
        <v>0</v>
      </c>
      <c r="AX75" s="107">
        <f t="shared" si="25"/>
        <v>0</v>
      </c>
      <c r="AY75" s="107">
        <f t="shared" si="25"/>
        <v>0</v>
      </c>
      <c r="AZ75" s="107">
        <f t="shared" si="25"/>
        <v>0</v>
      </c>
      <c r="BA75" s="107">
        <f t="shared" si="25"/>
        <v>0</v>
      </c>
      <c r="BB75" s="107">
        <f t="shared" si="25"/>
        <v>0</v>
      </c>
      <c r="BC75" s="107">
        <f t="shared" si="25"/>
        <v>0</v>
      </c>
      <c r="BD75" s="107">
        <f t="shared" si="25"/>
        <v>0</v>
      </c>
      <c r="BE75" s="107">
        <f t="shared" si="25"/>
        <v>0</v>
      </c>
      <c r="BF75" s="107">
        <f t="shared" si="25"/>
        <v>0</v>
      </c>
      <c r="BG75" s="107">
        <f t="shared" si="25"/>
        <v>0</v>
      </c>
      <c r="BH75" s="107">
        <f t="shared" si="25"/>
        <v>0</v>
      </c>
      <c r="BI75" s="107">
        <f t="shared" si="25"/>
        <v>0</v>
      </c>
      <c r="BJ75" s="107">
        <f t="shared" si="25"/>
        <v>0</v>
      </c>
      <c r="BK75" s="107">
        <f t="shared" si="25"/>
        <v>0</v>
      </c>
    </row>
    <row r="76" spans="1:63" ht="15.75" hidden="1" x14ac:dyDescent="0.25">
      <c r="A76" s="90"/>
      <c r="B76" s="104"/>
      <c r="C76" s="105"/>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479"/>
      <c r="AQ76" s="107"/>
      <c r="AR76" s="107"/>
      <c r="AS76" s="107"/>
      <c r="AT76" s="107"/>
      <c r="AU76" s="107"/>
      <c r="AV76" s="107"/>
      <c r="AW76" s="107"/>
      <c r="AX76" s="107"/>
      <c r="AY76" s="107"/>
      <c r="AZ76" s="107"/>
      <c r="BA76" s="478"/>
      <c r="BB76" s="107"/>
      <c r="BC76" s="107"/>
      <c r="BD76" s="107"/>
      <c r="BE76" s="107"/>
      <c r="BF76" s="107"/>
      <c r="BG76" s="107"/>
      <c r="BH76" s="107"/>
      <c r="BI76" s="107"/>
      <c r="BJ76" s="107"/>
      <c r="BK76" s="107"/>
    </row>
    <row r="77" spans="1:63" ht="47.25" x14ac:dyDescent="0.25">
      <c r="A77" s="90" t="str">
        <f>G0228_1074205010351_02_0_69_!A78</f>
        <v>1.4</v>
      </c>
      <c r="B77" s="104" t="str">
        <f>G0228_1074205010351_02_0_69_!B78</f>
        <v>Прочее новое строительство объектов электросетевого хозяйства, всего, в том числе:</v>
      </c>
      <c r="C77" s="105" t="str">
        <f>G0228_1074205010351_02_0_69_!C78</f>
        <v>Г</v>
      </c>
      <c r="D77" s="107">
        <f t="shared" ref="D77:AI77" si="26">SUM(D78:D81)</f>
        <v>0</v>
      </c>
      <c r="E77" s="107">
        <f t="shared" si="26"/>
        <v>0</v>
      </c>
      <c r="F77" s="107">
        <f t="shared" si="26"/>
        <v>0</v>
      </c>
      <c r="G77" s="107">
        <f t="shared" si="26"/>
        <v>0</v>
      </c>
      <c r="H77" s="107">
        <f t="shared" si="26"/>
        <v>0</v>
      </c>
      <c r="I77" s="107">
        <f t="shared" si="26"/>
        <v>0</v>
      </c>
      <c r="J77" s="107">
        <f t="shared" si="26"/>
        <v>0</v>
      </c>
      <c r="K77" s="107">
        <f t="shared" si="26"/>
        <v>0</v>
      </c>
      <c r="L77" s="107">
        <f t="shared" si="26"/>
        <v>0</v>
      </c>
      <c r="M77" s="107">
        <f t="shared" si="26"/>
        <v>0</v>
      </c>
      <c r="N77" s="107">
        <f t="shared" si="26"/>
        <v>0</v>
      </c>
      <c r="O77" s="107">
        <f t="shared" si="26"/>
        <v>0</v>
      </c>
      <c r="P77" s="107">
        <f t="shared" si="26"/>
        <v>0</v>
      </c>
      <c r="Q77" s="107">
        <f t="shared" si="26"/>
        <v>0</v>
      </c>
      <c r="R77" s="107">
        <f t="shared" si="26"/>
        <v>0</v>
      </c>
      <c r="S77" s="107">
        <f t="shared" si="26"/>
        <v>0</v>
      </c>
      <c r="T77" s="107">
        <f t="shared" si="26"/>
        <v>0</v>
      </c>
      <c r="U77" s="107">
        <f t="shared" si="26"/>
        <v>0</v>
      </c>
      <c r="V77" s="107">
        <f t="shared" si="26"/>
        <v>0</v>
      </c>
      <c r="W77" s="107">
        <f t="shared" si="26"/>
        <v>0</v>
      </c>
      <c r="X77" s="107">
        <f t="shared" si="26"/>
        <v>0</v>
      </c>
      <c r="Y77" s="107">
        <f t="shared" si="26"/>
        <v>0</v>
      </c>
      <c r="Z77" s="107">
        <f t="shared" si="26"/>
        <v>0</v>
      </c>
      <c r="AA77" s="107">
        <f t="shared" si="26"/>
        <v>0</v>
      </c>
      <c r="AB77" s="107">
        <f t="shared" si="26"/>
        <v>0</v>
      </c>
      <c r="AC77" s="107">
        <f t="shared" si="26"/>
        <v>0</v>
      </c>
      <c r="AD77" s="107">
        <f t="shared" si="26"/>
        <v>0</v>
      </c>
      <c r="AE77" s="107">
        <f t="shared" si="26"/>
        <v>0</v>
      </c>
      <c r="AF77" s="107">
        <f t="shared" si="26"/>
        <v>0</v>
      </c>
      <c r="AG77" s="107">
        <f t="shared" si="26"/>
        <v>0</v>
      </c>
      <c r="AH77" s="107">
        <f t="shared" si="26"/>
        <v>0</v>
      </c>
      <c r="AI77" s="107">
        <f t="shared" si="26"/>
        <v>0</v>
      </c>
      <c r="AJ77" s="107">
        <f t="shared" ref="AJ77:BK77" si="27">SUM(AJ78:AJ81)</f>
        <v>0</v>
      </c>
      <c r="AK77" s="107">
        <f t="shared" si="27"/>
        <v>0</v>
      </c>
      <c r="AL77" s="107">
        <f t="shared" si="27"/>
        <v>0</v>
      </c>
      <c r="AM77" s="107">
        <f t="shared" si="27"/>
        <v>0</v>
      </c>
      <c r="AN77" s="221">
        <f t="shared" si="27"/>
        <v>0</v>
      </c>
      <c r="AO77" s="221">
        <f t="shared" si="27"/>
        <v>0</v>
      </c>
      <c r="AP77" s="107">
        <f t="shared" si="27"/>
        <v>0</v>
      </c>
      <c r="AQ77" s="107">
        <f t="shared" si="27"/>
        <v>0</v>
      </c>
      <c r="AR77" s="107">
        <f t="shared" si="27"/>
        <v>0</v>
      </c>
      <c r="AS77" s="107">
        <f t="shared" si="27"/>
        <v>0</v>
      </c>
      <c r="AT77" s="107">
        <f t="shared" si="27"/>
        <v>0</v>
      </c>
      <c r="AU77" s="107">
        <f t="shared" si="27"/>
        <v>0</v>
      </c>
      <c r="AV77" s="107">
        <f t="shared" si="27"/>
        <v>0</v>
      </c>
      <c r="AW77" s="107">
        <f t="shared" si="27"/>
        <v>0</v>
      </c>
      <c r="AX77" s="107">
        <f t="shared" si="27"/>
        <v>0</v>
      </c>
      <c r="AY77" s="107">
        <f t="shared" si="27"/>
        <v>0</v>
      </c>
      <c r="AZ77" s="107">
        <f t="shared" si="27"/>
        <v>0</v>
      </c>
      <c r="BA77" s="107">
        <f t="shared" si="27"/>
        <v>0</v>
      </c>
      <c r="BB77" s="107">
        <f t="shared" si="27"/>
        <v>0</v>
      </c>
      <c r="BC77" s="107">
        <f t="shared" si="27"/>
        <v>0</v>
      </c>
      <c r="BD77" s="107">
        <f t="shared" si="27"/>
        <v>0</v>
      </c>
      <c r="BE77" s="107">
        <f t="shared" si="27"/>
        <v>0</v>
      </c>
      <c r="BF77" s="107">
        <f t="shared" si="27"/>
        <v>0</v>
      </c>
      <c r="BG77" s="107">
        <f t="shared" si="27"/>
        <v>0</v>
      </c>
      <c r="BH77" s="107">
        <f t="shared" si="27"/>
        <v>0</v>
      </c>
      <c r="BI77" s="107">
        <f t="shared" si="27"/>
        <v>0</v>
      </c>
      <c r="BJ77" s="107">
        <f t="shared" si="27"/>
        <v>0</v>
      </c>
      <c r="BK77" s="107">
        <f t="shared" si="27"/>
        <v>0</v>
      </c>
    </row>
    <row r="78" spans="1:63" ht="31.5" hidden="1" x14ac:dyDescent="0.25">
      <c r="A78" s="90">
        <f>G0228_1074205010351_02_0_69_!A79</f>
        <v>0</v>
      </c>
      <c r="B78" s="104">
        <f>G0228_1074205010351_02_0_69_!B79</f>
        <v>0</v>
      </c>
      <c r="C78" s="105">
        <f>G0228_1074205010351_02_0_69_!C79</f>
        <v>0</v>
      </c>
      <c r="D78" s="107">
        <v>0</v>
      </c>
      <c r="E78" s="107" t="s">
        <v>482</v>
      </c>
      <c r="F78" s="107">
        <v>0</v>
      </c>
      <c r="G78" s="107" t="s">
        <v>482</v>
      </c>
      <c r="H78" s="107">
        <v>0</v>
      </c>
      <c r="I78" s="107" t="s">
        <v>482</v>
      </c>
      <c r="J78" s="107">
        <v>0</v>
      </c>
      <c r="K78" s="107" t="s">
        <v>482</v>
      </c>
      <c r="L78" s="107">
        <v>0</v>
      </c>
      <c r="M78" s="107" t="s">
        <v>482</v>
      </c>
      <c r="N78" s="107">
        <v>0</v>
      </c>
      <c r="O78" s="107" t="s">
        <v>482</v>
      </c>
      <c r="P78" s="107">
        <v>0</v>
      </c>
      <c r="Q78" s="107" t="s">
        <v>482</v>
      </c>
      <c r="R78" s="107">
        <v>0</v>
      </c>
      <c r="S78" s="107" t="s">
        <v>482</v>
      </c>
      <c r="T78" s="107">
        <v>0</v>
      </c>
      <c r="U78" s="107" t="s">
        <v>482</v>
      </c>
      <c r="V78" s="107">
        <v>0</v>
      </c>
      <c r="W78" s="107" t="s">
        <v>482</v>
      </c>
      <c r="X78" s="107">
        <v>0</v>
      </c>
      <c r="Y78" s="107" t="s">
        <v>482</v>
      </c>
      <c r="Z78" s="107">
        <v>0</v>
      </c>
      <c r="AA78" s="107" t="s">
        <v>482</v>
      </c>
      <c r="AB78" s="107">
        <v>0</v>
      </c>
      <c r="AC78" s="107" t="s">
        <v>482</v>
      </c>
      <c r="AD78" s="107">
        <v>0</v>
      </c>
      <c r="AE78" s="107" t="s">
        <v>482</v>
      </c>
      <c r="AF78" s="107">
        <v>0</v>
      </c>
      <c r="AG78" s="107" t="s">
        <v>482</v>
      </c>
      <c r="AH78" s="107">
        <v>0</v>
      </c>
      <c r="AI78" s="107" t="s">
        <v>482</v>
      </c>
      <c r="AJ78" s="107">
        <v>0</v>
      </c>
      <c r="AK78" s="107" t="s">
        <v>482</v>
      </c>
      <c r="AL78" s="107">
        <v>0</v>
      </c>
      <c r="AM78" s="107" t="s">
        <v>482</v>
      </c>
      <c r="AN78" s="107">
        <v>0</v>
      </c>
      <c r="AO78" s="107" t="s">
        <v>482</v>
      </c>
      <c r="AP78" s="107">
        <v>0</v>
      </c>
      <c r="AQ78" s="107" t="s">
        <v>482</v>
      </c>
      <c r="AR78" s="107">
        <v>0</v>
      </c>
      <c r="AS78" s="107" t="s">
        <v>482</v>
      </c>
      <c r="AT78" s="107">
        <v>0</v>
      </c>
      <c r="AU78" s="107" t="s">
        <v>482</v>
      </c>
      <c r="AV78" s="107">
        <v>0</v>
      </c>
      <c r="AW78" s="107" t="s">
        <v>482</v>
      </c>
      <c r="AX78" s="107">
        <v>0</v>
      </c>
      <c r="AY78" s="107" t="s">
        <v>482</v>
      </c>
      <c r="AZ78" s="107">
        <v>0</v>
      </c>
      <c r="BA78" s="478" t="s">
        <v>482</v>
      </c>
      <c r="BB78" s="107">
        <v>0</v>
      </c>
      <c r="BC78" s="107" t="s">
        <v>482</v>
      </c>
      <c r="BD78" s="107">
        <v>0</v>
      </c>
      <c r="BE78" s="107" t="s">
        <v>482</v>
      </c>
      <c r="BF78" s="107">
        <v>0</v>
      </c>
      <c r="BG78" s="107" t="s">
        <v>482</v>
      </c>
      <c r="BH78" s="478">
        <f>G0228_1074205010351_03_0_69_!AC79</f>
        <v>0</v>
      </c>
      <c r="BI78" s="107">
        <v>0</v>
      </c>
      <c r="BJ78" s="107">
        <v>0</v>
      </c>
      <c r="BK78" s="107" t="s">
        <v>482</v>
      </c>
    </row>
    <row r="79" spans="1:63" ht="31.5" hidden="1" x14ac:dyDescent="0.25">
      <c r="A79" s="90">
        <f>G0228_1074205010351_02_0_69_!A80</f>
        <v>0</v>
      </c>
      <c r="B79" s="104">
        <f>G0228_1074205010351_02_0_69_!B80</f>
        <v>0</v>
      </c>
      <c r="C79" s="105">
        <f>G0228_1074205010351_02_0_69_!C80</f>
        <v>0</v>
      </c>
      <c r="D79" s="107">
        <v>0</v>
      </c>
      <c r="E79" s="107" t="s">
        <v>482</v>
      </c>
      <c r="F79" s="107">
        <v>0</v>
      </c>
      <c r="G79" s="107" t="s">
        <v>482</v>
      </c>
      <c r="H79" s="107">
        <v>0</v>
      </c>
      <c r="I79" s="107" t="s">
        <v>482</v>
      </c>
      <c r="J79" s="107">
        <v>0</v>
      </c>
      <c r="K79" s="107" t="s">
        <v>482</v>
      </c>
      <c r="L79" s="107">
        <v>0</v>
      </c>
      <c r="M79" s="107" t="s">
        <v>482</v>
      </c>
      <c r="N79" s="107">
        <v>0</v>
      </c>
      <c r="O79" s="107" t="s">
        <v>482</v>
      </c>
      <c r="P79" s="107">
        <v>0</v>
      </c>
      <c r="Q79" s="107" t="s">
        <v>482</v>
      </c>
      <c r="R79" s="107">
        <v>0</v>
      </c>
      <c r="S79" s="107" t="s">
        <v>482</v>
      </c>
      <c r="T79" s="107">
        <v>0</v>
      </c>
      <c r="U79" s="107" t="s">
        <v>482</v>
      </c>
      <c r="V79" s="107">
        <v>0</v>
      </c>
      <c r="W79" s="107" t="s">
        <v>482</v>
      </c>
      <c r="X79" s="107">
        <v>0</v>
      </c>
      <c r="Y79" s="107" t="s">
        <v>482</v>
      </c>
      <c r="Z79" s="107">
        <v>0</v>
      </c>
      <c r="AA79" s="107" t="s">
        <v>482</v>
      </c>
      <c r="AB79" s="107">
        <v>0</v>
      </c>
      <c r="AC79" s="107" t="s">
        <v>482</v>
      </c>
      <c r="AD79" s="107">
        <v>0</v>
      </c>
      <c r="AE79" s="107" t="s">
        <v>482</v>
      </c>
      <c r="AF79" s="107">
        <v>0</v>
      </c>
      <c r="AG79" s="107" t="s">
        <v>482</v>
      </c>
      <c r="AH79" s="107">
        <v>0</v>
      </c>
      <c r="AI79" s="107" t="s">
        <v>482</v>
      </c>
      <c r="AJ79" s="107">
        <v>0</v>
      </c>
      <c r="AK79" s="107" t="s">
        <v>482</v>
      </c>
      <c r="AL79" s="107">
        <v>0</v>
      </c>
      <c r="AM79" s="107" t="s">
        <v>482</v>
      </c>
      <c r="AN79" s="107">
        <v>0</v>
      </c>
      <c r="AO79" s="107" t="s">
        <v>482</v>
      </c>
      <c r="AP79" s="107">
        <v>0</v>
      </c>
      <c r="AQ79" s="107" t="s">
        <v>482</v>
      </c>
      <c r="AR79" s="107">
        <v>0</v>
      </c>
      <c r="AS79" s="107" t="s">
        <v>482</v>
      </c>
      <c r="AT79" s="107">
        <v>0</v>
      </c>
      <c r="AU79" s="107" t="s">
        <v>482</v>
      </c>
      <c r="AV79" s="107">
        <v>0</v>
      </c>
      <c r="AW79" s="107" t="s">
        <v>482</v>
      </c>
      <c r="AX79" s="107">
        <v>0</v>
      </c>
      <c r="AY79" s="107" t="s">
        <v>482</v>
      </c>
      <c r="AZ79" s="107">
        <v>0</v>
      </c>
      <c r="BA79" s="478" t="s">
        <v>482</v>
      </c>
      <c r="BB79" s="107">
        <v>0</v>
      </c>
      <c r="BC79" s="107" t="s">
        <v>482</v>
      </c>
      <c r="BD79" s="107">
        <v>0</v>
      </c>
      <c r="BE79" s="107" t="s">
        <v>482</v>
      </c>
      <c r="BF79" s="107">
        <v>0</v>
      </c>
      <c r="BG79" s="107" t="s">
        <v>482</v>
      </c>
      <c r="BH79" s="478">
        <f>G0228_1074205010351_03_0_69_!AC80</f>
        <v>0</v>
      </c>
      <c r="BI79" s="107">
        <v>0</v>
      </c>
      <c r="BJ79" s="107">
        <v>0</v>
      </c>
      <c r="BK79" s="107" t="s">
        <v>482</v>
      </c>
    </row>
    <row r="80" spans="1:63" ht="16.5" hidden="1" customHeight="1" x14ac:dyDescent="0.25">
      <c r="A80" s="90"/>
      <c r="B80" s="104"/>
      <c r="C80" s="105"/>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478"/>
      <c r="BA80" s="478"/>
      <c r="BB80" s="107"/>
      <c r="BC80" s="107"/>
      <c r="BD80" s="107"/>
      <c r="BE80" s="107"/>
      <c r="BF80" s="107"/>
      <c r="BG80" s="107"/>
      <c r="BH80" s="107"/>
      <c r="BI80" s="107"/>
      <c r="BJ80" s="107"/>
      <c r="BK80" s="107"/>
    </row>
    <row r="81" spans="1:63" ht="15.75" hidden="1" x14ac:dyDescent="0.25">
      <c r="A81" s="90"/>
      <c r="B81" s="104"/>
      <c r="C81" s="105"/>
      <c r="D81" s="478"/>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478"/>
      <c r="BB81" s="107"/>
      <c r="BC81" s="107"/>
      <c r="BD81" s="107"/>
      <c r="BE81" s="107"/>
      <c r="BF81" s="107"/>
      <c r="BG81" s="107"/>
      <c r="BH81" s="107"/>
      <c r="BI81" s="107"/>
      <c r="BJ81" s="107"/>
      <c r="BK81" s="107"/>
    </row>
    <row r="82" spans="1:63" ht="47.25" x14ac:dyDescent="0.25">
      <c r="A82" s="90" t="str">
        <f>G0228_1074205010351_02_0_69_!A83</f>
        <v>1.5</v>
      </c>
      <c r="B82" s="104" t="str">
        <f>G0228_1074205010351_02_0_69_!B83</f>
        <v>Покупка земельных участков для целей реализации инвестиционных проектов, всего, в том числе:</v>
      </c>
      <c r="C82" s="105" t="str">
        <f>G0228_1074205010351_02_0_69_!C83</f>
        <v>Г</v>
      </c>
      <c r="D82" s="107">
        <v>0</v>
      </c>
      <c r="E82" s="107" t="s">
        <v>482</v>
      </c>
      <c r="F82" s="107">
        <v>0</v>
      </c>
      <c r="G82" s="107" t="s">
        <v>482</v>
      </c>
      <c r="H82" s="107">
        <v>0</v>
      </c>
      <c r="I82" s="107" t="s">
        <v>482</v>
      </c>
      <c r="J82" s="107">
        <v>0</v>
      </c>
      <c r="K82" s="107" t="s">
        <v>482</v>
      </c>
      <c r="L82" s="107">
        <v>0</v>
      </c>
      <c r="M82" s="107" t="s">
        <v>482</v>
      </c>
      <c r="N82" s="107">
        <v>0</v>
      </c>
      <c r="O82" s="107" t="s">
        <v>482</v>
      </c>
      <c r="P82" s="107">
        <v>0</v>
      </c>
      <c r="Q82" s="107" t="s">
        <v>482</v>
      </c>
      <c r="R82" s="107">
        <v>0</v>
      </c>
      <c r="S82" s="107" t="s">
        <v>482</v>
      </c>
      <c r="T82" s="107">
        <v>0</v>
      </c>
      <c r="U82" s="107" t="s">
        <v>482</v>
      </c>
      <c r="V82" s="107">
        <v>0</v>
      </c>
      <c r="W82" s="107" t="s">
        <v>482</v>
      </c>
      <c r="X82" s="107">
        <v>0</v>
      </c>
      <c r="Y82" s="107" t="s">
        <v>482</v>
      </c>
      <c r="Z82" s="107">
        <v>0</v>
      </c>
      <c r="AA82" s="107" t="s">
        <v>482</v>
      </c>
      <c r="AB82" s="107">
        <v>0</v>
      </c>
      <c r="AC82" s="107" t="s">
        <v>482</v>
      </c>
      <c r="AD82" s="107">
        <v>0</v>
      </c>
      <c r="AE82" s="107" t="s">
        <v>482</v>
      </c>
      <c r="AF82" s="107">
        <v>0</v>
      </c>
      <c r="AG82" s="107" t="s">
        <v>482</v>
      </c>
      <c r="AH82" s="107">
        <v>0</v>
      </c>
      <c r="AI82" s="107" t="s">
        <v>482</v>
      </c>
      <c r="AJ82" s="107">
        <v>0</v>
      </c>
      <c r="AK82" s="107" t="s">
        <v>482</v>
      </c>
      <c r="AL82" s="107">
        <v>0</v>
      </c>
      <c r="AM82" s="107" t="s">
        <v>482</v>
      </c>
      <c r="AN82" s="107">
        <v>0</v>
      </c>
      <c r="AO82" s="107" t="s">
        <v>482</v>
      </c>
      <c r="AP82" s="107">
        <v>0</v>
      </c>
      <c r="AQ82" s="107" t="s">
        <v>482</v>
      </c>
      <c r="AR82" s="107">
        <v>0</v>
      </c>
      <c r="AS82" s="107" t="s">
        <v>482</v>
      </c>
      <c r="AT82" s="107">
        <v>0</v>
      </c>
      <c r="AU82" s="107" t="s">
        <v>482</v>
      </c>
      <c r="AV82" s="107">
        <v>0</v>
      </c>
      <c r="AW82" s="107" t="s">
        <v>482</v>
      </c>
      <c r="AX82" s="107">
        <v>0</v>
      </c>
      <c r="AY82" s="107" t="s">
        <v>482</v>
      </c>
      <c r="AZ82" s="107">
        <v>0</v>
      </c>
      <c r="BA82" s="107" t="s">
        <v>482</v>
      </c>
      <c r="BB82" s="107">
        <v>0</v>
      </c>
      <c r="BC82" s="107" t="s">
        <v>482</v>
      </c>
      <c r="BD82" s="107">
        <v>0</v>
      </c>
      <c r="BE82" s="107" t="s">
        <v>482</v>
      </c>
      <c r="BF82" s="107">
        <v>0</v>
      </c>
      <c r="BG82" s="107" t="s">
        <v>482</v>
      </c>
      <c r="BH82" s="107">
        <v>0</v>
      </c>
      <c r="BI82" s="107" t="s">
        <v>482</v>
      </c>
      <c r="BJ82" s="107">
        <v>0</v>
      </c>
      <c r="BK82" s="107" t="s">
        <v>482</v>
      </c>
    </row>
    <row r="83" spans="1:63" ht="31.5" x14ac:dyDescent="0.25">
      <c r="A83" s="90" t="str">
        <f>G0228_1074205010351_02_0_69_!A84</f>
        <v>1.6</v>
      </c>
      <c r="B83" s="104" t="str">
        <f>G0228_1074205010351_02_0_69_!B84</f>
        <v>Прочие инвестиционные проекты, всего, в том числе:</v>
      </c>
      <c r="C83" s="105" t="str">
        <f>G0228_1074205010351_02_0_69_!C84</f>
        <v>Г</v>
      </c>
      <c r="D83" s="107">
        <f t="shared" ref="D83:AI83" si="28">SUM(D84:D100)</f>
        <v>0</v>
      </c>
      <c r="E83" s="107">
        <f t="shared" si="28"/>
        <v>0</v>
      </c>
      <c r="F83" s="107">
        <f t="shared" si="28"/>
        <v>0</v>
      </c>
      <c r="G83" s="107">
        <f t="shared" si="28"/>
        <v>0</v>
      </c>
      <c r="H83" s="107">
        <f t="shared" si="28"/>
        <v>0</v>
      </c>
      <c r="I83" s="107">
        <f t="shared" si="28"/>
        <v>0</v>
      </c>
      <c r="J83" s="107">
        <f t="shared" si="28"/>
        <v>0</v>
      </c>
      <c r="K83" s="107">
        <f t="shared" si="28"/>
        <v>0</v>
      </c>
      <c r="L83" s="107">
        <f t="shared" si="28"/>
        <v>0</v>
      </c>
      <c r="M83" s="107">
        <f t="shared" si="28"/>
        <v>0</v>
      </c>
      <c r="N83" s="107">
        <f t="shared" si="28"/>
        <v>0</v>
      </c>
      <c r="O83" s="107">
        <f t="shared" si="28"/>
        <v>0</v>
      </c>
      <c r="P83" s="107">
        <f t="shared" si="28"/>
        <v>0</v>
      </c>
      <c r="Q83" s="107">
        <f t="shared" si="28"/>
        <v>0</v>
      </c>
      <c r="R83" s="107">
        <f t="shared" si="28"/>
        <v>0</v>
      </c>
      <c r="S83" s="107">
        <f t="shared" si="28"/>
        <v>0</v>
      </c>
      <c r="T83" s="107">
        <f t="shared" si="28"/>
        <v>0</v>
      </c>
      <c r="U83" s="107">
        <f t="shared" si="28"/>
        <v>0</v>
      </c>
      <c r="V83" s="107">
        <f t="shared" si="28"/>
        <v>0</v>
      </c>
      <c r="W83" s="107">
        <f t="shared" si="28"/>
        <v>0</v>
      </c>
      <c r="X83" s="107">
        <f t="shared" si="28"/>
        <v>0</v>
      </c>
      <c r="Y83" s="107">
        <f t="shared" si="28"/>
        <v>0</v>
      </c>
      <c r="Z83" s="107">
        <f t="shared" si="28"/>
        <v>0</v>
      </c>
      <c r="AA83" s="107">
        <f t="shared" si="28"/>
        <v>0</v>
      </c>
      <c r="AB83" s="107">
        <f t="shared" si="28"/>
        <v>0</v>
      </c>
      <c r="AC83" s="107">
        <f t="shared" si="28"/>
        <v>0</v>
      </c>
      <c r="AD83" s="107">
        <f t="shared" si="28"/>
        <v>0</v>
      </c>
      <c r="AE83" s="107">
        <f t="shared" si="28"/>
        <v>0</v>
      </c>
      <c r="AF83" s="107">
        <f t="shared" si="28"/>
        <v>0</v>
      </c>
      <c r="AG83" s="107">
        <f t="shared" si="28"/>
        <v>0</v>
      </c>
      <c r="AH83" s="107">
        <f t="shared" si="28"/>
        <v>0</v>
      </c>
      <c r="AI83" s="107">
        <f t="shared" si="28"/>
        <v>0</v>
      </c>
      <c r="AJ83" s="107">
        <f t="shared" ref="AJ83:BK83" si="29">SUM(AJ84:AJ100)</f>
        <v>0</v>
      </c>
      <c r="AK83" s="107">
        <f t="shared" si="29"/>
        <v>0</v>
      </c>
      <c r="AL83" s="107">
        <f t="shared" si="29"/>
        <v>0</v>
      </c>
      <c r="AM83" s="107">
        <f t="shared" si="29"/>
        <v>0</v>
      </c>
      <c r="AN83" s="221">
        <f t="shared" si="29"/>
        <v>0</v>
      </c>
      <c r="AO83" s="221">
        <f t="shared" si="29"/>
        <v>0</v>
      </c>
      <c r="AP83" s="107">
        <f t="shared" si="29"/>
        <v>0</v>
      </c>
      <c r="AQ83" s="107">
        <f t="shared" si="29"/>
        <v>0</v>
      </c>
      <c r="AR83" s="107">
        <f t="shared" si="29"/>
        <v>0</v>
      </c>
      <c r="AS83" s="107">
        <f t="shared" si="29"/>
        <v>0</v>
      </c>
      <c r="AT83" s="107">
        <f t="shared" si="29"/>
        <v>0</v>
      </c>
      <c r="AU83" s="107">
        <f t="shared" si="29"/>
        <v>0</v>
      </c>
      <c r="AV83" s="107">
        <f t="shared" si="29"/>
        <v>0</v>
      </c>
      <c r="AW83" s="107">
        <f t="shared" si="29"/>
        <v>0</v>
      </c>
      <c r="AX83" s="107">
        <f t="shared" si="29"/>
        <v>0</v>
      </c>
      <c r="AY83" s="107">
        <f t="shared" si="29"/>
        <v>0</v>
      </c>
      <c r="AZ83" s="107">
        <f t="shared" si="29"/>
        <v>0</v>
      </c>
      <c r="BA83" s="107">
        <f t="shared" si="29"/>
        <v>0</v>
      </c>
      <c r="BB83" s="107">
        <f t="shared" si="29"/>
        <v>0</v>
      </c>
      <c r="BC83" s="107">
        <f t="shared" si="29"/>
        <v>0</v>
      </c>
      <c r="BD83" s="107">
        <f t="shared" si="29"/>
        <v>0</v>
      </c>
      <c r="BE83" s="107">
        <f t="shared" si="29"/>
        <v>0</v>
      </c>
      <c r="BF83" s="107">
        <f t="shared" si="29"/>
        <v>0</v>
      </c>
      <c r="BG83" s="107">
        <f t="shared" si="29"/>
        <v>0</v>
      </c>
      <c r="BH83" s="107">
        <f t="shared" si="29"/>
        <v>3.1905000000000001</v>
      </c>
      <c r="BI83" s="107">
        <f t="shared" si="29"/>
        <v>3.1905000000000001</v>
      </c>
      <c r="BJ83" s="107">
        <f t="shared" si="29"/>
        <v>0</v>
      </c>
      <c r="BK83" s="107">
        <f t="shared" si="29"/>
        <v>0</v>
      </c>
    </row>
    <row r="84" spans="1:63" ht="15.75" x14ac:dyDescent="0.25">
      <c r="A84" s="90" t="str">
        <f>G0228_1074205010351_02_0_69_!A85</f>
        <v>1.6.1</v>
      </c>
      <c r="B84" s="104" t="str">
        <f>G0228_1074205010351_02_0_69_!B85</f>
        <v>Приобретение автогидроподъемника</v>
      </c>
      <c r="C84" s="105" t="str">
        <f>G0228_1074205010351_02_0_69_!C85</f>
        <v>J_0000000002</v>
      </c>
      <c r="D84" s="107">
        <v>0</v>
      </c>
      <c r="E84" s="107" t="s">
        <v>482</v>
      </c>
      <c r="F84" s="107">
        <v>0</v>
      </c>
      <c r="G84" s="107" t="s">
        <v>482</v>
      </c>
      <c r="H84" s="107">
        <v>0</v>
      </c>
      <c r="I84" s="107" t="s">
        <v>482</v>
      </c>
      <c r="J84" s="107">
        <v>0</v>
      </c>
      <c r="K84" s="107" t="s">
        <v>482</v>
      </c>
      <c r="L84" s="107">
        <v>0</v>
      </c>
      <c r="M84" s="107" t="s">
        <v>482</v>
      </c>
      <c r="N84" s="107">
        <v>0</v>
      </c>
      <c r="O84" s="107" t="s">
        <v>482</v>
      </c>
      <c r="P84" s="107">
        <v>0</v>
      </c>
      <c r="Q84" s="107" t="s">
        <v>482</v>
      </c>
      <c r="R84" s="107">
        <v>0</v>
      </c>
      <c r="S84" s="107" t="s">
        <v>482</v>
      </c>
      <c r="T84" s="107">
        <v>0</v>
      </c>
      <c r="U84" s="107" t="s">
        <v>482</v>
      </c>
      <c r="V84" s="107">
        <v>0</v>
      </c>
      <c r="W84" s="107" t="s">
        <v>482</v>
      </c>
      <c r="X84" s="107">
        <v>0</v>
      </c>
      <c r="Y84" s="107" t="s">
        <v>482</v>
      </c>
      <c r="Z84" s="107">
        <v>0</v>
      </c>
      <c r="AA84" s="107" t="s">
        <v>482</v>
      </c>
      <c r="AB84" s="107">
        <v>0</v>
      </c>
      <c r="AC84" s="107" t="s">
        <v>482</v>
      </c>
      <c r="AD84" s="107">
        <v>0</v>
      </c>
      <c r="AE84" s="107" t="s">
        <v>482</v>
      </c>
      <c r="AF84" s="107">
        <v>0</v>
      </c>
      <c r="AG84" s="107" t="s">
        <v>482</v>
      </c>
      <c r="AH84" s="107">
        <v>0</v>
      </c>
      <c r="AI84" s="107" t="s">
        <v>482</v>
      </c>
      <c r="AJ84" s="107">
        <v>0</v>
      </c>
      <c r="AK84" s="107" t="s">
        <v>482</v>
      </c>
      <c r="AL84" s="107">
        <v>0</v>
      </c>
      <c r="AM84" s="107" t="s">
        <v>482</v>
      </c>
      <c r="AN84" s="107">
        <v>0</v>
      </c>
      <c r="AO84" s="107" t="s">
        <v>482</v>
      </c>
      <c r="AP84" s="107">
        <v>0</v>
      </c>
      <c r="AQ84" s="107" t="s">
        <v>482</v>
      </c>
      <c r="AR84" s="107">
        <v>0</v>
      </c>
      <c r="AS84" s="107" t="s">
        <v>482</v>
      </c>
      <c r="AT84" s="107">
        <v>0</v>
      </c>
      <c r="AU84" s="107" t="s">
        <v>482</v>
      </c>
      <c r="AV84" s="107">
        <v>0</v>
      </c>
      <c r="AW84" s="107" t="s">
        <v>482</v>
      </c>
      <c r="AX84" s="107">
        <v>0</v>
      </c>
      <c r="AY84" s="107" t="s">
        <v>482</v>
      </c>
      <c r="AZ84" s="107">
        <v>0</v>
      </c>
      <c r="BA84" s="478" t="s">
        <v>482</v>
      </c>
      <c r="BB84" s="107">
        <v>0</v>
      </c>
      <c r="BC84" s="107" t="s">
        <v>482</v>
      </c>
      <c r="BD84" s="107">
        <v>0</v>
      </c>
      <c r="BE84" s="107" t="s">
        <v>482</v>
      </c>
      <c r="BF84" s="107">
        <v>0</v>
      </c>
      <c r="BG84" s="107" t="s">
        <v>482</v>
      </c>
      <c r="BH84" s="478">
        <f>G0228_1074205010351_03_0_69_!AC85</f>
        <v>3.1905000000000001</v>
      </c>
      <c r="BI84" s="107">
        <f>G0228_1074205010351_03_0_69_!AN85</f>
        <v>3.1905000000000001</v>
      </c>
      <c r="BJ84" s="107">
        <v>0</v>
      </c>
      <c r="BK84" s="107" t="s">
        <v>482</v>
      </c>
    </row>
    <row r="85" spans="1:63" ht="15.75" hidden="1" x14ac:dyDescent="0.25">
      <c r="A85" s="90"/>
      <c r="B85" s="104"/>
      <c r="C85" s="105"/>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478"/>
      <c r="BB85" s="107"/>
      <c r="BC85" s="107"/>
      <c r="BD85" s="107"/>
      <c r="BE85" s="107"/>
      <c r="BF85" s="107"/>
      <c r="BG85" s="107"/>
      <c r="BH85" s="478"/>
      <c r="BI85" s="107"/>
      <c r="BJ85" s="107"/>
      <c r="BK85" s="107"/>
    </row>
    <row r="86" spans="1:63" ht="31.5" x14ac:dyDescent="0.25">
      <c r="A86" s="90" t="str">
        <f>G0228_1074205010351_02_0_69_!A87</f>
        <v>1.6.2</v>
      </c>
      <c r="B86" s="104" t="str">
        <f>G0228_1074205010351_02_0_69_!B87</f>
        <v>Приобретение бригадного автомобиля</v>
      </c>
      <c r="C86" s="105" t="str">
        <f>G0228_1074205010351_02_0_69_!C87</f>
        <v>J_0000000003</v>
      </c>
      <c r="D86" s="107">
        <v>0</v>
      </c>
      <c r="E86" s="107" t="s">
        <v>482</v>
      </c>
      <c r="F86" s="107">
        <v>0</v>
      </c>
      <c r="G86" s="107" t="s">
        <v>482</v>
      </c>
      <c r="H86" s="107">
        <v>0</v>
      </c>
      <c r="I86" s="107" t="s">
        <v>482</v>
      </c>
      <c r="J86" s="107">
        <v>0</v>
      </c>
      <c r="K86" s="107" t="s">
        <v>482</v>
      </c>
      <c r="L86" s="107">
        <v>0</v>
      </c>
      <c r="M86" s="107" t="s">
        <v>482</v>
      </c>
      <c r="N86" s="107">
        <v>0</v>
      </c>
      <c r="O86" s="107" t="s">
        <v>482</v>
      </c>
      <c r="P86" s="107">
        <v>0</v>
      </c>
      <c r="Q86" s="107" t="s">
        <v>482</v>
      </c>
      <c r="R86" s="107">
        <v>0</v>
      </c>
      <c r="S86" s="107" t="s">
        <v>482</v>
      </c>
      <c r="T86" s="107">
        <v>0</v>
      </c>
      <c r="U86" s="107" t="s">
        <v>482</v>
      </c>
      <c r="V86" s="107">
        <v>0</v>
      </c>
      <c r="W86" s="107" t="s">
        <v>482</v>
      </c>
      <c r="X86" s="107">
        <v>0</v>
      </c>
      <c r="Y86" s="107" t="s">
        <v>482</v>
      </c>
      <c r="Z86" s="107">
        <v>0</v>
      </c>
      <c r="AA86" s="107" t="s">
        <v>482</v>
      </c>
      <c r="AB86" s="107">
        <v>0</v>
      </c>
      <c r="AC86" s="107" t="s">
        <v>482</v>
      </c>
      <c r="AD86" s="107">
        <v>0</v>
      </c>
      <c r="AE86" s="107" t="s">
        <v>482</v>
      </c>
      <c r="AF86" s="107">
        <v>0</v>
      </c>
      <c r="AG86" s="107" t="s">
        <v>482</v>
      </c>
      <c r="AH86" s="107">
        <v>0</v>
      </c>
      <c r="AI86" s="107" t="s">
        <v>482</v>
      </c>
      <c r="AJ86" s="107">
        <v>0</v>
      </c>
      <c r="AK86" s="107" t="s">
        <v>482</v>
      </c>
      <c r="AL86" s="107">
        <v>0</v>
      </c>
      <c r="AM86" s="107" t="s">
        <v>482</v>
      </c>
      <c r="AN86" s="107">
        <v>0</v>
      </c>
      <c r="AO86" s="107" t="s">
        <v>482</v>
      </c>
      <c r="AP86" s="107">
        <v>0</v>
      </c>
      <c r="AQ86" s="107" t="s">
        <v>482</v>
      </c>
      <c r="AR86" s="107">
        <v>0</v>
      </c>
      <c r="AS86" s="107" t="s">
        <v>482</v>
      </c>
      <c r="AT86" s="107">
        <v>0</v>
      </c>
      <c r="AU86" s="107" t="s">
        <v>482</v>
      </c>
      <c r="AV86" s="107">
        <v>0</v>
      </c>
      <c r="AW86" s="107" t="s">
        <v>482</v>
      </c>
      <c r="AX86" s="107">
        <v>0</v>
      </c>
      <c r="AY86" s="107" t="s">
        <v>482</v>
      </c>
      <c r="AZ86" s="107">
        <v>0</v>
      </c>
      <c r="BA86" s="478" t="s">
        <v>482</v>
      </c>
      <c r="BB86" s="107">
        <v>0</v>
      </c>
      <c r="BC86" s="107" t="s">
        <v>482</v>
      </c>
      <c r="BD86" s="107">
        <v>0</v>
      </c>
      <c r="BE86" s="107" t="s">
        <v>482</v>
      </c>
      <c r="BF86" s="107">
        <v>0</v>
      </c>
      <c r="BG86" s="107" t="s">
        <v>482</v>
      </c>
      <c r="BH86" s="478">
        <f>G0228_1074205010351_03_0_69_!AC87</f>
        <v>0</v>
      </c>
      <c r="BI86" s="107" t="s">
        <v>482</v>
      </c>
      <c r="BJ86" s="107">
        <v>0</v>
      </c>
      <c r="BK86" s="107" t="s">
        <v>482</v>
      </c>
    </row>
    <row r="87" spans="1:63" ht="15.75" hidden="1" x14ac:dyDescent="0.25">
      <c r="A87" s="90"/>
      <c r="B87" s="104"/>
      <c r="C87" s="105"/>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478"/>
      <c r="BB87" s="107"/>
      <c r="BC87" s="107"/>
      <c r="BD87" s="107"/>
      <c r="BE87" s="107"/>
      <c r="BF87" s="107"/>
      <c r="BG87" s="107"/>
      <c r="BH87" s="478"/>
      <c r="BI87" s="107"/>
      <c r="BJ87" s="107"/>
      <c r="BK87" s="107"/>
    </row>
    <row r="88" spans="1:63" ht="15.75" hidden="1" x14ac:dyDescent="0.25">
      <c r="A88" s="90"/>
      <c r="B88" s="104"/>
      <c r="C88" s="105"/>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478"/>
      <c r="BB88" s="107"/>
      <c r="BC88" s="107"/>
      <c r="BD88" s="107"/>
      <c r="BE88" s="107"/>
      <c r="BF88" s="478"/>
      <c r="BG88" s="107"/>
      <c r="BH88" s="478"/>
      <c r="BI88" s="107"/>
      <c r="BJ88" s="107"/>
      <c r="BK88" s="107"/>
    </row>
    <row r="89" spans="1:63" ht="15.75" hidden="1" x14ac:dyDescent="0.25">
      <c r="A89" s="90"/>
      <c r="B89" s="104"/>
      <c r="C89" s="10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478"/>
      <c r="BB89" s="107"/>
      <c r="BC89" s="107"/>
      <c r="BD89" s="107"/>
      <c r="BE89" s="107"/>
      <c r="BF89" s="107"/>
      <c r="BG89" s="107"/>
      <c r="BH89" s="478"/>
      <c r="BI89" s="107"/>
      <c r="BJ89" s="107"/>
      <c r="BK89" s="107"/>
    </row>
    <row r="90" spans="1:63" ht="15.75" hidden="1" x14ac:dyDescent="0.25">
      <c r="A90" s="90"/>
      <c r="B90" s="104"/>
      <c r="C90" s="105"/>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478"/>
      <c r="BB90" s="107"/>
      <c r="BC90" s="107"/>
      <c r="BD90" s="107"/>
      <c r="BE90" s="107"/>
      <c r="BF90" s="107"/>
      <c r="BG90" s="107"/>
      <c r="BH90" s="478"/>
      <c r="BI90" s="107"/>
      <c r="BJ90" s="107"/>
      <c r="BK90" s="107"/>
    </row>
    <row r="91" spans="1:63" ht="15.75" hidden="1" x14ac:dyDescent="0.25">
      <c r="A91" s="90"/>
      <c r="B91" s="104"/>
      <c r="C91" s="105"/>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478"/>
      <c r="BB91" s="107"/>
      <c r="BC91" s="107"/>
      <c r="BD91" s="107"/>
      <c r="BE91" s="107"/>
      <c r="BF91" s="107"/>
      <c r="BG91" s="107"/>
      <c r="BH91" s="478"/>
      <c r="BI91" s="107"/>
      <c r="BJ91" s="107"/>
      <c r="BK91" s="107"/>
    </row>
    <row r="92" spans="1:63" ht="15.75" hidden="1" x14ac:dyDescent="0.25">
      <c r="A92" s="90"/>
      <c r="B92" s="104"/>
      <c r="C92" s="105"/>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478"/>
      <c r="BB92" s="107"/>
      <c r="BC92" s="107"/>
      <c r="BD92" s="107"/>
      <c r="BE92" s="107"/>
      <c r="BF92" s="107"/>
      <c r="BG92" s="107"/>
      <c r="BH92" s="478"/>
      <c r="BI92" s="107"/>
      <c r="BJ92" s="107"/>
      <c r="BK92" s="107"/>
    </row>
    <row r="93" spans="1:63" ht="15.75" hidden="1" x14ac:dyDescent="0.25">
      <c r="A93" s="90"/>
      <c r="B93" s="104"/>
      <c r="C93" s="105"/>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478"/>
      <c r="BB93" s="107"/>
      <c r="BC93" s="107"/>
      <c r="BD93" s="107"/>
      <c r="BE93" s="107"/>
      <c r="BF93" s="107"/>
      <c r="BG93" s="107"/>
      <c r="BH93" s="478"/>
      <c r="BI93" s="107"/>
      <c r="BJ93" s="107"/>
      <c r="BK93" s="107"/>
    </row>
    <row r="94" spans="1:63" ht="15.75" hidden="1" x14ac:dyDescent="0.25">
      <c r="A94" s="90"/>
      <c r="B94" s="104"/>
      <c r="C94" s="105"/>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478"/>
      <c r="BB94" s="107"/>
      <c r="BC94" s="107"/>
      <c r="BD94" s="107"/>
      <c r="BE94" s="107"/>
      <c r="BF94" s="107"/>
      <c r="BG94" s="107"/>
      <c r="BH94" s="478"/>
      <c r="BI94" s="107"/>
      <c r="BJ94" s="107"/>
      <c r="BK94" s="107"/>
    </row>
    <row r="95" spans="1:63" ht="15.75" hidden="1" x14ac:dyDescent="0.25">
      <c r="A95" s="90"/>
      <c r="B95" s="104"/>
      <c r="C95" s="10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478"/>
      <c r="BB95" s="107"/>
      <c r="BC95" s="107"/>
      <c r="BD95" s="107"/>
      <c r="BE95" s="107"/>
      <c r="BF95" s="107"/>
      <c r="BG95" s="107"/>
      <c r="BH95" s="478"/>
      <c r="BI95" s="107"/>
      <c r="BJ95" s="107"/>
      <c r="BK95" s="107"/>
    </row>
    <row r="96" spans="1:63" ht="15.75" hidden="1" x14ac:dyDescent="0.25">
      <c r="A96" s="90"/>
      <c r="B96" s="104"/>
      <c r="C96" s="105"/>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478"/>
      <c r="BB96" s="107"/>
      <c r="BC96" s="107"/>
      <c r="BD96" s="107"/>
      <c r="BE96" s="107"/>
      <c r="BF96" s="478"/>
      <c r="BG96" s="107"/>
      <c r="BH96" s="107"/>
      <c r="BI96" s="107"/>
      <c r="BJ96" s="107"/>
      <c r="BK96" s="107"/>
    </row>
    <row r="97" spans="1:63" ht="15.75" hidden="1" x14ac:dyDescent="0.25">
      <c r="A97" s="90"/>
      <c r="B97" s="104"/>
      <c r="C97" s="105"/>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478"/>
      <c r="BB97" s="107"/>
      <c r="BC97" s="107"/>
      <c r="BD97" s="107"/>
      <c r="BE97" s="107"/>
      <c r="BF97" s="478"/>
      <c r="BG97" s="107"/>
      <c r="BH97" s="107"/>
      <c r="BI97" s="107"/>
      <c r="BJ97" s="107"/>
      <c r="BK97" s="107"/>
    </row>
    <row r="98" spans="1:63" ht="15.75" hidden="1" x14ac:dyDescent="0.25">
      <c r="A98" s="90"/>
      <c r="B98" s="104"/>
      <c r="C98" s="105"/>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478"/>
      <c r="BB98" s="107"/>
      <c r="BC98" s="107"/>
      <c r="BD98" s="107"/>
      <c r="BE98" s="107"/>
      <c r="BF98" s="478"/>
      <c r="BG98" s="107"/>
      <c r="BH98" s="107"/>
      <c r="BI98" s="107"/>
      <c r="BJ98" s="107"/>
      <c r="BK98" s="107"/>
    </row>
    <row r="99" spans="1:63" ht="15.75" hidden="1" x14ac:dyDescent="0.25">
      <c r="A99" s="90"/>
      <c r="B99" s="104"/>
      <c r="C99" s="105"/>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478"/>
      <c r="BB99" s="107"/>
      <c r="BC99" s="107"/>
      <c r="BD99" s="107"/>
      <c r="BE99" s="107"/>
      <c r="BF99" s="478"/>
      <c r="BG99" s="107"/>
      <c r="BH99" s="107"/>
      <c r="BI99" s="107"/>
      <c r="BJ99" s="107"/>
      <c r="BK99" s="107"/>
    </row>
    <row r="100" spans="1:63" ht="15.75" hidden="1" x14ac:dyDescent="0.25">
      <c r="A100" s="90"/>
      <c r="B100" s="104"/>
      <c r="C100" s="105"/>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478"/>
      <c r="BB100" s="107"/>
      <c r="BC100" s="107"/>
      <c r="BD100" s="107"/>
      <c r="BE100" s="107"/>
      <c r="BF100" s="478"/>
      <c r="BG100" s="107"/>
      <c r="BH100" s="107"/>
      <c r="BI100" s="107"/>
      <c r="BJ100" s="107"/>
      <c r="BK100" s="107"/>
    </row>
    <row r="102" spans="1:63" s="215" customFormat="1" ht="18.75" x14ac:dyDescent="0.25">
      <c r="A102" s="214"/>
      <c r="C102" s="99"/>
    </row>
    <row r="103" spans="1:63" s="215" customFormat="1" ht="18.75" x14ac:dyDescent="0.25">
      <c r="A103" s="214"/>
      <c r="C103" s="99"/>
    </row>
    <row r="104" spans="1:63" s="215" customFormat="1" ht="18.75" x14ac:dyDescent="0.25">
      <c r="A104" s="214"/>
      <c r="C104" s="99"/>
    </row>
    <row r="105" spans="1:63" s="215" customFormat="1" ht="18.75" x14ac:dyDescent="0.25">
      <c r="A105" s="214"/>
      <c r="C105" s="99"/>
    </row>
    <row r="106" spans="1:63" s="215" customFormat="1" ht="18.75" x14ac:dyDescent="0.25">
      <c r="A106" s="214"/>
      <c r="C106" s="99"/>
    </row>
    <row r="111" spans="1:63" x14ac:dyDescent="0.25">
      <c r="B111" s="96"/>
    </row>
  </sheetData>
  <mergeCells count="53">
    <mergeCell ref="BF3:BK3"/>
    <mergeCell ref="BF2:BK2"/>
    <mergeCell ref="AJ15:AK15"/>
    <mergeCell ref="D13:AO13"/>
    <mergeCell ref="D14:W14"/>
    <mergeCell ref="X14:AO14"/>
    <mergeCell ref="BB15:BC15"/>
    <mergeCell ref="A12:AQ12"/>
    <mergeCell ref="A13:A16"/>
    <mergeCell ref="N15:O15"/>
    <mergeCell ref="P15:Q15"/>
    <mergeCell ref="R15:S15"/>
    <mergeCell ref="T15:U15"/>
    <mergeCell ref="AL15:AM15"/>
    <mergeCell ref="AN15:AO15"/>
    <mergeCell ref="AP15:AQ15"/>
    <mergeCell ref="BF1:BK1"/>
    <mergeCell ref="BD15:BE15"/>
    <mergeCell ref="BF15:BG15"/>
    <mergeCell ref="BH15:BI15"/>
    <mergeCell ref="BJ15:BK15"/>
    <mergeCell ref="AP13:BK13"/>
    <mergeCell ref="AP14:AU14"/>
    <mergeCell ref="AV14:AY14"/>
    <mergeCell ref="AZ14:BE14"/>
    <mergeCell ref="BF14:BI14"/>
    <mergeCell ref="BJ14:BK14"/>
    <mergeCell ref="AR15:AS15"/>
    <mergeCell ref="AT15:AU15"/>
    <mergeCell ref="AV15:AW15"/>
    <mergeCell ref="AX15:AY15"/>
    <mergeCell ref="AZ15:BA15"/>
    <mergeCell ref="Z15:AA15"/>
    <mergeCell ref="AB15:AC15"/>
    <mergeCell ref="AD15:AE15"/>
    <mergeCell ref="AF15:AG15"/>
    <mergeCell ref="AH15:AI15"/>
    <mergeCell ref="B13:B16"/>
    <mergeCell ref="C13:C16"/>
    <mergeCell ref="K2:L2"/>
    <mergeCell ref="M2:N2"/>
    <mergeCell ref="A4:AQ4"/>
    <mergeCell ref="A5:AQ5"/>
    <mergeCell ref="A7:AQ7"/>
    <mergeCell ref="A8:AQ8"/>
    <mergeCell ref="D15:E15"/>
    <mergeCell ref="F15:G15"/>
    <mergeCell ref="H15:I15"/>
    <mergeCell ref="J15:K15"/>
    <mergeCell ref="L15:M15"/>
    <mergeCell ref="A10:AQ10"/>
    <mergeCell ref="V15:W15"/>
    <mergeCell ref="X15:Y15"/>
  </mergeCells>
  <pageMargins left="0.59055118110236227" right="0.19685039370078741" top="0.19685039370078741" bottom="0.19685039370078741" header="0.27559055118110237" footer="0.27559055118110237"/>
  <pageSetup paperSize="8" scale="58" fitToWidth="2"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N101"/>
  <sheetViews>
    <sheetView view="pageBreakPreview" zoomScale="60" zoomScaleNormal="100" workbookViewId="0">
      <pane xSplit="3" ySplit="18" topLeftCell="AY83" activePane="bottomRight" state="frozen"/>
      <selection pane="topRight" activeCell="D1" sqref="D1"/>
      <selection pane="bottomLeft" activeCell="A19" sqref="A19"/>
      <selection pane="bottomRight" activeCell="BX48" sqref="BX48"/>
    </sheetView>
  </sheetViews>
  <sheetFormatPr defaultRowHeight="15.75" x14ac:dyDescent="0.25"/>
  <cols>
    <col min="1" max="1" width="11.85546875" style="110" customWidth="1"/>
    <col min="2" max="2" width="37.85546875" style="110" customWidth="1"/>
    <col min="3" max="3" width="15.85546875" style="110" customWidth="1"/>
    <col min="4" max="15" width="6.5703125" style="110" bestFit="1" customWidth="1"/>
    <col min="16" max="16" width="8.28515625" style="110" customWidth="1"/>
    <col min="17" max="18" width="6.85546875" style="438" customWidth="1"/>
    <col min="19" max="19" width="8.28515625" style="438" customWidth="1"/>
    <col min="20" max="20" width="6.85546875" style="438" customWidth="1"/>
    <col min="21" max="21" width="10.140625" style="438" customWidth="1"/>
    <col min="22" max="26" width="6.85546875" style="110" customWidth="1"/>
    <col min="27" max="27" width="9.140625" style="110" customWidth="1"/>
    <col min="28" max="28" width="6.85546875" style="110" customWidth="1"/>
    <col min="29" max="30" width="6.85546875" style="438" customWidth="1"/>
    <col min="31" max="31" width="9.85546875" style="438" customWidth="1"/>
    <col min="32" max="32" width="6.85546875" style="438" customWidth="1"/>
    <col min="33" max="33" width="11.7109375" style="438" customWidth="1"/>
    <col min="34" max="38" width="6.85546875" style="110" customWidth="1"/>
    <col min="39" max="39" width="9.85546875" style="110" customWidth="1"/>
    <col min="40" max="40" width="6.85546875" style="110" customWidth="1"/>
    <col min="41" max="42" width="6.85546875" style="438" customWidth="1"/>
    <col min="43" max="43" width="9.28515625" style="438" customWidth="1"/>
    <col min="44" max="44" width="6.85546875" style="438" customWidth="1"/>
    <col min="45" max="45" width="12.42578125" style="438" customWidth="1"/>
    <col min="46" max="50" width="6.85546875" style="110" customWidth="1"/>
    <col min="51" max="51" width="10.85546875" style="110" customWidth="1"/>
    <col min="52" max="52" width="6.85546875" style="110" customWidth="1"/>
    <col min="53" max="54" width="6.85546875" style="450" customWidth="1"/>
    <col min="55" max="55" width="9.140625" style="450" customWidth="1"/>
    <col min="56" max="56" width="6.85546875" style="450" customWidth="1"/>
    <col min="57" max="57" width="12" style="450" customWidth="1"/>
    <col min="58" max="62" width="6.85546875" style="110" customWidth="1"/>
    <col min="63" max="63" width="10.42578125" style="110" customWidth="1"/>
    <col min="64" max="64" width="6.85546875" style="110" customWidth="1"/>
    <col min="65" max="65" width="9.5703125" style="438" customWidth="1"/>
    <col min="66" max="66" width="6.85546875" style="438" customWidth="1"/>
    <col min="67" max="67" width="9.7109375" style="438" customWidth="1"/>
    <col min="68" max="68" width="6.85546875" style="438" customWidth="1"/>
    <col min="69" max="69" width="13.7109375" style="438" customWidth="1"/>
    <col min="70" max="74" width="6.85546875" style="110" customWidth="1"/>
    <col min="75" max="75" width="8.7109375" style="110" customWidth="1"/>
    <col min="76" max="76" width="19.28515625" style="110" customWidth="1"/>
    <col min="77" max="16384" width="9.140625" style="110"/>
  </cols>
  <sheetData>
    <row r="1" spans="1:118" s="242" customFormat="1" x14ac:dyDescent="0.25">
      <c r="Q1" s="375"/>
      <c r="R1" s="375"/>
      <c r="S1" s="375"/>
      <c r="T1" s="375"/>
      <c r="U1" s="375"/>
      <c r="AC1" s="375"/>
      <c r="AD1" s="375"/>
      <c r="AE1" s="375"/>
      <c r="AF1" s="375"/>
      <c r="AG1" s="375"/>
      <c r="AO1" s="375"/>
      <c r="AP1" s="375"/>
      <c r="AQ1" s="375"/>
      <c r="AR1" s="375"/>
      <c r="AS1" s="375"/>
      <c r="BA1" s="449"/>
      <c r="BB1" s="449"/>
      <c r="BC1" s="449"/>
      <c r="BD1" s="449"/>
      <c r="BE1" s="449"/>
      <c r="BM1" s="375"/>
      <c r="BN1" s="375"/>
      <c r="BO1" s="375"/>
      <c r="BP1" s="375"/>
      <c r="BQ1" s="375"/>
      <c r="BX1" s="317" t="s">
        <v>224</v>
      </c>
    </row>
    <row r="2" spans="1:118" s="242" customFormat="1" ht="47.25" x14ac:dyDescent="0.25">
      <c r="Q2" s="375"/>
      <c r="R2" s="375"/>
      <c r="S2" s="375"/>
      <c r="T2" s="375"/>
      <c r="U2" s="375"/>
      <c r="AC2" s="375"/>
      <c r="AD2" s="375"/>
      <c r="AE2" s="375"/>
      <c r="AF2" s="375"/>
      <c r="AG2" s="375"/>
      <c r="AO2" s="375"/>
      <c r="AP2" s="375"/>
      <c r="AQ2" s="375"/>
      <c r="AR2" s="375"/>
      <c r="AS2" s="375"/>
      <c r="BA2" s="449"/>
      <c r="BB2" s="449"/>
      <c r="BC2" s="449"/>
      <c r="BD2" s="449"/>
      <c r="BE2" s="449"/>
      <c r="BM2" s="375"/>
      <c r="BN2" s="375"/>
      <c r="BO2" s="375"/>
      <c r="BP2" s="375"/>
      <c r="BQ2" s="375"/>
      <c r="BX2" s="317" t="s">
        <v>1</v>
      </c>
    </row>
    <row r="3" spans="1:118" s="242" customFormat="1" ht="31.5" x14ac:dyDescent="0.25">
      <c r="Q3" s="375"/>
      <c r="R3" s="375"/>
      <c r="S3" s="375"/>
      <c r="T3" s="375"/>
      <c r="U3" s="375"/>
      <c r="AC3" s="375"/>
      <c r="AD3" s="375"/>
      <c r="AE3" s="375"/>
      <c r="AF3" s="375"/>
      <c r="AG3" s="375"/>
      <c r="AO3" s="375"/>
      <c r="AP3" s="375"/>
      <c r="AQ3" s="375"/>
      <c r="AR3" s="375"/>
      <c r="AS3" s="375"/>
      <c r="BA3" s="449"/>
      <c r="BB3" s="449"/>
      <c r="BC3" s="449"/>
      <c r="BD3" s="449"/>
      <c r="BE3" s="449"/>
      <c r="BM3" s="375"/>
      <c r="BN3" s="375"/>
      <c r="BO3" s="375"/>
      <c r="BP3" s="375"/>
      <c r="BQ3" s="375"/>
      <c r="BX3" s="288" t="s">
        <v>2</v>
      </c>
    </row>
    <row r="4" spans="1:118" x14ac:dyDescent="0.25">
      <c r="A4" s="573" t="s">
        <v>225</v>
      </c>
      <c r="B4" s="573"/>
      <c r="C4" s="573"/>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c r="AS4" s="573"/>
      <c r="AT4" s="573"/>
      <c r="AU4" s="573"/>
      <c r="AV4" s="573"/>
      <c r="AW4" s="573"/>
      <c r="AX4" s="573"/>
      <c r="AY4" s="573"/>
      <c r="AZ4" s="573"/>
      <c r="BA4" s="573"/>
      <c r="BB4" s="573"/>
      <c r="BC4" s="573"/>
      <c r="BD4" s="573"/>
      <c r="BE4" s="573"/>
      <c r="BF4" s="573"/>
      <c r="BG4" s="573"/>
      <c r="BH4" s="573"/>
      <c r="BI4" s="573"/>
      <c r="BJ4" s="573"/>
      <c r="BK4" s="573"/>
      <c r="BL4" s="598"/>
      <c r="BM4" s="598"/>
      <c r="BN4" s="598"/>
      <c r="BO4" s="598"/>
      <c r="BP4" s="598"/>
      <c r="BQ4" s="598"/>
      <c r="BR4" s="573"/>
      <c r="BS4" s="573"/>
      <c r="BT4" s="573"/>
      <c r="BU4" s="573"/>
      <c r="BV4" s="573"/>
      <c r="BW4" s="573"/>
      <c r="BX4" s="573"/>
    </row>
    <row r="6" spans="1:118" ht="18.75" x14ac:dyDescent="0.25">
      <c r="A6" s="575" t="str">
        <f>G0228_1074205010351_05_0_69_!A7</f>
        <v xml:space="preserve">Инвестиционная программа              ООО "ИнвестГрадСтрой"                </v>
      </c>
      <c r="B6" s="575"/>
      <c r="C6" s="575"/>
      <c r="D6" s="575"/>
      <c r="E6" s="575"/>
      <c r="F6" s="575"/>
      <c r="G6" s="575"/>
      <c r="H6" s="575"/>
      <c r="I6" s="575"/>
      <c r="J6" s="575"/>
      <c r="K6" s="575"/>
      <c r="L6" s="575"/>
      <c r="M6" s="575"/>
      <c r="N6" s="575"/>
      <c r="O6" s="575"/>
      <c r="P6" s="575"/>
      <c r="Q6" s="575"/>
      <c r="R6" s="575"/>
      <c r="S6" s="575"/>
      <c r="T6" s="575"/>
      <c r="U6" s="575"/>
      <c r="V6" s="575"/>
      <c r="W6" s="575"/>
      <c r="X6" s="575"/>
      <c r="Y6" s="575"/>
      <c r="Z6" s="575"/>
      <c r="AA6" s="575"/>
      <c r="AB6" s="575"/>
      <c r="AC6" s="575"/>
      <c r="AD6" s="575"/>
      <c r="AE6" s="575"/>
      <c r="AF6" s="575"/>
      <c r="AG6" s="575"/>
      <c r="AH6" s="575"/>
      <c r="AI6" s="575"/>
      <c r="AJ6" s="575"/>
      <c r="AK6" s="575"/>
      <c r="AL6" s="575"/>
      <c r="AM6" s="575"/>
      <c r="AN6" s="575"/>
      <c r="AO6" s="575"/>
      <c r="AP6" s="575"/>
      <c r="AQ6" s="575"/>
      <c r="AR6" s="575"/>
      <c r="AS6" s="575"/>
      <c r="AT6" s="575"/>
      <c r="AU6" s="575"/>
      <c r="AV6" s="575"/>
      <c r="AW6" s="575"/>
      <c r="AX6" s="575"/>
      <c r="AY6" s="575"/>
      <c r="AZ6" s="575"/>
      <c r="BA6" s="575"/>
      <c r="BB6" s="575"/>
      <c r="BC6" s="575"/>
      <c r="BD6" s="575"/>
      <c r="BE6" s="575"/>
      <c r="BF6" s="575"/>
      <c r="BG6" s="575"/>
      <c r="BH6" s="575"/>
      <c r="BI6" s="575"/>
      <c r="BJ6" s="575"/>
      <c r="BK6" s="575"/>
      <c r="BL6" s="575"/>
      <c r="BM6" s="575"/>
      <c r="BN6" s="575"/>
      <c r="BO6" s="575"/>
      <c r="BP6" s="575"/>
      <c r="BQ6" s="575"/>
      <c r="BR6" s="575"/>
      <c r="BS6" s="575"/>
      <c r="BT6" s="575"/>
      <c r="BU6" s="575"/>
      <c r="BV6" s="575"/>
      <c r="BW6" s="575"/>
      <c r="BX6" s="575"/>
    </row>
    <row r="7" spans="1:118" x14ac:dyDescent="0.25">
      <c r="A7" s="576" t="s">
        <v>4</v>
      </c>
      <c r="B7" s="576"/>
      <c r="C7" s="576"/>
      <c r="D7" s="576"/>
      <c r="E7" s="576"/>
      <c r="F7" s="576"/>
      <c r="G7" s="576"/>
      <c r="H7" s="576"/>
      <c r="I7" s="576"/>
      <c r="J7" s="576"/>
      <c r="K7" s="576"/>
      <c r="L7" s="576"/>
      <c r="M7" s="576"/>
      <c r="N7" s="576"/>
      <c r="O7" s="576"/>
      <c r="P7" s="576"/>
      <c r="Q7" s="576"/>
      <c r="R7" s="576"/>
      <c r="S7" s="576"/>
      <c r="T7" s="576"/>
      <c r="U7" s="576"/>
      <c r="V7" s="576"/>
      <c r="W7" s="576"/>
      <c r="X7" s="576"/>
      <c r="Y7" s="576"/>
      <c r="Z7" s="576"/>
      <c r="AA7" s="576"/>
      <c r="AB7" s="576"/>
      <c r="AC7" s="576"/>
      <c r="AD7" s="576"/>
      <c r="AE7" s="576"/>
      <c r="AF7" s="576"/>
      <c r="AG7" s="576"/>
      <c r="AH7" s="576"/>
      <c r="AI7" s="576"/>
      <c r="AJ7" s="576"/>
      <c r="AK7" s="576"/>
      <c r="AL7" s="576"/>
      <c r="AM7" s="576"/>
      <c r="AN7" s="576"/>
      <c r="AO7" s="576"/>
      <c r="AP7" s="576"/>
      <c r="AQ7" s="576"/>
      <c r="AR7" s="576"/>
      <c r="AS7" s="576"/>
      <c r="AT7" s="576"/>
      <c r="AU7" s="576"/>
      <c r="AV7" s="576"/>
      <c r="AW7" s="576"/>
      <c r="AX7" s="576"/>
      <c r="AY7" s="576"/>
      <c r="AZ7" s="576"/>
      <c r="BA7" s="576"/>
      <c r="BB7" s="576"/>
      <c r="BC7" s="576"/>
      <c r="BD7" s="576"/>
      <c r="BE7" s="576"/>
      <c r="BF7" s="576"/>
      <c r="BG7" s="576"/>
      <c r="BH7" s="576"/>
      <c r="BI7" s="576"/>
      <c r="BJ7" s="576"/>
      <c r="BK7" s="576"/>
      <c r="BL7" s="576"/>
      <c r="BM7" s="576"/>
      <c r="BN7" s="576"/>
      <c r="BO7" s="576"/>
      <c r="BP7" s="576"/>
      <c r="BQ7" s="576"/>
      <c r="BR7" s="576"/>
      <c r="BS7" s="576"/>
      <c r="BT7" s="576"/>
      <c r="BU7" s="576"/>
      <c r="BV7" s="576"/>
      <c r="BW7" s="576"/>
      <c r="BX7" s="576"/>
    </row>
    <row r="8" spans="1:118" x14ac:dyDescent="0.25">
      <c r="W8" s="288"/>
      <c r="X8" s="288"/>
      <c r="Y8" s="288"/>
      <c r="Z8" s="288"/>
      <c r="AA8" s="288"/>
      <c r="AB8" s="288"/>
      <c r="AC8" s="408"/>
      <c r="AD8" s="408"/>
      <c r="AE8" s="408"/>
      <c r="AF8" s="408"/>
      <c r="AG8" s="408"/>
      <c r="AH8" s="288"/>
      <c r="AJ8" s="288"/>
    </row>
    <row r="9" spans="1:118" ht="18.75" x14ac:dyDescent="0.25">
      <c r="A9" s="599" t="s">
        <v>953</v>
      </c>
      <c r="B9" s="599"/>
      <c r="C9" s="599"/>
      <c r="D9" s="599"/>
      <c r="E9" s="599"/>
      <c r="F9" s="599"/>
      <c r="G9" s="599"/>
      <c r="H9" s="599"/>
      <c r="I9" s="599"/>
      <c r="J9" s="599"/>
      <c r="K9" s="599"/>
      <c r="L9" s="599"/>
      <c r="M9" s="599"/>
      <c r="N9" s="599"/>
      <c r="O9" s="599"/>
      <c r="P9" s="599"/>
      <c r="Q9" s="599"/>
      <c r="R9" s="599"/>
      <c r="S9" s="599"/>
      <c r="T9" s="599"/>
      <c r="U9" s="599"/>
      <c r="V9" s="599"/>
      <c r="W9" s="599"/>
      <c r="X9" s="599"/>
      <c r="Y9" s="599"/>
      <c r="Z9" s="599"/>
      <c r="AA9" s="599"/>
      <c r="AB9" s="599"/>
      <c r="AC9" s="599"/>
      <c r="AD9" s="599"/>
      <c r="AE9" s="599"/>
      <c r="AF9" s="599"/>
      <c r="AG9" s="599"/>
      <c r="AH9" s="599"/>
      <c r="AI9" s="599"/>
      <c r="AJ9" s="599"/>
      <c r="AK9" s="599"/>
      <c r="AL9" s="599"/>
      <c r="AM9" s="599"/>
      <c r="AN9" s="599"/>
      <c r="AO9" s="599"/>
      <c r="AP9" s="599"/>
      <c r="AQ9" s="599"/>
      <c r="AR9" s="599"/>
      <c r="AS9" s="599"/>
      <c r="AT9" s="599"/>
      <c r="AU9" s="599"/>
      <c r="AV9" s="599"/>
      <c r="AW9" s="599"/>
      <c r="AX9" s="599"/>
      <c r="AY9" s="599"/>
      <c r="AZ9" s="599"/>
      <c r="BA9" s="599"/>
      <c r="BB9" s="599"/>
      <c r="BC9" s="599"/>
      <c r="BD9" s="599"/>
      <c r="BE9" s="599"/>
      <c r="BF9" s="599"/>
      <c r="BG9" s="599"/>
      <c r="BH9" s="599"/>
      <c r="BI9" s="599"/>
      <c r="BJ9" s="599"/>
      <c r="BK9" s="599"/>
      <c r="BL9" s="599"/>
      <c r="BM9" s="599"/>
      <c r="BN9" s="599"/>
      <c r="BO9" s="599"/>
      <c r="BP9" s="599"/>
      <c r="BQ9" s="599"/>
      <c r="BR9" s="599"/>
      <c r="BS9" s="599"/>
      <c r="BT9" s="599"/>
      <c r="BU9" s="599"/>
      <c r="BV9" s="599"/>
      <c r="BW9" s="599"/>
      <c r="BX9" s="599"/>
    </row>
    <row r="10" spans="1:118" ht="10.5" customHeight="1" x14ac:dyDescent="0.25">
      <c r="A10" s="312"/>
      <c r="B10" s="312"/>
      <c r="C10" s="312"/>
      <c r="D10" s="312"/>
      <c r="E10" s="312"/>
      <c r="F10" s="312"/>
      <c r="G10" s="312"/>
      <c r="H10" s="312"/>
      <c r="I10" s="312"/>
      <c r="J10" s="312"/>
      <c r="K10" s="312"/>
      <c r="L10" s="312"/>
      <c r="M10" s="312"/>
      <c r="N10" s="312"/>
      <c r="O10" s="312"/>
      <c r="P10" s="312"/>
      <c r="Q10" s="446"/>
      <c r="R10" s="446"/>
      <c r="S10" s="446"/>
      <c r="T10" s="446"/>
      <c r="U10" s="446"/>
      <c r="V10" s="312"/>
      <c r="W10" s="312"/>
      <c r="X10" s="312"/>
      <c r="Y10" s="312"/>
      <c r="Z10" s="312"/>
      <c r="AA10" s="312"/>
      <c r="AB10" s="312"/>
      <c r="AC10" s="446"/>
      <c r="AD10" s="446"/>
      <c r="AE10" s="446"/>
      <c r="AF10" s="446"/>
      <c r="AG10" s="446"/>
      <c r="AH10" s="312"/>
      <c r="AI10" s="312"/>
      <c r="AJ10" s="312"/>
      <c r="AK10" s="312"/>
      <c r="AL10" s="312"/>
      <c r="AM10" s="312"/>
      <c r="AN10" s="312"/>
      <c r="AO10" s="446"/>
      <c r="AP10" s="446"/>
      <c r="AQ10" s="446"/>
      <c r="AR10" s="446"/>
      <c r="AS10" s="446"/>
      <c r="AT10" s="312"/>
      <c r="AU10" s="312"/>
      <c r="AV10" s="312"/>
      <c r="AW10" s="312"/>
      <c r="AX10" s="312"/>
      <c r="AY10" s="312"/>
      <c r="AZ10" s="312"/>
      <c r="BA10" s="451"/>
      <c r="BB10" s="451"/>
      <c r="BC10" s="451"/>
      <c r="BD10" s="451"/>
      <c r="BE10" s="451"/>
      <c r="BF10" s="312"/>
      <c r="BG10" s="312"/>
      <c r="BH10" s="312"/>
      <c r="BI10" s="312"/>
      <c r="BJ10" s="312"/>
      <c r="BK10" s="312"/>
      <c r="BL10" s="391"/>
      <c r="BM10" s="446"/>
      <c r="BN10" s="446"/>
      <c r="BO10" s="446"/>
      <c r="BP10" s="446"/>
      <c r="BQ10" s="446"/>
      <c r="BR10" s="312"/>
      <c r="BS10" s="312"/>
      <c r="BT10" s="312"/>
      <c r="BU10" s="312"/>
      <c r="BV10" s="312"/>
      <c r="BW10" s="312"/>
      <c r="BX10" s="312"/>
    </row>
    <row r="11" spans="1:118" ht="10.5" customHeight="1" x14ac:dyDescent="0.25"/>
    <row r="12" spans="1:118" ht="10.5" customHeight="1" x14ac:dyDescent="0.25">
      <c r="A12" s="600"/>
      <c r="B12" s="600"/>
      <c r="C12" s="600"/>
      <c r="D12" s="600"/>
      <c r="E12" s="600"/>
      <c r="F12" s="600"/>
      <c r="G12" s="600"/>
      <c r="H12" s="600"/>
      <c r="I12" s="600"/>
      <c r="J12" s="600"/>
      <c r="K12" s="600"/>
      <c r="L12" s="600"/>
      <c r="M12" s="600"/>
      <c r="N12" s="600"/>
      <c r="O12" s="600"/>
      <c r="P12" s="600"/>
      <c r="Q12" s="600"/>
      <c r="R12" s="600"/>
      <c r="S12" s="600"/>
      <c r="T12" s="600"/>
      <c r="U12" s="600"/>
      <c r="V12" s="600"/>
      <c r="W12" s="600"/>
      <c r="X12" s="600"/>
      <c r="Y12" s="600"/>
      <c r="Z12" s="600"/>
      <c r="AA12" s="600"/>
      <c r="AB12" s="600"/>
      <c r="AC12" s="600"/>
      <c r="AD12" s="600"/>
      <c r="AE12" s="600"/>
      <c r="AF12" s="600"/>
      <c r="AG12" s="600"/>
      <c r="AH12" s="600"/>
      <c r="AI12" s="600"/>
      <c r="AJ12" s="600"/>
      <c r="AK12" s="600"/>
      <c r="AL12" s="600"/>
      <c r="AM12" s="600"/>
      <c r="AN12" s="600"/>
      <c r="AO12" s="600"/>
      <c r="AP12" s="600"/>
      <c r="AQ12" s="600"/>
      <c r="AR12" s="600"/>
      <c r="AS12" s="600"/>
      <c r="AT12" s="600"/>
      <c r="AU12" s="600"/>
      <c r="AV12" s="600"/>
      <c r="AW12" s="600"/>
      <c r="AX12" s="600"/>
      <c r="AY12" s="600"/>
      <c r="AZ12" s="313"/>
      <c r="BA12" s="452"/>
      <c r="BB12" s="452"/>
      <c r="BC12" s="452"/>
      <c r="BD12" s="452"/>
      <c r="BE12" s="452"/>
      <c r="BF12" s="313"/>
      <c r="BG12" s="313"/>
      <c r="BH12" s="313"/>
      <c r="BI12" s="313"/>
      <c r="BJ12" s="313"/>
      <c r="BK12" s="313"/>
      <c r="BL12" s="445"/>
      <c r="BM12" s="459"/>
      <c r="BN12" s="459"/>
      <c r="BO12" s="459"/>
      <c r="BP12" s="459"/>
      <c r="BQ12" s="459"/>
      <c r="BR12" s="313"/>
      <c r="BS12" s="313"/>
      <c r="BT12" s="313"/>
      <c r="BU12" s="313"/>
      <c r="BV12" s="313"/>
      <c r="BW12" s="313"/>
    </row>
    <row r="13" spans="1:118" ht="15.75" customHeight="1" x14ac:dyDescent="0.25">
      <c r="A13" s="578" t="s">
        <v>5</v>
      </c>
      <c r="B13" s="578" t="s">
        <v>6</v>
      </c>
      <c r="C13" s="578" t="s">
        <v>7</v>
      </c>
      <c r="D13" s="578" t="s">
        <v>875</v>
      </c>
      <c r="E13" s="578"/>
      <c r="F13" s="578"/>
      <c r="G13" s="578"/>
      <c r="H13" s="578"/>
      <c r="I13" s="578"/>
      <c r="J13" s="578"/>
      <c r="K13" s="578"/>
      <c r="L13" s="578"/>
      <c r="M13" s="578"/>
      <c r="N13" s="578"/>
      <c r="O13" s="578"/>
      <c r="P13" s="601" t="s">
        <v>226</v>
      </c>
      <c r="Q13" s="602"/>
      <c r="R13" s="602"/>
      <c r="S13" s="602"/>
      <c r="T13" s="602"/>
      <c r="U13" s="602"/>
      <c r="V13" s="602"/>
      <c r="W13" s="602"/>
      <c r="X13" s="602"/>
      <c r="Y13" s="602"/>
      <c r="Z13" s="602"/>
      <c r="AA13" s="602"/>
      <c r="AB13" s="602"/>
      <c r="AC13" s="602"/>
      <c r="AD13" s="602"/>
      <c r="AE13" s="602"/>
      <c r="AF13" s="602"/>
      <c r="AG13" s="602"/>
      <c r="AH13" s="602"/>
      <c r="AI13" s="602"/>
      <c r="AJ13" s="602"/>
      <c r="AK13" s="602"/>
      <c r="AL13" s="602"/>
      <c r="AM13" s="602"/>
      <c r="AN13" s="602"/>
      <c r="AO13" s="602"/>
      <c r="AP13" s="602"/>
      <c r="AQ13" s="602"/>
      <c r="AR13" s="602"/>
      <c r="AS13" s="602"/>
      <c r="AT13" s="602"/>
      <c r="AU13" s="602"/>
      <c r="AV13" s="602"/>
      <c r="AW13" s="602"/>
      <c r="AX13" s="602"/>
      <c r="AY13" s="602"/>
      <c r="AZ13" s="602"/>
      <c r="BA13" s="602"/>
      <c r="BB13" s="602"/>
      <c r="BC13" s="602"/>
      <c r="BD13" s="602"/>
      <c r="BE13" s="602"/>
      <c r="BF13" s="602"/>
      <c r="BG13" s="602"/>
      <c r="BH13" s="602"/>
      <c r="BI13" s="602"/>
      <c r="BJ13" s="602"/>
      <c r="BK13" s="602"/>
      <c r="BL13" s="602"/>
      <c r="BM13" s="602"/>
      <c r="BN13" s="602"/>
      <c r="BO13" s="602"/>
      <c r="BP13" s="602"/>
      <c r="BQ13" s="602"/>
      <c r="BR13" s="602"/>
      <c r="BS13" s="602"/>
      <c r="BT13" s="602"/>
      <c r="BU13" s="602"/>
      <c r="BV13" s="602"/>
      <c r="BW13" s="603"/>
      <c r="BX13" s="534" t="s">
        <v>53</v>
      </c>
    </row>
    <row r="14" spans="1:118" x14ac:dyDescent="0.25">
      <c r="A14" s="578"/>
      <c r="B14" s="578"/>
      <c r="C14" s="578"/>
      <c r="D14" s="578"/>
      <c r="E14" s="578"/>
      <c r="F14" s="578"/>
      <c r="G14" s="578"/>
      <c r="H14" s="578"/>
      <c r="I14" s="578"/>
      <c r="J14" s="578"/>
      <c r="K14" s="578"/>
      <c r="L14" s="578"/>
      <c r="M14" s="578"/>
      <c r="N14" s="578"/>
      <c r="O14" s="578"/>
      <c r="P14" s="578" t="s">
        <v>862</v>
      </c>
      <c r="Q14" s="578"/>
      <c r="R14" s="578"/>
      <c r="S14" s="578"/>
      <c r="T14" s="578"/>
      <c r="U14" s="578"/>
      <c r="V14" s="578"/>
      <c r="W14" s="578"/>
      <c r="X14" s="578"/>
      <c r="Y14" s="578"/>
      <c r="Z14" s="578"/>
      <c r="AA14" s="578"/>
      <c r="AB14" s="578" t="s">
        <v>863</v>
      </c>
      <c r="AC14" s="578"/>
      <c r="AD14" s="578"/>
      <c r="AE14" s="578"/>
      <c r="AF14" s="578"/>
      <c r="AG14" s="578"/>
      <c r="AH14" s="578"/>
      <c r="AI14" s="578"/>
      <c r="AJ14" s="578"/>
      <c r="AK14" s="578"/>
      <c r="AL14" s="578"/>
      <c r="AM14" s="578"/>
      <c r="AN14" s="578" t="s">
        <v>864</v>
      </c>
      <c r="AO14" s="578"/>
      <c r="AP14" s="578"/>
      <c r="AQ14" s="578"/>
      <c r="AR14" s="578"/>
      <c r="AS14" s="578"/>
      <c r="AT14" s="578"/>
      <c r="AU14" s="578"/>
      <c r="AV14" s="578"/>
      <c r="AW14" s="578"/>
      <c r="AX14" s="578"/>
      <c r="AY14" s="578"/>
      <c r="AZ14" s="578" t="s">
        <v>865</v>
      </c>
      <c r="BA14" s="578"/>
      <c r="BB14" s="578"/>
      <c r="BC14" s="578"/>
      <c r="BD14" s="578"/>
      <c r="BE14" s="578"/>
      <c r="BF14" s="578"/>
      <c r="BG14" s="578"/>
      <c r="BH14" s="578"/>
      <c r="BI14" s="578"/>
      <c r="BJ14" s="578"/>
      <c r="BK14" s="578"/>
      <c r="BL14" s="578" t="s">
        <v>866</v>
      </c>
      <c r="BM14" s="578"/>
      <c r="BN14" s="578"/>
      <c r="BO14" s="578"/>
      <c r="BP14" s="578"/>
      <c r="BQ14" s="578"/>
      <c r="BR14" s="578"/>
      <c r="BS14" s="578"/>
      <c r="BT14" s="578"/>
      <c r="BU14" s="578"/>
      <c r="BV14" s="578"/>
      <c r="BW14" s="578"/>
      <c r="BX14" s="534"/>
      <c r="CM14" s="605"/>
      <c r="CN14" s="605"/>
      <c r="CO14" s="605"/>
      <c r="CP14" s="605"/>
      <c r="CQ14" s="605"/>
      <c r="CR14" s="605"/>
      <c r="CS14" s="605"/>
      <c r="CT14" s="605"/>
      <c r="CU14" s="605"/>
      <c r="CV14" s="605"/>
      <c r="CW14" s="605"/>
      <c r="CX14" s="605"/>
      <c r="CY14" s="605"/>
      <c r="CZ14" s="605"/>
      <c r="DA14" s="605"/>
      <c r="DB14" s="605"/>
      <c r="DC14" s="605"/>
      <c r="DD14" s="605"/>
      <c r="DE14" s="605"/>
      <c r="DF14" s="605"/>
      <c r="DG14" s="605"/>
      <c r="DH14" s="605"/>
      <c r="DI14" s="605"/>
      <c r="DJ14" s="605"/>
      <c r="DK14" s="605"/>
      <c r="DL14" s="605"/>
      <c r="DM14" s="605"/>
      <c r="DN14" s="605"/>
    </row>
    <row r="15" spans="1:118" x14ac:dyDescent="0.25">
      <c r="A15" s="578"/>
      <c r="B15" s="578"/>
      <c r="C15" s="578"/>
      <c r="D15" s="578"/>
      <c r="E15" s="578"/>
      <c r="F15" s="578"/>
      <c r="G15" s="578"/>
      <c r="H15" s="578"/>
      <c r="I15" s="578"/>
      <c r="J15" s="578"/>
      <c r="K15" s="578"/>
      <c r="L15" s="578"/>
      <c r="M15" s="578"/>
      <c r="N15" s="578"/>
      <c r="O15" s="578"/>
      <c r="P15" s="578"/>
      <c r="Q15" s="578"/>
      <c r="R15" s="578"/>
      <c r="S15" s="578"/>
      <c r="T15" s="578"/>
      <c r="U15" s="578"/>
      <c r="V15" s="578"/>
      <c r="W15" s="578"/>
      <c r="X15" s="578"/>
      <c r="Y15" s="578"/>
      <c r="Z15" s="578"/>
      <c r="AA15" s="578"/>
      <c r="AB15" s="578"/>
      <c r="AC15" s="578"/>
      <c r="AD15" s="578"/>
      <c r="AE15" s="578"/>
      <c r="AF15" s="578"/>
      <c r="AG15" s="578"/>
      <c r="AH15" s="578"/>
      <c r="AI15" s="578"/>
      <c r="AJ15" s="578"/>
      <c r="AK15" s="578"/>
      <c r="AL15" s="578"/>
      <c r="AM15" s="578"/>
      <c r="AN15" s="578"/>
      <c r="AO15" s="578"/>
      <c r="AP15" s="578"/>
      <c r="AQ15" s="578"/>
      <c r="AR15" s="578"/>
      <c r="AS15" s="578"/>
      <c r="AT15" s="578"/>
      <c r="AU15" s="578"/>
      <c r="AV15" s="578"/>
      <c r="AW15" s="578"/>
      <c r="AX15" s="578"/>
      <c r="AY15" s="578"/>
      <c r="AZ15" s="578"/>
      <c r="BA15" s="578"/>
      <c r="BB15" s="578"/>
      <c r="BC15" s="578"/>
      <c r="BD15" s="578"/>
      <c r="BE15" s="578"/>
      <c r="BF15" s="578"/>
      <c r="BG15" s="578"/>
      <c r="BH15" s="578"/>
      <c r="BI15" s="578"/>
      <c r="BJ15" s="578"/>
      <c r="BK15" s="578"/>
      <c r="BL15" s="578"/>
      <c r="BM15" s="578"/>
      <c r="BN15" s="578"/>
      <c r="BO15" s="578"/>
      <c r="BP15" s="578"/>
      <c r="BQ15" s="578"/>
      <c r="BR15" s="578"/>
      <c r="BS15" s="578"/>
      <c r="BT15" s="578"/>
      <c r="BU15" s="578"/>
      <c r="BV15" s="578"/>
      <c r="BW15" s="578"/>
      <c r="BX15" s="534"/>
      <c r="CM15" s="605"/>
      <c r="CN15" s="605"/>
      <c r="CO15" s="605"/>
      <c r="CP15" s="605"/>
      <c r="CQ15" s="605"/>
      <c r="CR15" s="605"/>
      <c r="CS15" s="605"/>
      <c r="CT15" s="605"/>
      <c r="CU15" s="605"/>
      <c r="CV15" s="605"/>
      <c r="CW15" s="605"/>
      <c r="CX15" s="605"/>
      <c r="CY15" s="605"/>
      <c r="CZ15" s="605"/>
      <c r="DA15" s="605"/>
      <c r="DB15" s="605"/>
      <c r="DC15" s="605"/>
      <c r="DD15" s="605"/>
      <c r="DE15" s="605"/>
      <c r="DF15" s="605"/>
      <c r="DG15" s="605"/>
      <c r="DH15" s="605"/>
      <c r="DI15" s="605"/>
      <c r="DJ15" s="605"/>
      <c r="DK15" s="605"/>
      <c r="DL15" s="605"/>
      <c r="DM15" s="605"/>
      <c r="DN15" s="605"/>
    </row>
    <row r="16" spans="1:118" ht="36.75" customHeight="1" x14ac:dyDescent="0.25">
      <c r="A16" s="578"/>
      <c r="B16" s="578"/>
      <c r="C16" s="578"/>
      <c r="D16" s="578" t="s">
        <v>54</v>
      </c>
      <c r="E16" s="578"/>
      <c r="F16" s="578"/>
      <c r="G16" s="578"/>
      <c r="H16" s="578"/>
      <c r="I16" s="578"/>
      <c r="J16" s="534" t="s">
        <v>55</v>
      </c>
      <c r="K16" s="534"/>
      <c r="L16" s="534"/>
      <c r="M16" s="534"/>
      <c r="N16" s="534"/>
      <c r="O16" s="534"/>
      <c r="P16" s="578" t="s">
        <v>54</v>
      </c>
      <c r="Q16" s="578"/>
      <c r="R16" s="578"/>
      <c r="S16" s="578"/>
      <c r="T16" s="578"/>
      <c r="U16" s="578"/>
      <c r="V16" s="534" t="s">
        <v>55</v>
      </c>
      <c r="W16" s="534"/>
      <c r="X16" s="534"/>
      <c r="Y16" s="534"/>
      <c r="Z16" s="534"/>
      <c r="AA16" s="534"/>
      <c r="AB16" s="578" t="s">
        <v>54</v>
      </c>
      <c r="AC16" s="578"/>
      <c r="AD16" s="578"/>
      <c r="AE16" s="578"/>
      <c r="AF16" s="578"/>
      <c r="AG16" s="578"/>
      <c r="AH16" s="534" t="s">
        <v>55</v>
      </c>
      <c r="AI16" s="534"/>
      <c r="AJ16" s="534"/>
      <c r="AK16" s="534"/>
      <c r="AL16" s="534"/>
      <c r="AM16" s="534"/>
      <c r="AN16" s="578" t="s">
        <v>54</v>
      </c>
      <c r="AO16" s="578"/>
      <c r="AP16" s="578"/>
      <c r="AQ16" s="578"/>
      <c r="AR16" s="578"/>
      <c r="AS16" s="578"/>
      <c r="AT16" s="534" t="s">
        <v>55</v>
      </c>
      <c r="AU16" s="534"/>
      <c r="AV16" s="534"/>
      <c r="AW16" s="534"/>
      <c r="AX16" s="534"/>
      <c r="AY16" s="534"/>
      <c r="AZ16" s="578" t="s">
        <v>54</v>
      </c>
      <c r="BA16" s="578"/>
      <c r="BB16" s="578"/>
      <c r="BC16" s="578"/>
      <c r="BD16" s="578"/>
      <c r="BE16" s="578"/>
      <c r="BF16" s="534" t="s">
        <v>55</v>
      </c>
      <c r="BG16" s="534"/>
      <c r="BH16" s="534"/>
      <c r="BI16" s="534"/>
      <c r="BJ16" s="534"/>
      <c r="BK16" s="534"/>
      <c r="BL16" s="578" t="s">
        <v>54</v>
      </c>
      <c r="BM16" s="578"/>
      <c r="BN16" s="578"/>
      <c r="BO16" s="578"/>
      <c r="BP16" s="578"/>
      <c r="BQ16" s="578"/>
      <c r="BR16" s="534" t="s">
        <v>55</v>
      </c>
      <c r="BS16" s="534"/>
      <c r="BT16" s="534"/>
      <c r="BU16" s="534"/>
      <c r="BV16" s="534"/>
      <c r="BW16" s="534"/>
      <c r="BX16" s="534"/>
      <c r="CM16" s="604"/>
      <c r="CN16" s="604"/>
      <c r="CO16" s="604"/>
      <c r="CP16" s="604"/>
      <c r="CQ16" s="604"/>
      <c r="CR16" s="604"/>
      <c r="CS16" s="604"/>
      <c r="CT16" s="604"/>
      <c r="CU16" s="604"/>
      <c r="CV16" s="604"/>
      <c r="CW16" s="604"/>
      <c r="CX16" s="604"/>
      <c r="CY16" s="604"/>
      <c r="CZ16" s="604"/>
      <c r="DA16" s="604"/>
      <c r="DB16" s="604"/>
      <c r="DC16" s="604"/>
      <c r="DD16" s="604"/>
      <c r="DE16" s="604"/>
      <c r="DF16" s="604"/>
      <c r="DG16" s="604"/>
      <c r="DH16" s="604"/>
      <c r="DI16" s="604"/>
      <c r="DJ16" s="604"/>
      <c r="DK16" s="604"/>
      <c r="DL16" s="604"/>
      <c r="DM16" s="604"/>
      <c r="DN16" s="604"/>
    </row>
    <row r="17" spans="1:118" ht="48.75" x14ac:dyDescent="0.25">
      <c r="A17" s="578"/>
      <c r="B17" s="578"/>
      <c r="C17" s="578"/>
      <c r="D17" s="7" t="s">
        <v>227</v>
      </c>
      <c r="E17" s="7" t="s">
        <v>107</v>
      </c>
      <c r="F17" s="7" t="s">
        <v>108</v>
      </c>
      <c r="G17" s="300" t="s">
        <v>109</v>
      </c>
      <c r="H17" s="7" t="s">
        <v>110</v>
      </c>
      <c r="I17" s="7" t="s">
        <v>111</v>
      </c>
      <c r="J17" s="7" t="s">
        <v>227</v>
      </c>
      <c r="K17" s="7" t="s">
        <v>107</v>
      </c>
      <c r="L17" s="7" t="s">
        <v>108</v>
      </c>
      <c r="M17" s="300" t="s">
        <v>109</v>
      </c>
      <c r="N17" s="7" t="s">
        <v>110</v>
      </c>
      <c r="O17" s="7" t="s">
        <v>111</v>
      </c>
      <c r="P17" s="7" t="s">
        <v>227</v>
      </c>
      <c r="Q17" s="399" t="s">
        <v>107</v>
      </c>
      <c r="R17" s="399" t="s">
        <v>108</v>
      </c>
      <c r="S17" s="390" t="s">
        <v>109</v>
      </c>
      <c r="T17" s="399" t="s">
        <v>110</v>
      </c>
      <c r="U17" s="399" t="s">
        <v>111</v>
      </c>
      <c r="V17" s="7" t="s">
        <v>227</v>
      </c>
      <c r="W17" s="7" t="s">
        <v>107</v>
      </c>
      <c r="X17" s="7" t="s">
        <v>108</v>
      </c>
      <c r="Y17" s="300" t="s">
        <v>109</v>
      </c>
      <c r="Z17" s="7" t="s">
        <v>110</v>
      </c>
      <c r="AA17" s="7" t="s">
        <v>111</v>
      </c>
      <c r="AB17" s="7" t="s">
        <v>227</v>
      </c>
      <c r="AC17" s="399" t="s">
        <v>107</v>
      </c>
      <c r="AD17" s="399" t="s">
        <v>108</v>
      </c>
      <c r="AE17" s="390" t="s">
        <v>109</v>
      </c>
      <c r="AF17" s="399" t="s">
        <v>110</v>
      </c>
      <c r="AG17" s="399" t="s">
        <v>111</v>
      </c>
      <c r="AH17" s="7" t="s">
        <v>227</v>
      </c>
      <c r="AI17" s="7" t="s">
        <v>107</v>
      </c>
      <c r="AJ17" s="7" t="s">
        <v>108</v>
      </c>
      <c r="AK17" s="300" t="s">
        <v>109</v>
      </c>
      <c r="AL17" s="7" t="s">
        <v>110</v>
      </c>
      <c r="AM17" s="7" t="s">
        <v>111</v>
      </c>
      <c r="AN17" s="7" t="s">
        <v>227</v>
      </c>
      <c r="AO17" s="399" t="s">
        <v>107</v>
      </c>
      <c r="AP17" s="399" t="s">
        <v>108</v>
      </c>
      <c r="AQ17" s="390" t="s">
        <v>109</v>
      </c>
      <c r="AR17" s="399" t="s">
        <v>110</v>
      </c>
      <c r="AS17" s="399" t="s">
        <v>111</v>
      </c>
      <c r="AT17" s="7" t="s">
        <v>227</v>
      </c>
      <c r="AU17" s="7" t="s">
        <v>107</v>
      </c>
      <c r="AV17" s="7" t="s">
        <v>108</v>
      </c>
      <c r="AW17" s="300" t="s">
        <v>109</v>
      </c>
      <c r="AX17" s="7" t="s">
        <v>110</v>
      </c>
      <c r="AY17" s="7" t="s">
        <v>111</v>
      </c>
      <c r="AZ17" s="7" t="s">
        <v>227</v>
      </c>
      <c r="BA17" s="453" t="s">
        <v>107</v>
      </c>
      <c r="BB17" s="453" t="s">
        <v>108</v>
      </c>
      <c r="BC17" s="454" t="s">
        <v>109</v>
      </c>
      <c r="BD17" s="453" t="s">
        <v>110</v>
      </c>
      <c r="BE17" s="453" t="s">
        <v>111</v>
      </c>
      <c r="BF17" s="7" t="s">
        <v>227</v>
      </c>
      <c r="BG17" s="7" t="s">
        <v>107</v>
      </c>
      <c r="BH17" s="7" t="s">
        <v>108</v>
      </c>
      <c r="BI17" s="300" t="s">
        <v>109</v>
      </c>
      <c r="BJ17" s="7" t="s">
        <v>110</v>
      </c>
      <c r="BK17" s="7" t="s">
        <v>111</v>
      </c>
      <c r="BL17" s="7" t="s">
        <v>227</v>
      </c>
      <c r="BM17" s="399" t="s">
        <v>107</v>
      </c>
      <c r="BN17" s="399" t="s">
        <v>108</v>
      </c>
      <c r="BO17" s="390" t="s">
        <v>109</v>
      </c>
      <c r="BP17" s="399" t="s">
        <v>110</v>
      </c>
      <c r="BQ17" s="399" t="s">
        <v>111</v>
      </c>
      <c r="BR17" s="7" t="s">
        <v>227</v>
      </c>
      <c r="BS17" s="7" t="s">
        <v>107</v>
      </c>
      <c r="BT17" s="7" t="s">
        <v>108</v>
      </c>
      <c r="BU17" s="300" t="s">
        <v>109</v>
      </c>
      <c r="BV17" s="7" t="s">
        <v>110</v>
      </c>
      <c r="BW17" s="7" t="s">
        <v>111</v>
      </c>
      <c r="BX17" s="534"/>
      <c r="CM17" s="334"/>
      <c r="CN17" s="334"/>
      <c r="CO17" s="334"/>
      <c r="CP17" s="335"/>
      <c r="CQ17" s="335"/>
      <c r="CR17" s="335"/>
      <c r="CS17" s="334"/>
      <c r="CT17" s="334"/>
      <c r="CU17" s="334"/>
      <c r="CV17" s="334"/>
      <c r="CW17" s="335"/>
      <c r="CX17" s="335"/>
      <c r="CY17" s="335"/>
      <c r="CZ17" s="334"/>
      <c r="DA17" s="334"/>
      <c r="DB17" s="334"/>
      <c r="DC17" s="334"/>
      <c r="DD17" s="335"/>
      <c r="DE17" s="335"/>
      <c r="DF17" s="335"/>
      <c r="DG17" s="334"/>
      <c r="DH17" s="334"/>
      <c r="DI17" s="334"/>
      <c r="DJ17" s="334"/>
      <c r="DK17" s="335"/>
      <c r="DL17" s="335"/>
      <c r="DM17" s="335"/>
      <c r="DN17" s="334"/>
    </row>
    <row r="18" spans="1:118" x14ac:dyDescent="0.25">
      <c r="A18" s="302">
        <v>1</v>
      </c>
      <c r="B18" s="302">
        <v>2</v>
      </c>
      <c r="C18" s="302">
        <v>3</v>
      </c>
      <c r="D18" s="114" t="s">
        <v>190</v>
      </c>
      <c r="E18" s="114" t="s">
        <v>191</v>
      </c>
      <c r="F18" s="114" t="s">
        <v>192</v>
      </c>
      <c r="G18" s="114" t="s">
        <v>193</v>
      </c>
      <c r="H18" s="114" t="s">
        <v>194</v>
      </c>
      <c r="I18" s="114" t="s">
        <v>195</v>
      </c>
      <c r="J18" s="114" t="s">
        <v>197</v>
      </c>
      <c r="K18" s="114" t="s">
        <v>198</v>
      </c>
      <c r="L18" s="114" t="s">
        <v>199</v>
      </c>
      <c r="M18" s="114" t="s">
        <v>200</v>
      </c>
      <c r="N18" s="114" t="s">
        <v>201</v>
      </c>
      <c r="O18" s="114" t="s">
        <v>202</v>
      </c>
      <c r="P18" s="114" t="s">
        <v>228</v>
      </c>
      <c r="Q18" s="398" t="s">
        <v>229</v>
      </c>
      <c r="R18" s="398" t="s">
        <v>230</v>
      </c>
      <c r="S18" s="398" t="s">
        <v>231</v>
      </c>
      <c r="T18" s="398" t="s">
        <v>232</v>
      </c>
      <c r="U18" s="398" t="s">
        <v>233</v>
      </c>
      <c r="V18" s="114" t="s">
        <v>234</v>
      </c>
      <c r="W18" s="114" t="s">
        <v>235</v>
      </c>
      <c r="X18" s="114" t="s">
        <v>236</v>
      </c>
      <c r="Y18" s="114" t="s">
        <v>237</v>
      </c>
      <c r="Z18" s="114" t="s">
        <v>238</v>
      </c>
      <c r="AA18" s="114" t="s">
        <v>239</v>
      </c>
      <c r="AB18" s="114" t="s">
        <v>240</v>
      </c>
      <c r="AC18" s="398" t="s">
        <v>241</v>
      </c>
      <c r="AD18" s="398" t="s">
        <v>242</v>
      </c>
      <c r="AE18" s="398" t="s">
        <v>243</v>
      </c>
      <c r="AF18" s="398" t="s">
        <v>244</v>
      </c>
      <c r="AG18" s="398" t="s">
        <v>245</v>
      </c>
      <c r="AH18" s="114" t="s">
        <v>246</v>
      </c>
      <c r="AI18" s="114" t="s">
        <v>247</v>
      </c>
      <c r="AJ18" s="114" t="s">
        <v>248</v>
      </c>
      <c r="AK18" s="114" t="s">
        <v>249</v>
      </c>
      <c r="AL18" s="114" t="s">
        <v>250</v>
      </c>
      <c r="AM18" s="114" t="s">
        <v>251</v>
      </c>
      <c r="AN18" s="114" t="s">
        <v>252</v>
      </c>
      <c r="AO18" s="398" t="s">
        <v>253</v>
      </c>
      <c r="AP18" s="398" t="s">
        <v>254</v>
      </c>
      <c r="AQ18" s="398" t="s">
        <v>255</v>
      </c>
      <c r="AR18" s="398" t="s">
        <v>256</v>
      </c>
      <c r="AS18" s="398" t="s">
        <v>257</v>
      </c>
      <c r="AT18" s="114" t="s">
        <v>258</v>
      </c>
      <c r="AU18" s="114" t="s">
        <v>259</v>
      </c>
      <c r="AV18" s="114" t="s">
        <v>260</v>
      </c>
      <c r="AW18" s="114" t="s">
        <v>261</v>
      </c>
      <c r="AX18" s="114" t="s">
        <v>262</v>
      </c>
      <c r="AY18" s="114" t="s">
        <v>263</v>
      </c>
      <c r="AZ18" s="114" t="s">
        <v>252</v>
      </c>
      <c r="BA18" s="455" t="s">
        <v>253</v>
      </c>
      <c r="BB18" s="455" t="s">
        <v>254</v>
      </c>
      <c r="BC18" s="455" t="s">
        <v>255</v>
      </c>
      <c r="BD18" s="455" t="s">
        <v>256</v>
      </c>
      <c r="BE18" s="455" t="s">
        <v>257</v>
      </c>
      <c r="BF18" s="114" t="s">
        <v>258</v>
      </c>
      <c r="BG18" s="114" t="s">
        <v>259</v>
      </c>
      <c r="BH18" s="114" t="s">
        <v>260</v>
      </c>
      <c r="BI18" s="114" t="s">
        <v>261</v>
      </c>
      <c r="BJ18" s="114" t="s">
        <v>262</v>
      </c>
      <c r="BK18" s="114" t="s">
        <v>263</v>
      </c>
      <c r="BL18" s="114" t="s">
        <v>252</v>
      </c>
      <c r="BM18" s="398" t="s">
        <v>253</v>
      </c>
      <c r="BN18" s="398" t="s">
        <v>254</v>
      </c>
      <c r="BO18" s="398" t="s">
        <v>255</v>
      </c>
      <c r="BP18" s="398" t="s">
        <v>256</v>
      </c>
      <c r="BQ18" s="398" t="s">
        <v>257</v>
      </c>
      <c r="BR18" s="114" t="s">
        <v>258</v>
      </c>
      <c r="BS18" s="114" t="s">
        <v>259</v>
      </c>
      <c r="BT18" s="114" t="s">
        <v>260</v>
      </c>
      <c r="BU18" s="114" t="s">
        <v>261</v>
      </c>
      <c r="BV18" s="114" t="s">
        <v>262</v>
      </c>
      <c r="BW18" s="114" t="s">
        <v>263</v>
      </c>
      <c r="BX18" s="114" t="s">
        <v>219</v>
      </c>
      <c r="CM18" s="336"/>
      <c r="CN18" s="336"/>
      <c r="CO18" s="336"/>
      <c r="CP18" s="336"/>
      <c r="CQ18" s="336"/>
      <c r="CR18" s="336"/>
      <c r="CS18" s="336"/>
      <c r="CT18" s="336"/>
      <c r="CU18" s="336"/>
      <c r="CV18" s="336"/>
      <c r="CW18" s="336"/>
      <c r="CX18" s="336"/>
      <c r="CY18" s="336"/>
      <c r="CZ18" s="336"/>
      <c r="DA18" s="336"/>
      <c r="DB18" s="336"/>
      <c r="DC18" s="336"/>
      <c r="DD18" s="336"/>
      <c r="DE18" s="336"/>
      <c r="DF18" s="336"/>
      <c r="DG18" s="336"/>
      <c r="DH18" s="336"/>
      <c r="DI18" s="336"/>
      <c r="DJ18" s="336"/>
      <c r="DK18" s="336"/>
      <c r="DL18" s="336"/>
      <c r="DM18" s="336"/>
      <c r="DN18" s="336"/>
    </row>
    <row r="19" spans="1:118" s="125" customFormat="1" ht="31.5" x14ac:dyDescent="0.25">
      <c r="A19" s="131">
        <f>G0228_1074205010351_02_0_69_!A19</f>
        <v>0</v>
      </c>
      <c r="B19" s="132" t="str">
        <f>G0228_1074205010351_02_0_69_!B19</f>
        <v>ВСЕГО по инвестиционной программе, в том числе:</v>
      </c>
      <c r="C19" s="131" t="str">
        <f>G0228_1074205010351_02_0_69_!C19</f>
        <v>Г</v>
      </c>
      <c r="D19" s="123" t="s">
        <v>482</v>
      </c>
      <c r="E19" s="130">
        <f t="shared" ref="E19" si="0">SUM(E20:E25)</f>
        <v>0</v>
      </c>
      <c r="F19" s="130">
        <f t="shared" ref="F19:BQ19" si="1">SUM(F20:F25)</f>
        <v>0</v>
      </c>
      <c r="G19" s="130">
        <f t="shared" si="1"/>
        <v>0</v>
      </c>
      <c r="H19" s="130">
        <f t="shared" si="1"/>
        <v>0</v>
      </c>
      <c r="I19" s="130">
        <f t="shared" si="1"/>
        <v>0</v>
      </c>
      <c r="J19" s="123" t="s">
        <v>482</v>
      </c>
      <c r="K19" s="123" t="s">
        <v>482</v>
      </c>
      <c r="L19" s="123" t="s">
        <v>482</v>
      </c>
      <c r="M19" s="123" t="s">
        <v>482</v>
      </c>
      <c r="N19" s="123" t="s">
        <v>482</v>
      </c>
      <c r="O19" s="123" t="s">
        <v>482</v>
      </c>
      <c r="P19" s="123" t="s">
        <v>482</v>
      </c>
      <c r="Q19" s="447">
        <f t="shared" si="1"/>
        <v>0</v>
      </c>
      <c r="R19" s="447">
        <f t="shared" si="1"/>
        <v>0</v>
      </c>
      <c r="S19" s="447">
        <f t="shared" si="1"/>
        <v>0</v>
      </c>
      <c r="T19" s="447">
        <f t="shared" si="1"/>
        <v>0</v>
      </c>
      <c r="U19" s="447">
        <f t="shared" si="1"/>
        <v>0</v>
      </c>
      <c r="V19" s="123" t="s">
        <v>482</v>
      </c>
      <c r="W19" s="123" t="s">
        <v>482</v>
      </c>
      <c r="X19" s="123" t="s">
        <v>482</v>
      </c>
      <c r="Y19" s="123" t="s">
        <v>482</v>
      </c>
      <c r="Z19" s="123" t="s">
        <v>482</v>
      </c>
      <c r="AA19" s="123" t="s">
        <v>482</v>
      </c>
      <c r="AB19" s="123" t="s">
        <v>482</v>
      </c>
      <c r="AC19" s="447">
        <f t="shared" si="1"/>
        <v>0</v>
      </c>
      <c r="AD19" s="447">
        <f t="shared" si="1"/>
        <v>0</v>
      </c>
      <c r="AE19" s="447">
        <f t="shared" si="1"/>
        <v>0</v>
      </c>
      <c r="AF19" s="447">
        <f t="shared" si="1"/>
        <v>0</v>
      </c>
      <c r="AG19" s="447">
        <f t="shared" si="1"/>
        <v>134</v>
      </c>
      <c r="AH19" s="123" t="s">
        <v>482</v>
      </c>
      <c r="AI19" s="123" t="e">
        <f>AI49+AI50+AI51</f>
        <v>#VALUE!</v>
      </c>
      <c r="AJ19" s="123" t="s">
        <v>482</v>
      </c>
      <c r="AK19" s="123" t="s">
        <v>482</v>
      </c>
      <c r="AL19" s="123" t="s">
        <v>482</v>
      </c>
      <c r="AM19" s="123" t="s">
        <v>482</v>
      </c>
      <c r="AN19" s="123" t="s">
        <v>482</v>
      </c>
      <c r="AO19" s="447">
        <f t="shared" si="1"/>
        <v>0</v>
      </c>
      <c r="AP19" s="447">
        <f t="shared" si="1"/>
        <v>0</v>
      </c>
      <c r="AQ19" s="447">
        <f t="shared" si="1"/>
        <v>0</v>
      </c>
      <c r="AR19" s="447">
        <f t="shared" si="1"/>
        <v>0</v>
      </c>
      <c r="AS19" s="447">
        <f t="shared" si="1"/>
        <v>70</v>
      </c>
      <c r="AT19" s="123" t="s">
        <v>482</v>
      </c>
      <c r="AU19" s="123">
        <v>2</v>
      </c>
      <c r="AV19" s="123" t="s">
        <v>482</v>
      </c>
      <c r="AW19" s="123" t="s">
        <v>482</v>
      </c>
      <c r="AX19" s="123" t="s">
        <v>482</v>
      </c>
      <c r="AY19" s="123" t="s">
        <v>482</v>
      </c>
      <c r="AZ19" s="123" t="s">
        <v>482</v>
      </c>
      <c r="BA19" s="456">
        <f t="shared" si="1"/>
        <v>0</v>
      </c>
      <c r="BB19" s="456">
        <f t="shared" si="1"/>
        <v>0</v>
      </c>
      <c r="BC19" s="456">
        <f t="shared" si="1"/>
        <v>0</v>
      </c>
      <c r="BD19" s="456">
        <f t="shared" si="1"/>
        <v>0</v>
      </c>
      <c r="BE19" s="456">
        <f t="shared" si="1"/>
        <v>68</v>
      </c>
      <c r="BF19" s="123" t="s">
        <v>482</v>
      </c>
      <c r="BG19" s="123">
        <v>0</v>
      </c>
      <c r="BH19" s="123" t="s">
        <v>482</v>
      </c>
      <c r="BI19" s="123" t="s">
        <v>482</v>
      </c>
      <c r="BJ19" s="123" t="s">
        <v>482</v>
      </c>
      <c r="BK19" s="123" t="s">
        <v>482</v>
      </c>
      <c r="BL19" s="123" t="s">
        <v>482</v>
      </c>
      <c r="BM19" s="447">
        <f t="shared" si="1"/>
        <v>0</v>
      </c>
      <c r="BN19" s="447">
        <f t="shared" si="1"/>
        <v>0</v>
      </c>
      <c r="BO19" s="447">
        <f t="shared" si="1"/>
        <v>0</v>
      </c>
      <c r="BP19" s="447">
        <f t="shared" si="1"/>
        <v>0</v>
      </c>
      <c r="BQ19" s="447">
        <f t="shared" si="1"/>
        <v>71</v>
      </c>
      <c r="BR19" s="123" t="s">
        <v>482</v>
      </c>
      <c r="BS19" s="130">
        <v>32</v>
      </c>
      <c r="BT19" s="130">
        <f t="shared" ref="BS19:BW19" si="2">SUM(BT20:BT25)</f>
        <v>0</v>
      </c>
      <c r="BU19" s="130">
        <f t="shared" si="2"/>
        <v>0</v>
      </c>
      <c r="BV19" s="130">
        <f t="shared" si="2"/>
        <v>0</v>
      </c>
      <c r="BW19" s="130">
        <f t="shared" si="2"/>
        <v>9</v>
      </c>
      <c r="BX19" s="212" t="str">
        <f>IF(G0228_1074205010351_02_0_69_!CT19="","",G0228_1074205010351_02_0_69_!CT19)</f>
        <v>нд</v>
      </c>
      <c r="CM19" s="225"/>
      <c r="CN19" s="225"/>
      <c r="CO19" s="225"/>
      <c r="CP19" s="225"/>
      <c r="CQ19" s="225"/>
      <c r="CR19" s="225"/>
      <c r="CS19" s="225"/>
      <c r="CT19" s="225"/>
      <c r="CU19" s="225"/>
      <c r="CV19" s="225"/>
      <c r="CW19" s="225"/>
      <c r="CX19" s="225"/>
      <c r="CY19" s="225"/>
      <c r="CZ19" s="225"/>
      <c r="DA19" s="225"/>
      <c r="DB19" s="225"/>
      <c r="DC19" s="225"/>
      <c r="DD19" s="225"/>
      <c r="DE19" s="225"/>
      <c r="DF19" s="225"/>
      <c r="DG19" s="225"/>
      <c r="DH19" s="225"/>
      <c r="DI19" s="225"/>
      <c r="DJ19" s="225"/>
      <c r="DK19" s="225"/>
      <c r="DL19" s="225"/>
      <c r="DM19" s="225"/>
      <c r="DN19" s="225"/>
    </row>
    <row r="20" spans="1:118" s="125" customFormat="1" ht="31.5" x14ac:dyDescent="0.25">
      <c r="A20" s="131" t="str">
        <f>G0228_1074205010351_02_0_69_!A20</f>
        <v>0.1</v>
      </c>
      <c r="B20" s="132" t="str">
        <f>G0228_1074205010351_02_0_69_!B20</f>
        <v>Технологическое присоединение, всего</v>
      </c>
      <c r="C20" s="131" t="str">
        <f>G0228_1074205010351_02_0_69_!C20</f>
        <v>Г</v>
      </c>
      <c r="D20" s="123" t="s">
        <v>482</v>
      </c>
      <c r="E20" s="123">
        <f t="shared" ref="E20" si="3">SUM(E26)</f>
        <v>0</v>
      </c>
      <c r="F20" s="123">
        <f t="shared" ref="F20:BQ20" si="4">SUM(F26)</f>
        <v>0</v>
      </c>
      <c r="G20" s="123">
        <f t="shared" si="4"/>
        <v>0</v>
      </c>
      <c r="H20" s="123">
        <f t="shared" si="4"/>
        <v>0</v>
      </c>
      <c r="I20" s="123">
        <f t="shared" si="4"/>
        <v>0</v>
      </c>
      <c r="J20" s="123" t="s">
        <v>482</v>
      </c>
      <c r="K20" s="123" t="s">
        <v>482</v>
      </c>
      <c r="L20" s="123" t="s">
        <v>482</v>
      </c>
      <c r="M20" s="123" t="s">
        <v>482</v>
      </c>
      <c r="N20" s="123" t="s">
        <v>482</v>
      </c>
      <c r="O20" s="123" t="s">
        <v>482</v>
      </c>
      <c r="P20" s="123" t="s">
        <v>482</v>
      </c>
      <c r="Q20" s="448">
        <f t="shared" si="4"/>
        <v>0</v>
      </c>
      <c r="R20" s="448">
        <f t="shared" si="4"/>
        <v>0</v>
      </c>
      <c r="S20" s="448">
        <f t="shared" si="4"/>
        <v>0</v>
      </c>
      <c r="T20" s="448">
        <f t="shared" si="4"/>
        <v>0</v>
      </c>
      <c r="U20" s="448">
        <f t="shared" si="4"/>
        <v>0</v>
      </c>
      <c r="V20" s="123" t="s">
        <v>482</v>
      </c>
      <c r="W20" s="123" t="s">
        <v>482</v>
      </c>
      <c r="X20" s="123" t="s">
        <v>482</v>
      </c>
      <c r="Y20" s="123" t="s">
        <v>482</v>
      </c>
      <c r="Z20" s="123" t="s">
        <v>482</v>
      </c>
      <c r="AA20" s="123" t="s">
        <v>482</v>
      </c>
      <c r="AB20" s="123" t="s">
        <v>482</v>
      </c>
      <c r="AC20" s="448">
        <f t="shared" si="4"/>
        <v>0</v>
      </c>
      <c r="AD20" s="448">
        <f t="shared" si="4"/>
        <v>0</v>
      </c>
      <c r="AE20" s="448">
        <f t="shared" si="4"/>
        <v>0</v>
      </c>
      <c r="AF20" s="448">
        <f t="shared" si="4"/>
        <v>0</v>
      </c>
      <c r="AG20" s="448">
        <f t="shared" si="4"/>
        <v>0</v>
      </c>
      <c r="AH20" s="123" t="s">
        <v>482</v>
      </c>
      <c r="AI20" s="123" t="s">
        <v>482</v>
      </c>
      <c r="AJ20" s="123" t="s">
        <v>482</v>
      </c>
      <c r="AK20" s="123" t="s">
        <v>482</v>
      </c>
      <c r="AL20" s="123" t="s">
        <v>482</v>
      </c>
      <c r="AM20" s="123" t="s">
        <v>482</v>
      </c>
      <c r="AN20" s="123" t="s">
        <v>482</v>
      </c>
      <c r="AO20" s="448">
        <f t="shared" si="4"/>
        <v>0</v>
      </c>
      <c r="AP20" s="448">
        <f t="shared" si="4"/>
        <v>0</v>
      </c>
      <c r="AQ20" s="448">
        <f t="shared" si="4"/>
        <v>0</v>
      </c>
      <c r="AR20" s="448">
        <f t="shared" si="4"/>
        <v>0</v>
      </c>
      <c r="AS20" s="448">
        <f t="shared" si="4"/>
        <v>0</v>
      </c>
      <c r="AT20" s="123" t="s">
        <v>482</v>
      </c>
      <c r="AU20" s="123" t="s">
        <v>482</v>
      </c>
      <c r="AV20" s="123" t="s">
        <v>482</v>
      </c>
      <c r="AW20" s="123" t="s">
        <v>482</v>
      </c>
      <c r="AX20" s="123" t="s">
        <v>482</v>
      </c>
      <c r="AY20" s="123" t="s">
        <v>482</v>
      </c>
      <c r="AZ20" s="123" t="s">
        <v>482</v>
      </c>
      <c r="BA20" s="457">
        <f t="shared" si="4"/>
        <v>0</v>
      </c>
      <c r="BB20" s="457">
        <f t="shared" si="4"/>
        <v>0</v>
      </c>
      <c r="BC20" s="457">
        <f t="shared" si="4"/>
        <v>0</v>
      </c>
      <c r="BD20" s="457">
        <f t="shared" si="4"/>
        <v>0</v>
      </c>
      <c r="BE20" s="457">
        <f t="shared" si="4"/>
        <v>0</v>
      </c>
      <c r="BF20" s="123" t="s">
        <v>482</v>
      </c>
      <c r="BG20" s="123" t="s">
        <v>482</v>
      </c>
      <c r="BH20" s="123" t="s">
        <v>482</v>
      </c>
      <c r="BI20" s="123" t="s">
        <v>482</v>
      </c>
      <c r="BJ20" s="123" t="s">
        <v>482</v>
      </c>
      <c r="BK20" s="123" t="s">
        <v>482</v>
      </c>
      <c r="BL20" s="123" t="s">
        <v>482</v>
      </c>
      <c r="BM20" s="448">
        <f t="shared" si="4"/>
        <v>0</v>
      </c>
      <c r="BN20" s="448">
        <f t="shared" si="4"/>
        <v>0</v>
      </c>
      <c r="BO20" s="448">
        <f t="shared" si="4"/>
        <v>0</v>
      </c>
      <c r="BP20" s="448">
        <f t="shared" si="4"/>
        <v>0</v>
      </c>
      <c r="BQ20" s="448">
        <f t="shared" si="4"/>
        <v>0</v>
      </c>
      <c r="BR20" s="123" t="s">
        <v>482</v>
      </c>
      <c r="BS20" s="123">
        <f t="shared" ref="BS20:BW20" si="5">SUM(BS26)</f>
        <v>0</v>
      </c>
      <c r="BT20" s="123">
        <f t="shared" si="5"/>
        <v>0</v>
      </c>
      <c r="BU20" s="123">
        <f t="shared" si="5"/>
        <v>0</v>
      </c>
      <c r="BV20" s="123">
        <f t="shared" si="5"/>
        <v>0</v>
      </c>
      <c r="BW20" s="123">
        <f t="shared" si="5"/>
        <v>0</v>
      </c>
      <c r="BX20" s="212" t="str">
        <f>IF(G0228_1074205010351_02_0_69_!CT20="","",G0228_1074205010351_02_0_69_!CT20)</f>
        <v>нд</v>
      </c>
    </row>
    <row r="21" spans="1:118" s="125" customFormat="1" ht="31.5" x14ac:dyDescent="0.25">
      <c r="A21" s="131" t="str">
        <f>G0228_1074205010351_02_0_69_!A21</f>
        <v>0.2</v>
      </c>
      <c r="B21" s="132" t="str">
        <f>G0228_1074205010351_02_0_69_!B21</f>
        <v>Реконструкция, модернизация, техническое перевооружение, всего</v>
      </c>
      <c r="C21" s="131" t="str">
        <f>G0228_1074205010351_02_0_69_!C21</f>
        <v>Г</v>
      </c>
      <c r="D21" s="123" t="s">
        <v>482</v>
      </c>
      <c r="E21" s="123">
        <f t="shared" ref="E21" si="6">SUM(E44)</f>
        <v>0</v>
      </c>
      <c r="F21" s="123">
        <f t="shared" ref="F21:BQ21" si="7">SUM(F44)</f>
        <v>0</v>
      </c>
      <c r="G21" s="123">
        <f t="shared" si="7"/>
        <v>0</v>
      </c>
      <c r="H21" s="123">
        <f t="shared" si="7"/>
        <v>0</v>
      </c>
      <c r="I21" s="123">
        <f t="shared" si="7"/>
        <v>0</v>
      </c>
      <c r="J21" s="123" t="s">
        <v>482</v>
      </c>
      <c r="K21" s="123" t="s">
        <v>482</v>
      </c>
      <c r="L21" s="123" t="s">
        <v>482</v>
      </c>
      <c r="M21" s="123" t="s">
        <v>482</v>
      </c>
      <c r="N21" s="123" t="s">
        <v>482</v>
      </c>
      <c r="O21" s="123" t="s">
        <v>482</v>
      </c>
      <c r="P21" s="123" t="s">
        <v>482</v>
      </c>
      <c r="Q21" s="448">
        <f t="shared" si="7"/>
        <v>0</v>
      </c>
      <c r="R21" s="448">
        <f t="shared" si="7"/>
        <v>0</v>
      </c>
      <c r="S21" s="448">
        <f t="shared" si="7"/>
        <v>0</v>
      </c>
      <c r="T21" s="448">
        <f t="shared" si="7"/>
        <v>0</v>
      </c>
      <c r="U21" s="448">
        <f t="shared" si="7"/>
        <v>0</v>
      </c>
      <c r="V21" s="123" t="s">
        <v>482</v>
      </c>
      <c r="W21" s="123" t="s">
        <v>482</v>
      </c>
      <c r="X21" s="123" t="s">
        <v>482</v>
      </c>
      <c r="Y21" s="123" t="s">
        <v>482</v>
      </c>
      <c r="Z21" s="123" t="s">
        <v>482</v>
      </c>
      <c r="AA21" s="123" t="s">
        <v>482</v>
      </c>
      <c r="AB21" s="123" t="s">
        <v>482</v>
      </c>
      <c r="AC21" s="448">
        <f t="shared" si="7"/>
        <v>0</v>
      </c>
      <c r="AD21" s="448">
        <f t="shared" si="7"/>
        <v>0</v>
      </c>
      <c r="AE21" s="448">
        <f t="shared" si="7"/>
        <v>0</v>
      </c>
      <c r="AF21" s="448">
        <f t="shared" si="7"/>
        <v>0</v>
      </c>
      <c r="AG21" s="448">
        <f t="shared" si="7"/>
        <v>134</v>
      </c>
      <c r="AH21" s="123" t="s">
        <v>482</v>
      </c>
      <c r="AI21" s="123" t="s">
        <v>482</v>
      </c>
      <c r="AJ21" s="123" t="s">
        <v>482</v>
      </c>
      <c r="AK21" s="123" t="s">
        <v>482</v>
      </c>
      <c r="AL21" s="123" t="s">
        <v>482</v>
      </c>
      <c r="AM21" s="123" t="s">
        <v>482</v>
      </c>
      <c r="AN21" s="123" t="s">
        <v>482</v>
      </c>
      <c r="AO21" s="448">
        <f t="shared" si="7"/>
        <v>0</v>
      </c>
      <c r="AP21" s="448">
        <f t="shared" si="7"/>
        <v>0</v>
      </c>
      <c r="AQ21" s="448">
        <f t="shared" si="7"/>
        <v>0</v>
      </c>
      <c r="AR21" s="448">
        <f t="shared" si="7"/>
        <v>0</v>
      </c>
      <c r="AS21" s="448">
        <f t="shared" si="7"/>
        <v>70</v>
      </c>
      <c r="AT21" s="123" t="s">
        <v>482</v>
      </c>
      <c r="AU21" s="123" t="s">
        <v>482</v>
      </c>
      <c r="AV21" s="123" t="s">
        <v>482</v>
      </c>
      <c r="AW21" s="123" t="s">
        <v>482</v>
      </c>
      <c r="AX21" s="123" t="s">
        <v>482</v>
      </c>
      <c r="AY21" s="123" t="s">
        <v>482</v>
      </c>
      <c r="AZ21" s="123" t="s">
        <v>482</v>
      </c>
      <c r="BA21" s="457">
        <f t="shared" si="7"/>
        <v>0</v>
      </c>
      <c r="BB21" s="457">
        <f t="shared" si="7"/>
        <v>0</v>
      </c>
      <c r="BC21" s="457">
        <f t="shared" si="7"/>
        <v>0</v>
      </c>
      <c r="BD21" s="457">
        <f t="shared" si="7"/>
        <v>0</v>
      </c>
      <c r="BE21" s="457">
        <f t="shared" si="7"/>
        <v>68</v>
      </c>
      <c r="BF21" s="123" t="s">
        <v>482</v>
      </c>
      <c r="BG21" s="123" t="s">
        <v>482</v>
      </c>
      <c r="BH21" s="123" t="s">
        <v>482</v>
      </c>
      <c r="BI21" s="123" t="s">
        <v>482</v>
      </c>
      <c r="BJ21" s="123" t="s">
        <v>482</v>
      </c>
      <c r="BK21" s="123" t="s">
        <v>482</v>
      </c>
      <c r="BL21" s="123" t="s">
        <v>482</v>
      </c>
      <c r="BM21" s="448">
        <f t="shared" si="7"/>
        <v>0</v>
      </c>
      <c r="BN21" s="448">
        <f t="shared" si="7"/>
        <v>0</v>
      </c>
      <c r="BO21" s="448">
        <f t="shared" si="7"/>
        <v>0</v>
      </c>
      <c r="BP21" s="448">
        <f t="shared" si="7"/>
        <v>0</v>
      </c>
      <c r="BQ21" s="448">
        <f t="shared" si="7"/>
        <v>71</v>
      </c>
      <c r="BR21" s="123" t="s">
        <v>482</v>
      </c>
      <c r="BS21" s="123">
        <f t="shared" ref="BS21:BW21" si="8">SUM(BS44)</f>
        <v>32</v>
      </c>
      <c r="BT21" s="123">
        <f t="shared" si="8"/>
        <v>0</v>
      </c>
      <c r="BU21" s="123">
        <f t="shared" si="8"/>
        <v>0</v>
      </c>
      <c r="BV21" s="123">
        <f t="shared" si="8"/>
        <v>0</v>
      </c>
      <c r="BW21" s="123">
        <f t="shared" si="8"/>
        <v>9</v>
      </c>
      <c r="BX21" s="212" t="str">
        <f>IF(G0228_1074205010351_02_0_69_!CT21="","",G0228_1074205010351_02_0_69_!CT21)</f>
        <v>нд</v>
      </c>
    </row>
    <row r="22" spans="1:118" s="125" customFormat="1" ht="78.75" x14ac:dyDescent="0.25">
      <c r="A22" s="131" t="str">
        <f>G0228_1074205010351_02_0_69_!A22</f>
        <v>0.3</v>
      </c>
      <c r="B22" s="132"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131" t="str">
        <f>G0228_1074205010351_02_0_69_!C22</f>
        <v>Г</v>
      </c>
      <c r="D22" s="123" t="s">
        <v>482</v>
      </c>
      <c r="E22" s="123">
        <f t="shared" ref="E22" si="9">SUM(E74)</f>
        <v>0</v>
      </c>
      <c r="F22" s="123">
        <f t="shared" ref="F22:BQ22" si="10">SUM(F74)</f>
        <v>0</v>
      </c>
      <c r="G22" s="123">
        <f t="shared" si="10"/>
        <v>0</v>
      </c>
      <c r="H22" s="123">
        <f t="shared" si="10"/>
        <v>0</v>
      </c>
      <c r="I22" s="123">
        <f t="shared" si="10"/>
        <v>0</v>
      </c>
      <c r="J22" s="123" t="s">
        <v>482</v>
      </c>
      <c r="K22" s="123" t="s">
        <v>482</v>
      </c>
      <c r="L22" s="123" t="s">
        <v>482</v>
      </c>
      <c r="M22" s="123" t="s">
        <v>482</v>
      </c>
      <c r="N22" s="123" t="s">
        <v>482</v>
      </c>
      <c r="O22" s="123" t="s">
        <v>482</v>
      </c>
      <c r="P22" s="123" t="s">
        <v>482</v>
      </c>
      <c r="Q22" s="448">
        <f t="shared" si="10"/>
        <v>0</v>
      </c>
      <c r="R22" s="448">
        <f t="shared" si="10"/>
        <v>0</v>
      </c>
      <c r="S22" s="448">
        <f t="shared" si="10"/>
        <v>0</v>
      </c>
      <c r="T22" s="448">
        <f t="shared" si="10"/>
        <v>0</v>
      </c>
      <c r="U22" s="448">
        <f t="shared" si="10"/>
        <v>0</v>
      </c>
      <c r="V22" s="123" t="s">
        <v>482</v>
      </c>
      <c r="W22" s="123" t="s">
        <v>482</v>
      </c>
      <c r="X22" s="123" t="s">
        <v>482</v>
      </c>
      <c r="Y22" s="123" t="s">
        <v>482</v>
      </c>
      <c r="Z22" s="123" t="s">
        <v>482</v>
      </c>
      <c r="AA22" s="123" t="s">
        <v>482</v>
      </c>
      <c r="AB22" s="123" t="s">
        <v>482</v>
      </c>
      <c r="AC22" s="448">
        <f t="shared" si="10"/>
        <v>0</v>
      </c>
      <c r="AD22" s="448">
        <f t="shared" si="10"/>
        <v>0</v>
      </c>
      <c r="AE22" s="448">
        <f t="shared" si="10"/>
        <v>0</v>
      </c>
      <c r="AF22" s="448">
        <f t="shared" si="10"/>
        <v>0</v>
      </c>
      <c r="AG22" s="448">
        <f t="shared" si="10"/>
        <v>0</v>
      </c>
      <c r="AH22" s="123" t="s">
        <v>482</v>
      </c>
      <c r="AI22" s="123" t="s">
        <v>482</v>
      </c>
      <c r="AJ22" s="123" t="s">
        <v>482</v>
      </c>
      <c r="AK22" s="123" t="s">
        <v>482</v>
      </c>
      <c r="AL22" s="123" t="s">
        <v>482</v>
      </c>
      <c r="AM22" s="123" t="s">
        <v>482</v>
      </c>
      <c r="AN22" s="123" t="s">
        <v>482</v>
      </c>
      <c r="AO22" s="448">
        <f t="shared" si="10"/>
        <v>0</v>
      </c>
      <c r="AP22" s="448">
        <f t="shared" si="10"/>
        <v>0</v>
      </c>
      <c r="AQ22" s="448">
        <f t="shared" si="10"/>
        <v>0</v>
      </c>
      <c r="AR22" s="448">
        <f t="shared" si="10"/>
        <v>0</v>
      </c>
      <c r="AS22" s="448">
        <f t="shared" si="10"/>
        <v>0</v>
      </c>
      <c r="AT22" s="123" t="s">
        <v>482</v>
      </c>
      <c r="AU22" s="123" t="s">
        <v>482</v>
      </c>
      <c r="AV22" s="123" t="s">
        <v>482</v>
      </c>
      <c r="AW22" s="123" t="s">
        <v>482</v>
      </c>
      <c r="AX22" s="123" t="s">
        <v>482</v>
      </c>
      <c r="AY22" s="123" t="s">
        <v>482</v>
      </c>
      <c r="AZ22" s="123" t="s">
        <v>482</v>
      </c>
      <c r="BA22" s="457">
        <f t="shared" si="10"/>
        <v>0</v>
      </c>
      <c r="BB22" s="457">
        <f t="shared" si="10"/>
        <v>0</v>
      </c>
      <c r="BC22" s="457">
        <f t="shared" si="10"/>
        <v>0</v>
      </c>
      <c r="BD22" s="457">
        <f t="shared" si="10"/>
        <v>0</v>
      </c>
      <c r="BE22" s="457">
        <f t="shared" si="10"/>
        <v>0</v>
      </c>
      <c r="BF22" s="123" t="s">
        <v>482</v>
      </c>
      <c r="BG22" s="123" t="s">
        <v>482</v>
      </c>
      <c r="BH22" s="123" t="s">
        <v>482</v>
      </c>
      <c r="BI22" s="123" t="s">
        <v>482</v>
      </c>
      <c r="BJ22" s="123" t="s">
        <v>482</v>
      </c>
      <c r="BK22" s="123" t="s">
        <v>482</v>
      </c>
      <c r="BL22" s="123" t="s">
        <v>482</v>
      </c>
      <c r="BM22" s="448">
        <f t="shared" si="10"/>
        <v>0</v>
      </c>
      <c r="BN22" s="448">
        <f t="shared" si="10"/>
        <v>0</v>
      </c>
      <c r="BO22" s="448">
        <f t="shared" si="10"/>
        <v>0</v>
      </c>
      <c r="BP22" s="448">
        <f t="shared" si="10"/>
        <v>0</v>
      </c>
      <c r="BQ22" s="448">
        <f t="shared" si="10"/>
        <v>0</v>
      </c>
      <c r="BR22" s="123" t="s">
        <v>482</v>
      </c>
      <c r="BS22" s="123">
        <f t="shared" ref="BS22:BW22" si="11">SUM(BS74)</f>
        <v>0</v>
      </c>
      <c r="BT22" s="123">
        <f t="shared" si="11"/>
        <v>0</v>
      </c>
      <c r="BU22" s="123">
        <f t="shared" si="11"/>
        <v>0</v>
      </c>
      <c r="BV22" s="123">
        <f t="shared" si="11"/>
        <v>0</v>
      </c>
      <c r="BW22" s="123">
        <f t="shared" si="11"/>
        <v>0</v>
      </c>
      <c r="BX22" s="212" t="str">
        <f>IF(G0228_1074205010351_02_0_69_!CT22="","",G0228_1074205010351_02_0_69_!CT22)</f>
        <v>нд</v>
      </c>
    </row>
    <row r="23" spans="1:118" s="125" customFormat="1" ht="47.25" x14ac:dyDescent="0.25">
      <c r="A23" s="131" t="str">
        <f>G0228_1074205010351_02_0_69_!A23</f>
        <v>0.4</v>
      </c>
      <c r="B23" s="132" t="str">
        <f>G0228_1074205010351_02_0_69_!B23</f>
        <v>Прочее новое строительство объектов электросетевого хозяйства, всего</v>
      </c>
      <c r="C23" s="131" t="str">
        <f>G0228_1074205010351_02_0_69_!C23</f>
        <v>Г</v>
      </c>
      <c r="D23" s="123" t="s">
        <v>482</v>
      </c>
      <c r="E23" s="123">
        <f t="shared" ref="E23" si="12">SUM(E78)</f>
        <v>0</v>
      </c>
      <c r="F23" s="123">
        <f t="shared" ref="F23:BQ23" si="13">SUM(F78)</f>
        <v>0</v>
      </c>
      <c r="G23" s="123">
        <f t="shared" si="13"/>
        <v>0</v>
      </c>
      <c r="H23" s="123">
        <f t="shared" si="13"/>
        <v>0</v>
      </c>
      <c r="I23" s="123">
        <f t="shared" si="13"/>
        <v>0</v>
      </c>
      <c r="J23" s="123" t="s">
        <v>482</v>
      </c>
      <c r="K23" s="123" t="s">
        <v>482</v>
      </c>
      <c r="L23" s="123" t="s">
        <v>482</v>
      </c>
      <c r="M23" s="123" t="s">
        <v>482</v>
      </c>
      <c r="N23" s="123" t="s">
        <v>482</v>
      </c>
      <c r="O23" s="123" t="s">
        <v>482</v>
      </c>
      <c r="P23" s="123" t="s">
        <v>482</v>
      </c>
      <c r="Q23" s="448">
        <f t="shared" si="13"/>
        <v>0</v>
      </c>
      <c r="R23" s="448">
        <f t="shared" si="13"/>
        <v>0</v>
      </c>
      <c r="S23" s="448">
        <f t="shared" si="13"/>
        <v>0</v>
      </c>
      <c r="T23" s="448">
        <f t="shared" si="13"/>
        <v>0</v>
      </c>
      <c r="U23" s="448">
        <f t="shared" si="13"/>
        <v>0</v>
      </c>
      <c r="V23" s="123" t="s">
        <v>482</v>
      </c>
      <c r="W23" s="123" t="s">
        <v>482</v>
      </c>
      <c r="X23" s="123" t="s">
        <v>482</v>
      </c>
      <c r="Y23" s="123" t="s">
        <v>482</v>
      </c>
      <c r="Z23" s="123" t="s">
        <v>482</v>
      </c>
      <c r="AA23" s="123" t="s">
        <v>482</v>
      </c>
      <c r="AB23" s="123" t="s">
        <v>482</v>
      </c>
      <c r="AC23" s="448">
        <f t="shared" si="13"/>
        <v>0</v>
      </c>
      <c r="AD23" s="448">
        <f t="shared" si="13"/>
        <v>0</v>
      </c>
      <c r="AE23" s="448">
        <f t="shared" si="13"/>
        <v>0</v>
      </c>
      <c r="AF23" s="448">
        <f t="shared" si="13"/>
        <v>0</v>
      </c>
      <c r="AG23" s="448">
        <f t="shared" si="13"/>
        <v>0</v>
      </c>
      <c r="AH23" s="123" t="s">
        <v>482</v>
      </c>
      <c r="AI23" s="123" t="s">
        <v>482</v>
      </c>
      <c r="AJ23" s="123" t="s">
        <v>482</v>
      </c>
      <c r="AK23" s="123" t="s">
        <v>482</v>
      </c>
      <c r="AL23" s="123" t="s">
        <v>482</v>
      </c>
      <c r="AM23" s="123" t="s">
        <v>482</v>
      </c>
      <c r="AN23" s="123" t="s">
        <v>482</v>
      </c>
      <c r="AO23" s="448">
        <f t="shared" si="13"/>
        <v>0</v>
      </c>
      <c r="AP23" s="448">
        <f t="shared" si="13"/>
        <v>0</v>
      </c>
      <c r="AQ23" s="448">
        <f t="shared" si="13"/>
        <v>0</v>
      </c>
      <c r="AR23" s="448">
        <f t="shared" si="13"/>
        <v>0</v>
      </c>
      <c r="AS23" s="448">
        <f t="shared" si="13"/>
        <v>0</v>
      </c>
      <c r="AT23" s="123" t="s">
        <v>482</v>
      </c>
      <c r="AU23" s="123" t="s">
        <v>482</v>
      </c>
      <c r="AV23" s="123" t="s">
        <v>482</v>
      </c>
      <c r="AW23" s="123" t="s">
        <v>482</v>
      </c>
      <c r="AX23" s="123" t="s">
        <v>482</v>
      </c>
      <c r="AY23" s="123" t="s">
        <v>482</v>
      </c>
      <c r="AZ23" s="123" t="s">
        <v>482</v>
      </c>
      <c r="BA23" s="457">
        <f t="shared" si="13"/>
        <v>0</v>
      </c>
      <c r="BB23" s="457">
        <f t="shared" si="13"/>
        <v>0</v>
      </c>
      <c r="BC23" s="457">
        <f t="shared" si="13"/>
        <v>0</v>
      </c>
      <c r="BD23" s="457">
        <f t="shared" si="13"/>
        <v>0</v>
      </c>
      <c r="BE23" s="457">
        <f t="shared" si="13"/>
        <v>0</v>
      </c>
      <c r="BF23" s="123" t="s">
        <v>482</v>
      </c>
      <c r="BG23" s="123" t="s">
        <v>482</v>
      </c>
      <c r="BH23" s="123" t="s">
        <v>482</v>
      </c>
      <c r="BI23" s="123" t="s">
        <v>482</v>
      </c>
      <c r="BJ23" s="123" t="s">
        <v>482</v>
      </c>
      <c r="BK23" s="123" t="s">
        <v>482</v>
      </c>
      <c r="BL23" s="123" t="s">
        <v>482</v>
      </c>
      <c r="BM23" s="448">
        <f t="shared" si="13"/>
        <v>0</v>
      </c>
      <c r="BN23" s="448">
        <f t="shared" si="13"/>
        <v>0</v>
      </c>
      <c r="BO23" s="448">
        <f t="shared" si="13"/>
        <v>0</v>
      </c>
      <c r="BP23" s="448">
        <f t="shared" si="13"/>
        <v>0</v>
      </c>
      <c r="BQ23" s="448">
        <f t="shared" si="13"/>
        <v>0</v>
      </c>
      <c r="BR23" s="123" t="s">
        <v>482</v>
      </c>
      <c r="BS23" s="123">
        <f t="shared" ref="BS23:BW23" si="14">SUM(BS78)</f>
        <v>0</v>
      </c>
      <c r="BT23" s="123">
        <f t="shared" si="14"/>
        <v>0</v>
      </c>
      <c r="BU23" s="123">
        <f t="shared" si="14"/>
        <v>0</v>
      </c>
      <c r="BV23" s="123">
        <f t="shared" si="14"/>
        <v>0</v>
      </c>
      <c r="BW23" s="123">
        <f t="shared" si="14"/>
        <v>0</v>
      </c>
      <c r="BX23" s="212" t="str">
        <f>IF(G0228_1074205010351_02_0_69_!CT23="","",G0228_1074205010351_02_0_69_!CT23)</f>
        <v>нд</v>
      </c>
    </row>
    <row r="24" spans="1:118" s="125" customFormat="1" ht="47.25" x14ac:dyDescent="0.25">
      <c r="A24" s="131" t="str">
        <f>G0228_1074205010351_02_0_69_!A24</f>
        <v>0.5</v>
      </c>
      <c r="B24" s="132" t="str">
        <f>G0228_1074205010351_02_0_69_!B24</f>
        <v>Покупка земельных участков для целей реализации инвестиционных проектов, всего</v>
      </c>
      <c r="C24" s="131" t="str">
        <f>G0228_1074205010351_02_0_69_!C24</f>
        <v>Г</v>
      </c>
      <c r="D24" s="123" t="s">
        <v>482</v>
      </c>
      <c r="E24" s="123">
        <f t="shared" ref="E24:E25" si="15">SUM(E83)</f>
        <v>0</v>
      </c>
      <c r="F24" s="123">
        <f t="shared" ref="F24:BQ24" si="16">SUM(F83)</f>
        <v>0</v>
      </c>
      <c r="G24" s="123">
        <f t="shared" si="16"/>
        <v>0</v>
      </c>
      <c r="H24" s="123">
        <f t="shared" si="16"/>
        <v>0</v>
      </c>
      <c r="I24" s="123">
        <f t="shared" si="16"/>
        <v>0</v>
      </c>
      <c r="J24" s="123" t="s">
        <v>482</v>
      </c>
      <c r="K24" s="123" t="s">
        <v>482</v>
      </c>
      <c r="L24" s="123" t="s">
        <v>482</v>
      </c>
      <c r="M24" s="123" t="s">
        <v>482</v>
      </c>
      <c r="N24" s="123" t="s">
        <v>482</v>
      </c>
      <c r="O24" s="123" t="s">
        <v>482</v>
      </c>
      <c r="P24" s="123" t="s">
        <v>482</v>
      </c>
      <c r="Q24" s="448">
        <f t="shared" si="16"/>
        <v>0</v>
      </c>
      <c r="R24" s="448">
        <f t="shared" si="16"/>
        <v>0</v>
      </c>
      <c r="S24" s="448">
        <f t="shared" si="16"/>
        <v>0</v>
      </c>
      <c r="T24" s="448">
        <f t="shared" si="16"/>
        <v>0</v>
      </c>
      <c r="U24" s="448">
        <f t="shared" si="16"/>
        <v>0</v>
      </c>
      <c r="V24" s="123" t="s">
        <v>482</v>
      </c>
      <c r="W24" s="123" t="s">
        <v>482</v>
      </c>
      <c r="X24" s="123" t="s">
        <v>482</v>
      </c>
      <c r="Y24" s="123" t="s">
        <v>482</v>
      </c>
      <c r="Z24" s="123" t="s">
        <v>482</v>
      </c>
      <c r="AA24" s="123" t="s">
        <v>482</v>
      </c>
      <c r="AB24" s="123" t="s">
        <v>482</v>
      </c>
      <c r="AC24" s="448">
        <f t="shared" si="16"/>
        <v>0</v>
      </c>
      <c r="AD24" s="448">
        <f t="shared" si="16"/>
        <v>0</v>
      </c>
      <c r="AE24" s="448">
        <f t="shared" si="16"/>
        <v>0</v>
      </c>
      <c r="AF24" s="448">
        <f t="shared" si="16"/>
        <v>0</v>
      </c>
      <c r="AG24" s="448">
        <f t="shared" si="16"/>
        <v>0</v>
      </c>
      <c r="AH24" s="123" t="s">
        <v>482</v>
      </c>
      <c r="AI24" s="123" t="s">
        <v>482</v>
      </c>
      <c r="AJ24" s="123" t="s">
        <v>482</v>
      </c>
      <c r="AK24" s="123" t="s">
        <v>482</v>
      </c>
      <c r="AL24" s="123" t="s">
        <v>482</v>
      </c>
      <c r="AM24" s="123" t="s">
        <v>482</v>
      </c>
      <c r="AN24" s="123" t="s">
        <v>482</v>
      </c>
      <c r="AO24" s="448">
        <f t="shared" si="16"/>
        <v>0</v>
      </c>
      <c r="AP24" s="448">
        <f t="shared" si="16"/>
        <v>0</v>
      </c>
      <c r="AQ24" s="448">
        <f t="shared" si="16"/>
        <v>0</v>
      </c>
      <c r="AR24" s="448">
        <f t="shared" si="16"/>
        <v>0</v>
      </c>
      <c r="AS24" s="448">
        <f t="shared" si="16"/>
        <v>0</v>
      </c>
      <c r="AT24" s="123" t="s">
        <v>482</v>
      </c>
      <c r="AU24" s="123" t="s">
        <v>482</v>
      </c>
      <c r="AV24" s="123" t="s">
        <v>482</v>
      </c>
      <c r="AW24" s="123" t="s">
        <v>482</v>
      </c>
      <c r="AX24" s="123" t="s">
        <v>482</v>
      </c>
      <c r="AY24" s="123" t="s">
        <v>482</v>
      </c>
      <c r="AZ24" s="123" t="s">
        <v>482</v>
      </c>
      <c r="BA24" s="457">
        <f t="shared" si="16"/>
        <v>0</v>
      </c>
      <c r="BB24" s="457">
        <f t="shared" si="16"/>
        <v>0</v>
      </c>
      <c r="BC24" s="457">
        <f t="shared" si="16"/>
        <v>0</v>
      </c>
      <c r="BD24" s="457">
        <f t="shared" si="16"/>
        <v>0</v>
      </c>
      <c r="BE24" s="457">
        <f t="shared" si="16"/>
        <v>0</v>
      </c>
      <c r="BF24" s="123" t="s">
        <v>482</v>
      </c>
      <c r="BG24" s="123" t="s">
        <v>482</v>
      </c>
      <c r="BH24" s="123" t="s">
        <v>482</v>
      </c>
      <c r="BI24" s="123" t="s">
        <v>482</v>
      </c>
      <c r="BJ24" s="123" t="s">
        <v>482</v>
      </c>
      <c r="BK24" s="123" t="s">
        <v>482</v>
      </c>
      <c r="BL24" s="123" t="s">
        <v>482</v>
      </c>
      <c r="BM24" s="448">
        <f t="shared" si="16"/>
        <v>0</v>
      </c>
      <c r="BN24" s="448">
        <f t="shared" si="16"/>
        <v>0</v>
      </c>
      <c r="BO24" s="448">
        <f t="shared" si="16"/>
        <v>0</v>
      </c>
      <c r="BP24" s="448">
        <f t="shared" si="16"/>
        <v>0</v>
      </c>
      <c r="BQ24" s="448">
        <f t="shared" si="16"/>
        <v>0</v>
      </c>
      <c r="BR24" s="123" t="s">
        <v>482</v>
      </c>
      <c r="BS24" s="123">
        <f t="shared" ref="BS24:BW24" si="17">SUM(BS83)</f>
        <v>0</v>
      </c>
      <c r="BT24" s="123">
        <f t="shared" si="17"/>
        <v>0</v>
      </c>
      <c r="BU24" s="123">
        <f t="shared" si="17"/>
        <v>0</v>
      </c>
      <c r="BV24" s="123">
        <f t="shared" si="17"/>
        <v>0</v>
      </c>
      <c r="BW24" s="123">
        <f t="shared" si="17"/>
        <v>0</v>
      </c>
      <c r="BX24" s="212" t="str">
        <f>IF(G0228_1074205010351_02_0_69_!CT24="","",G0228_1074205010351_02_0_69_!CT24)</f>
        <v>нд</v>
      </c>
    </row>
    <row r="25" spans="1:118" s="125" customFormat="1" ht="31.5" x14ac:dyDescent="0.25">
      <c r="A25" s="131" t="str">
        <f>G0228_1074205010351_02_0_69_!A25</f>
        <v>0.6</v>
      </c>
      <c r="B25" s="132" t="str">
        <f>G0228_1074205010351_02_0_69_!B25</f>
        <v>Прочие инвестиционные проекты, всего</v>
      </c>
      <c r="C25" s="131" t="str">
        <f>G0228_1074205010351_02_0_69_!C25</f>
        <v>Г</v>
      </c>
      <c r="D25" s="123" t="s">
        <v>482</v>
      </c>
      <c r="E25" s="123">
        <f t="shared" si="15"/>
        <v>0</v>
      </c>
      <c r="F25" s="123">
        <f t="shared" ref="F25:BQ25" si="18">SUM(F84)</f>
        <v>0</v>
      </c>
      <c r="G25" s="123">
        <f t="shared" si="18"/>
        <v>0</v>
      </c>
      <c r="H25" s="123">
        <f t="shared" si="18"/>
        <v>0</v>
      </c>
      <c r="I25" s="123">
        <f t="shared" si="18"/>
        <v>0</v>
      </c>
      <c r="J25" s="123" t="s">
        <v>482</v>
      </c>
      <c r="K25" s="123" t="s">
        <v>482</v>
      </c>
      <c r="L25" s="123" t="s">
        <v>482</v>
      </c>
      <c r="M25" s="123" t="s">
        <v>482</v>
      </c>
      <c r="N25" s="123" t="s">
        <v>482</v>
      </c>
      <c r="O25" s="123" t="s">
        <v>482</v>
      </c>
      <c r="P25" s="123" t="s">
        <v>482</v>
      </c>
      <c r="Q25" s="448">
        <f t="shared" si="18"/>
        <v>0</v>
      </c>
      <c r="R25" s="448">
        <f t="shared" si="18"/>
        <v>0</v>
      </c>
      <c r="S25" s="448">
        <f t="shared" si="18"/>
        <v>0</v>
      </c>
      <c r="T25" s="448">
        <f t="shared" si="18"/>
        <v>0</v>
      </c>
      <c r="U25" s="448">
        <f t="shared" si="18"/>
        <v>0</v>
      </c>
      <c r="V25" s="123" t="s">
        <v>482</v>
      </c>
      <c r="W25" s="123" t="s">
        <v>482</v>
      </c>
      <c r="X25" s="123" t="s">
        <v>482</v>
      </c>
      <c r="Y25" s="123" t="s">
        <v>482</v>
      </c>
      <c r="Z25" s="123" t="s">
        <v>482</v>
      </c>
      <c r="AA25" s="123" t="s">
        <v>482</v>
      </c>
      <c r="AB25" s="123" t="s">
        <v>482</v>
      </c>
      <c r="AC25" s="448">
        <f t="shared" si="18"/>
        <v>0</v>
      </c>
      <c r="AD25" s="448">
        <f t="shared" si="18"/>
        <v>0</v>
      </c>
      <c r="AE25" s="448">
        <f t="shared" si="18"/>
        <v>0</v>
      </c>
      <c r="AF25" s="448">
        <f t="shared" si="18"/>
        <v>0</v>
      </c>
      <c r="AG25" s="448">
        <f t="shared" si="18"/>
        <v>0</v>
      </c>
      <c r="AH25" s="123" t="s">
        <v>482</v>
      </c>
      <c r="AI25" s="123" t="s">
        <v>482</v>
      </c>
      <c r="AJ25" s="123" t="s">
        <v>482</v>
      </c>
      <c r="AK25" s="123" t="s">
        <v>482</v>
      </c>
      <c r="AL25" s="123" t="s">
        <v>482</v>
      </c>
      <c r="AM25" s="123" t="s">
        <v>482</v>
      </c>
      <c r="AN25" s="123" t="s">
        <v>482</v>
      </c>
      <c r="AO25" s="448">
        <f t="shared" si="18"/>
        <v>0</v>
      </c>
      <c r="AP25" s="448">
        <f t="shared" si="18"/>
        <v>0</v>
      </c>
      <c r="AQ25" s="448">
        <f t="shared" si="18"/>
        <v>0</v>
      </c>
      <c r="AR25" s="448">
        <f t="shared" si="18"/>
        <v>0</v>
      </c>
      <c r="AS25" s="448">
        <f t="shared" si="18"/>
        <v>0</v>
      </c>
      <c r="AT25" s="123" t="s">
        <v>482</v>
      </c>
      <c r="AU25" s="123" t="s">
        <v>482</v>
      </c>
      <c r="AV25" s="123" t="s">
        <v>482</v>
      </c>
      <c r="AW25" s="123" t="s">
        <v>482</v>
      </c>
      <c r="AX25" s="123" t="s">
        <v>482</v>
      </c>
      <c r="AY25" s="123" t="s">
        <v>482</v>
      </c>
      <c r="AZ25" s="123" t="s">
        <v>482</v>
      </c>
      <c r="BA25" s="457">
        <f t="shared" si="18"/>
        <v>0</v>
      </c>
      <c r="BB25" s="457">
        <f t="shared" si="18"/>
        <v>0</v>
      </c>
      <c r="BC25" s="457">
        <f t="shared" si="18"/>
        <v>0</v>
      </c>
      <c r="BD25" s="457">
        <f t="shared" si="18"/>
        <v>0</v>
      </c>
      <c r="BE25" s="457">
        <f t="shared" si="18"/>
        <v>0</v>
      </c>
      <c r="BF25" s="123" t="s">
        <v>482</v>
      </c>
      <c r="BG25" s="123" t="s">
        <v>482</v>
      </c>
      <c r="BH25" s="123" t="s">
        <v>482</v>
      </c>
      <c r="BI25" s="123" t="s">
        <v>482</v>
      </c>
      <c r="BJ25" s="123" t="s">
        <v>482</v>
      </c>
      <c r="BK25" s="123" t="s">
        <v>482</v>
      </c>
      <c r="BL25" s="123" t="s">
        <v>482</v>
      </c>
      <c r="BM25" s="448">
        <f t="shared" si="18"/>
        <v>0</v>
      </c>
      <c r="BN25" s="448">
        <f t="shared" si="18"/>
        <v>0</v>
      </c>
      <c r="BO25" s="448">
        <f t="shared" si="18"/>
        <v>0</v>
      </c>
      <c r="BP25" s="448">
        <f t="shared" si="18"/>
        <v>0</v>
      </c>
      <c r="BQ25" s="448">
        <f t="shared" si="18"/>
        <v>0</v>
      </c>
      <c r="BR25" s="123" t="s">
        <v>482</v>
      </c>
      <c r="BS25" s="123">
        <f t="shared" ref="BS25:BW25" si="19">SUM(BS84)</f>
        <v>0</v>
      </c>
      <c r="BT25" s="123">
        <f t="shared" si="19"/>
        <v>0</v>
      </c>
      <c r="BU25" s="123">
        <f t="shared" si="19"/>
        <v>0</v>
      </c>
      <c r="BV25" s="123">
        <f t="shared" si="19"/>
        <v>0</v>
      </c>
      <c r="BW25" s="123">
        <f t="shared" si="19"/>
        <v>0</v>
      </c>
      <c r="BX25" s="212" t="str">
        <f>IF(G0228_1074205010351_02_0_69_!CT25="","",G0228_1074205010351_02_0_69_!CT25)</f>
        <v>нд</v>
      </c>
    </row>
    <row r="26" spans="1:118" s="125" customFormat="1" ht="31.5" x14ac:dyDescent="0.25">
      <c r="A26" s="131" t="str">
        <f>G0228_1074205010351_02_0_69_!A26</f>
        <v>1.1</v>
      </c>
      <c r="B26" s="132" t="str">
        <f>G0228_1074205010351_02_0_69_!B26</f>
        <v>Технологическое присоединение, всего, в том числе:</v>
      </c>
      <c r="C26" s="131" t="str">
        <f>G0228_1074205010351_02_0_69_!C26</f>
        <v>Г</v>
      </c>
      <c r="D26" s="123" t="s">
        <v>482</v>
      </c>
      <c r="E26" s="123">
        <f t="shared" ref="E26" si="20">SUM(E27,E31,E34,E41)</f>
        <v>0</v>
      </c>
      <c r="F26" s="123">
        <f t="shared" ref="F26:BQ26" si="21">SUM(F27,F31,F34,F41)</f>
        <v>0</v>
      </c>
      <c r="G26" s="123">
        <f t="shared" si="21"/>
        <v>0</v>
      </c>
      <c r="H26" s="123">
        <f t="shared" si="21"/>
        <v>0</v>
      </c>
      <c r="I26" s="123">
        <f t="shared" si="21"/>
        <v>0</v>
      </c>
      <c r="J26" s="123" t="s">
        <v>482</v>
      </c>
      <c r="K26" s="123" t="s">
        <v>482</v>
      </c>
      <c r="L26" s="123" t="s">
        <v>482</v>
      </c>
      <c r="M26" s="123" t="s">
        <v>482</v>
      </c>
      <c r="N26" s="123" t="s">
        <v>482</v>
      </c>
      <c r="O26" s="123" t="s">
        <v>482</v>
      </c>
      <c r="P26" s="123" t="s">
        <v>482</v>
      </c>
      <c r="Q26" s="448">
        <f t="shared" si="21"/>
        <v>0</v>
      </c>
      <c r="R26" s="448">
        <f t="shared" si="21"/>
        <v>0</v>
      </c>
      <c r="S26" s="448">
        <f t="shared" si="21"/>
        <v>0</v>
      </c>
      <c r="T26" s="448">
        <f t="shared" si="21"/>
        <v>0</v>
      </c>
      <c r="U26" s="448">
        <f t="shared" si="21"/>
        <v>0</v>
      </c>
      <c r="V26" s="123" t="s">
        <v>482</v>
      </c>
      <c r="W26" s="123" t="s">
        <v>482</v>
      </c>
      <c r="X26" s="123" t="s">
        <v>482</v>
      </c>
      <c r="Y26" s="123" t="s">
        <v>482</v>
      </c>
      <c r="Z26" s="123" t="s">
        <v>482</v>
      </c>
      <c r="AA26" s="123" t="s">
        <v>482</v>
      </c>
      <c r="AB26" s="123" t="s">
        <v>482</v>
      </c>
      <c r="AC26" s="448">
        <f t="shared" si="21"/>
        <v>0</v>
      </c>
      <c r="AD26" s="448">
        <f t="shared" si="21"/>
        <v>0</v>
      </c>
      <c r="AE26" s="448">
        <f t="shared" si="21"/>
        <v>0</v>
      </c>
      <c r="AF26" s="448">
        <f t="shared" si="21"/>
        <v>0</v>
      </c>
      <c r="AG26" s="448">
        <f t="shared" si="21"/>
        <v>0</v>
      </c>
      <c r="AH26" s="123" t="s">
        <v>482</v>
      </c>
      <c r="AI26" s="123" t="s">
        <v>482</v>
      </c>
      <c r="AJ26" s="123" t="s">
        <v>482</v>
      </c>
      <c r="AK26" s="123" t="s">
        <v>482</v>
      </c>
      <c r="AL26" s="123" t="s">
        <v>482</v>
      </c>
      <c r="AM26" s="123" t="s">
        <v>482</v>
      </c>
      <c r="AN26" s="123" t="s">
        <v>482</v>
      </c>
      <c r="AO26" s="448">
        <f t="shared" si="21"/>
        <v>0</v>
      </c>
      <c r="AP26" s="448">
        <f t="shared" si="21"/>
        <v>0</v>
      </c>
      <c r="AQ26" s="448">
        <f t="shared" si="21"/>
        <v>0</v>
      </c>
      <c r="AR26" s="448">
        <f t="shared" si="21"/>
        <v>0</v>
      </c>
      <c r="AS26" s="448">
        <f t="shared" si="21"/>
        <v>0</v>
      </c>
      <c r="AT26" s="123" t="s">
        <v>482</v>
      </c>
      <c r="AU26" s="123" t="s">
        <v>482</v>
      </c>
      <c r="AV26" s="123" t="s">
        <v>482</v>
      </c>
      <c r="AW26" s="123" t="s">
        <v>482</v>
      </c>
      <c r="AX26" s="123" t="s">
        <v>482</v>
      </c>
      <c r="AY26" s="123" t="s">
        <v>482</v>
      </c>
      <c r="AZ26" s="123" t="s">
        <v>482</v>
      </c>
      <c r="BA26" s="457">
        <f t="shared" si="21"/>
        <v>0</v>
      </c>
      <c r="BB26" s="457">
        <f t="shared" si="21"/>
        <v>0</v>
      </c>
      <c r="BC26" s="457">
        <f t="shared" si="21"/>
        <v>0</v>
      </c>
      <c r="BD26" s="457">
        <f t="shared" si="21"/>
        <v>0</v>
      </c>
      <c r="BE26" s="457">
        <f t="shared" si="21"/>
        <v>0</v>
      </c>
      <c r="BF26" s="123" t="s">
        <v>482</v>
      </c>
      <c r="BG26" s="123" t="s">
        <v>482</v>
      </c>
      <c r="BH26" s="123" t="s">
        <v>482</v>
      </c>
      <c r="BI26" s="123" t="s">
        <v>482</v>
      </c>
      <c r="BJ26" s="123" t="s">
        <v>482</v>
      </c>
      <c r="BK26" s="123" t="s">
        <v>482</v>
      </c>
      <c r="BL26" s="123" t="s">
        <v>482</v>
      </c>
      <c r="BM26" s="448">
        <f t="shared" si="21"/>
        <v>0</v>
      </c>
      <c r="BN26" s="448">
        <f t="shared" si="21"/>
        <v>0</v>
      </c>
      <c r="BO26" s="448">
        <f t="shared" si="21"/>
        <v>0</v>
      </c>
      <c r="BP26" s="448">
        <f t="shared" si="21"/>
        <v>0</v>
      </c>
      <c r="BQ26" s="448">
        <f t="shared" si="21"/>
        <v>0</v>
      </c>
      <c r="BR26" s="123" t="s">
        <v>482</v>
      </c>
      <c r="BS26" s="123">
        <f t="shared" ref="BS26:BW26" si="22">SUM(BS27,BS31,BS34,BS41)</f>
        <v>0</v>
      </c>
      <c r="BT26" s="123">
        <f t="shared" si="22"/>
        <v>0</v>
      </c>
      <c r="BU26" s="123">
        <f t="shared" si="22"/>
        <v>0</v>
      </c>
      <c r="BV26" s="123">
        <f t="shared" si="22"/>
        <v>0</v>
      </c>
      <c r="BW26" s="123">
        <f t="shared" si="22"/>
        <v>0</v>
      </c>
      <c r="BX26" s="212" t="str">
        <f>IF(G0228_1074205010351_02_0_69_!CT26="","",G0228_1074205010351_02_0_69_!CT26)</f>
        <v>нд</v>
      </c>
    </row>
    <row r="27" spans="1:118" s="125" customFormat="1" ht="47.25" x14ac:dyDescent="0.25">
      <c r="A27" s="131" t="str">
        <f>G0228_1074205010351_02_0_69_!A27</f>
        <v>1.1.1</v>
      </c>
      <c r="B27" s="132" t="str">
        <f>G0228_1074205010351_02_0_69_!B27</f>
        <v>Технологическое присоединение энергопринимающих устройств потребителей, всего, в том числе:</v>
      </c>
      <c r="C27" s="131" t="str">
        <f>G0228_1074205010351_02_0_69_!C27</f>
        <v>Г</v>
      </c>
      <c r="D27" s="123" t="s">
        <v>482</v>
      </c>
      <c r="E27" s="123">
        <f t="shared" ref="E27:BP27" si="23">SUM(E28:E30)</f>
        <v>0</v>
      </c>
      <c r="F27" s="123">
        <f t="shared" si="23"/>
        <v>0</v>
      </c>
      <c r="G27" s="123">
        <f t="shared" si="23"/>
        <v>0</v>
      </c>
      <c r="H27" s="123">
        <f t="shared" si="23"/>
        <v>0</v>
      </c>
      <c r="I27" s="123">
        <f t="shared" si="23"/>
        <v>0</v>
      </c>
      <c r="J27" s="123" t="s">
        <v>482</v>
      </c>
      <c r="K27" s="123" t="s">
        <v>482</v>
      </c>
      <c r="L27" s="123" t="s">
        <v>482</v>
      </c>
      <c r="M27" s="123" t="s">
        <v>482</v>
      </c>
      <c r="N27" s="123" t="s">
        <v>482</v>
      </c>
      <c r="O27" s="123" t="s">
        <v>482</v>
      </c>
      <c r="P27" s="123" t="s">
        <v>482</v>
      </c>
      <c r="Q27" s="448">
        <f t="shared" si="23"/>
        <v>0</v>
      </c>
      <c r="R27" s="448">
        <f t="shared" si="23"/>
        <v>0</v>
      </c>
      <c r="S27" s="448">
        <f t="shared" si="23"/>
        <v>0</v>
      </c>
      <c r="T27" s="448">
        <f t="shared" si="23"/>
        <v>0</v>
      </c>
      <c r="U27" s="448">
        <f t="shared" si="23"/>
        <v>0</v>
      </c>
      <c r="V27" s="123" t="s">
        <v>482</v>
      </c>
      <c r="W27" s="123" t="s">
        <v>482</v>
      </c>
      <c r="X27" s="123" t="s">
        <v>482</v>
      </c>
      <c r="Y27" s="123" t="s">
        <v>482</v>
      </c>
      <c r="Z27" s="123" t="s">
        <v>482</v>
      </c>
      <c r="AA27" s="123" t="s">
        <v>482</v>
      </c>
      <c r="AB27" s="123" t="s">
        <v>482</v>
      </c>
      <c r="AC27" s="448">
        <f t="shared" si="23"/>
        <v>0</v>
      </c>
      <c r="AD27" s="448">
        <f t="shared" si="23"/>
        <v>0</v>
      </c>
      <c r="AE27" s="448">
        <f t="shared" si="23"/>
        <v>0</v>
      </c>
      <c r="AF27" s="448">
        <f t="shared" si="23"/>
        <v>0</v>
      </c>
      <c r="AG27" s="448">
        <f t="shared" si="23"/>
        <v>0</v>
      </c>
      <c r="AH27" s="123" t="s">
        <v>482</v>
      </c>
      <c r="AI27" s="123" t="s">
        <v>482</v>
      </c>
      <c r="AJ27" s="123" t="s">
        <v>482</v>
      </c>
      <c r="AK27" s="123" t="s">
        <v>482</v>
      </c>
      <c r="AL27" s="123" t="s">
        <v>482</v>
      </c>
      <c r="AM27" s="123" t="s">
        <v>482</v>
      </c>
      <c r="AN27" s="123" t="s">
        <v>482</v>
      </c>
      <c r="AO27" s="448">
        <f t="shared" si="23"/>
        <v>0</v>
      </c>
      <c r="AP27" s="448">
        <f t="shared" si="23"/>
        <v>0</v>
      </c>
      <c r="AQ27" s="448">
        <f t="shared" si="23"/>
        <v>0</v>
      </c>
      <c r="AR27" s="448">
        <f t="shared" si="23"/>
        <v>0</v>
      </c>
      <c r="AS27" s="448">
        <f t="shared" si="23"/>
        <v>0</v>
      </c>
      <c r="AT27" s="123" t="s">
        <v>482</v>
      </c>
      <c r="AU27" s="123" t="s">
        <v>482</v>
      </c>
      <c r="AV27" s="123" t="s">
        <v>482</v>
      </c>
      <c r="AW27" s="123" t="s">
        <v>482</v>
      </c>
      <c r="AX27" s="123" t="s">
        <v>482</v>
      </c>
      <c r="AY27" s="123" t="s">
        <v>482</v>
      </c>
      <c r="AZ27" s="123" t="s">
        <v>482</v>
      </c>
      <c r="BA27" s="457">
        <f t="shared" si="23"/>
        <v>0</v>
      </c>
      <c r="BB27" s="457">
        <f t="shared" si="23"/>
        <v>0</v>
      </c>
      <c r="BC27" s="457">
        <f t="shared" si="23"/>
        <v>0</v>
      </c>
      <c r="BD27" s="457">
        <f t="shared" si="23"/>
        <v>0</v>
      </c>
      <c r="BE27" s="457">
        <f t="shared" si="23"/>
        <v>0</v>
      </c>
      <c r="BF27" s="123" t="s">
        <v>482</v>
      </c>
      <c r="BG27" s="123" t="s">
        <v>482</v>
      </c>
      <c r="BH27" s="123" t="s">
        <v>482</v>
      </c>
      <c r="BI27" s="123" t="s">
        <v>482</v>
      </c>
      <c r="BJ27" s="123" t="s">
        <v>482</v>
      </c>
      <c r="BK27" s="123" t="s">
        <v>482</v>
      </c>
      <c r="BL27" s="123" t="s">
        <v>482</v>
      </c>
      <c r="BM27" s="448">
        <f t="shared" si="23"/>
        <v>0</v>
      </c>
      <c r="BN27" s="448">
        <f t="shared" si="23"/>
        <v>0</v>
      </c>
      <c r="BO27" s="448">
        <f t="shared" si="23"/>
        <v>0</v>
      </c>
      <c r="BP27" s="448">
        <f t="shared" si="23"/>
        <v>0</v>
      </c>
      <c r="BQ27" s="448">
        <f t="shared" ref="BQ27:BW27" si="24">SUM(BQ28:BQ30)</f>
        <v>0</v>
      </c>
      <c r="BR27" s="123" t="s">
        <v>482</v>
      </c>
      <c r="BS27" s="123">
        <f t="shared" si="24"/>
        <v>0</v>
      </c>
      <c r="BT27" s="123">
        <f t="shared" si="24"/>
        <v>0</v>
      </c>
      <c r="BU27" s="123">
        <f t="shared" si="24"/>
        <v>0</v>
      </c>
      <c r="BV27" s="123">
        <f t="shared" si="24"/>
        <v>0</v>
      </c>
      <c r="BW27" s="123">
        <f t="shared" si="24"/>
        <v>0</v>
      </c>
      <c r="BX27" s="212" t="str">
        <f>IF(G0228_1074205010351_02_0_69_!CT27="","",G0228_1074205010351_02_0_69_!CT27)</f>
        <v>нд</v>
      </c>
    </row>
    <row r="28" spans="1:118" s="125" customFormat="1" ht="78.75" x14ac:dyDescent="0.25">
      <c r="A28" s="131" t="str">
        <f>G0228_1074205010351_02_0_69_!A28</f>
        <v>1.1.1.1</v>
      </c>
      <c r="B28" s="132"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131" t="str">
        <f>G0228_1074205010351_02_0_69_!C28</f>
        <v>Г</v>
      </c>
      <c r="D28" s="123" t="s">
        <v>482</v>
      </c>
      <c r="E28" s="123">
        <v>0</v>
      </c>
      <c r="F28" s="123">
        <v>0</v>
      </c>
      <c r="G28" s="123">
        <v>0</v>
      </c>
      <c r="H28" s="123">
        <v>0</v>
      </c>
      <c r="I28" s="123">
        <v>0</v>
      </c>
      <c r="J28" s="123" t="s">
        <v>482</v>
      </c>
      <c r="K28" s="123" t="s">
        <v>482</v>
      </c>
      <c r="L28" s="123" t="s">
        <v>482</v>
      </c>
      <c r="M28" s="123" t="s">
        <v>482</v>
      </c>
      <c r="N28" s="123" t="s">
        <v>482</v>
      </c>
      <c r="O28" s="123" t="s">
        <v>482</v>
      </c>
      <c r="P28" s="123" t="s">
        <v>482</v>
      </c>
      <c r="Q28" s="448">
        <v>0</v>
      </c>
      <c r="R28" s="448">
        <v>0</v>
      </c>
      <c r="S28" s="448">
        <v>0</v>
      </c>
      <c r="T28" s="448">
        <v>0</v>
      </c>
      <c r="U28" s="448">
        <v>0</v>
      </c>
      <c r="V28" s="123" t="s">
        <v>482</v>
      </c>
      <c r="W28" s="123" t="s">
        <v>482</v>
      </c>
      <c r="X28" s="123" t="s">
        <v>482</v>
      </c>
      <c r="Y28" s="123" t="s">
        <v>482</v>
      </c>
      <c r="Z28" s="123" t="s">
        <v>482</v>
      </c>
      <c r="AA28" s="123" t="s">
        <v>482</v>
      </c>
      <c r="AB28" s="123" t="s">
        <v>482</v>
      </c>
      <c r="AC28" s="448">
        <v>0</v>
      </c>
      <c r="AD28" s="448">
        <v>0</v>
      </c>
      <c r="AE28" s="448">
        <v>0</v>
      </c>
      <c r="AF28" s="448">
        <v>0</v>
      </c>
      <c r="AG28" s="448">
        <v>0</v>
      </c>
      <c r="AH28" s="123" t="s">
        <v>482</v>
      </c>
      <c r="AI28" s="123" t="s">
        <v>482</v>
      </c>
      <c r="AJ28" s="123" t="s">
        <v>482</v>
      </c>
      <c r="AK28" s="123" t="s">
        <v>482</v>
      </c>
      <c r="AL28" s="123" t="s">
        <v>482</v>
      </c>
      <c r="AM28" s="123" t="s">
        <v>482</v>
      </c>
      <c r="AN28" s="123" t="s">
        <v>482</v>
      </c>
      <c r="AO28" s="448">
        <v>0</v>
      </c>
      <c r="AP28" s="448">
        <v>0</v>
      </c>
      <c r="AQ28" s="448">
        <v>0</v>
      </c>
      <c r="AR28" s="448">
        <v>0</v>
      </c>
      <c r="AS28" s="448">
        <v>0</v>
      </c>
      <c r="AT28" s="123" t="s">
        <v>482</v>
      </c>
      <c r="AU28" s="123" t="s">
        <v>482</v>
      </c>
      <c r="AV28" s="123" t="s">
        <v>482</v>
      </c>
      <c r="AW28" s="123" t="s">
        <v>482</v>
      </c>
      <c r="AX28" s="123" t="s">
        <v>482</v>
      </c>
      <c r="AY28" s="123" t="s">
        <v>482</v>
      </c>
      <c r="AZ28" s="123" t="s">
        <v>482</v>
      </c>
      <c r="BA28" s="457">
        <v>0</v>
      </c>
      <c r="BB28" s="457">
        <v>0</v>
      </c>
      <c r="BC28" s="457">
        <v>0</v>
      </c>
      <c r="BD28" s="457">
        <v>0</v>
      </c>
      <c r="BE28" s="457">
        <v>0</v>
      </c>
      <c r="BF28" s="123" t="s">
        <v>482</v>
      </c>
      <c r="BG28" s="123" t="s">
        <v>482</v>
      </c>
      <c r="BH28" s="123" t="s">
        <v>482</v>
      </c>
      <c r="BI28" s="123" t="s">
        <v>482</v>
      </c>
      <c r="BJ28" s="123" t="s">
        <v>482</v>
      </c>
      <c r="BK28" s="123" t="s">
        <v>482</v>
      </c>
      <c r="BL28" s="123" t="s">
        <v>482</v>
      </c>
      <c r="BM28" s="448">
        <v>0</v>
      </c>
      <c r="BN28" s="448">
        <v>0</v>
      </c>
      <c r="BO28" s="448">
        <v>0</v>
      </c>
      <c r="BP28" s="448">
        <v>0</v>
      </c>
      <c r="BQ28" s="448">
        <v>0</v>
      </c>
      <c r="BR28" s="123" t="s">
        <v>482</v>
      </c>
      <c r="BS28" s="123">
        <v>0</v>
      </c>
      <c r="BT28" s="123">
        <v>0</v>
      </c>
      <c r="BU28" s="123">
        <v>0</v>
      </c>
      <c r="BV28" s="123">
        <v>0</v>
      </c>
      <c r="BW28" s="123">
        <v>0</v>
      </c>
      <c r="BX28" s="212" t="str">
        <f>IF(G0228_1074205010351_02_0_69_!CT28="","",G0228_1074205010351_02_0_69_!CT28)</f>
        <v>нд</v>
      </c>
    </row>
    <row r="29" spans="1:118" s="125" customFormat="1" ht="78.75" x14ac:dyDescent="0.25">
      <c r="A29" s="131" t="str">
        <f>G0228_1074205010351_02_0_69_!A29</f>
        <v>1.1.1.2</v>
      </c>
      <c r="B29" s="132"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131" t="str">
        <f>G0228_1074205010351_02_0_69_!C29</f>
        <v>Г</v>
      </c>
      <c r="D29" s="123" t="s">
        <v>482</v>
      </c>
      <c r="E29" s="123">
        <v>0</v>
      </c>
      <c r="F29" s="123">
        <v>0</v>
      </c>
      <c r="G29" s="123">
        <v>0</v>
      </c>
      <c r="H29" s="123">
        <v>0</v>
      </c>
      <c r="I29" s="123">
        <v>0</v>
      </c>
      <c r="J29" s="123" t="s">
        <v>482</v>
      </c>
      <c r="K29" s="123" t="s">
        <v>482</v>
      </c>
      <c r="L29" s="123" t="s">
        <v>482</v>
      </c>
      <c r="M29" s="123" t="s">
        <v>482</v>
      </c>
      <c r="N29" s="123" t="s">
        <v>482</v>
      </c>
      <c r="O29" s="123" t="s">
        <v>482</v>
      </c>
      <c r="P29" s="123" t="s">
        <v>482</v>
      </c>
      <c r="Q29" s="448">
        <v>0</v>
      </c>
      <c r="R29" s="448">
        <v>0</v>
      </c>
      <c r="S29" s="448">
        <v>0</v>
      </c>
      <c r="T29" s="448">
        <v>0</v>
      </c>
      <c r="U29" s="448">
        <v>0</v>
      </c>
      <c r="V29" s="123" t="s">
        <v>482</v>
      </c>
      <c r="W29" s="123" t="s">
        <v>482</v>
      </c>
      <c r="X29" s="123" t="s">
        <v>482</v>
      </c>
      <c r="Y29" s="123" t="s">
        <v>482</v>
      </c>
      <c r="Z29" s="123" t="s">
        <v>482</v>
      </c>
      <c r="AA29" s="123" t="s">
        <v>482</v>
      </c>
      <c r="AB29" s="123" t="s">
        <v>482</v>
      </c>
      <c r="AC29" s="448">
        <v>0</v>
      </c>
      <c r="AD29" s="448">
        <v>0</v>
      </c>
      <c r="AE29" s="448">
        <v>0</v>
      </c>
      <c r="AF29" s="448">
        <v>0</v>
      </c>
      <c r="AG29" s="448">
        <v>0</v>
      </c>
      <c r="AH29" s="123" t="s">
        <v>482</v>
      </c>
      <c r="AI29" s="123" t="s">
        <v>482</v>
      </c>
      <c r="AJ29" s="123" t="s">
        <v>482</v>
      </c>
      <c r="AK29" s="123" t="s">
        <v>482</v>
      </c>
      <c r="AL29" s="123" t="s">
        <v>482</v>
      </c>
      <c r="AM29" s="123" t="s">
        <v>482</v>
      </c>
      <c r="AN29" s="123" t="s">
        <v>482</v>
      </c>
      <c r="AO29" s="448">
        <v>0</v>
      </c>
      <c r="AP29" s="448">
        <v>0</v>
      </c>
      <c r="AQ29" s="448">
        <v>0</v>
      </c>
      <c r="AR29" s="448">
        <v>0</v>
      </c>
      <c r="AS29" s="448">
        <v>0</v>
      </c>
      <c r="AT29" s="123" t="s">
        <v>482</v>
      </c>
      <c r="AU29" s="123" t="s">
        <v>482</v>
      </c>
      <c r="AV29" s="123" t="s">
        <v>482</v>
      </c>
      <c r="AW29" s="123" t="s">
        <v>482</v>
      </c>
      <c r="AX29" s="123" t="s">
        <v>482</v>
      </c>
      <c r="AY29" s="123" t="s">
        <v>482</v>
      </c>
      <c r="AZ29" s="123" t="s">
        <v>482</v>
      </c>
      <c r="BA29" s="457">
        <v>0</v>
      </c>
      <c r="BB29" s="457">
        <v>0</v>
      </c>
      <c r="BC29" s="457">
        <v>0</v>
      </c>
      <c r="BD29" s="457">
        <v>0</v>
      </c>
      <c r="BE29" s="457">
        <v>0</v>
      </c>
      <c r="BF29" s="123" t="s">
        <v>482</v>
      </c>
      <c r="BG29" s="123" t="s">
        <v>482</v>
      </c>
      <c r="BH29" s="123" t="s">
        <v>482</v>
      </c>
      <c r="BI29" s="123" t="s">
        <v>482</v>
      </c>
      <c r="BJ29" s="123" t="s">
        <v>482</v>
      </c>
      <c r="BK29" s="123" t="s">
        <v>482</v>
      </c>
      <c r="BL29" s="123" t="s">
        <v>482</v>
      </c>
      <c r="BM29" s="448">
        <v>0</v>
      </c>
      <c r="BN29" s="448">
        <v>0</v>
      </c>
      <c r="BO29" s="448">
        <v>0</v>
      </c>
      <c r="BP29" s="448">
        <v>0</v>
      </c>
      <c r="BQ29" s="448">
        <v>0</v>
      </c>
      <c r="BR29" s="123" t="s">
        <v>482</v>
      </c>
      <c r="BS29" s="123">
        <v>0</v>
      </c>
      <c r="BT29" s="123">
        <v>0</v>
      </c>
      <c r="BU29" s="123">
        <v>0</v>
      </c>
      <c r="BV29" s="123">
        <v>0</v>
      </c>
      <c r="BW29" s="123">
        <v>0</v>
      </c>
      <c r="BX29" s="212" t="str">
        <f>IF(G0228_1074205010351_02_0_69_!CT29="","",G0228_1074205010351_02_0_69_!CT29)</f>
        <v>нд</v>
      </c>
    </row>
    <row r="30" spans="1:118" s="125" customFormat="1" ht="63" x14ac:dyDescent="0.25">
      <c r="A30" s="131" t="str">
        <f>G0228_1074205010351_02_0_69_!A30</f>
        <v>1.1.1.3</v>
      </c>
      <c r="B30" s="132" t="str">
        <f>G0228_1074205010351_02_0_69_!B30</f>
        <v>Технологическое присоединение энергопринимающих устройств потребителей свыше 150 кВт, всего, в том числе:</v>
      </c>
      <c r="C30" s="131" t="str">
        <f>G0228_1074205010351_02_0_69_!C30</f>
        <v>Г</v>
      </c>
      <c r="D30" s="123" t="s">
        <v>482</v>
      </c>
      <c r="E30" s="123">
        <v>0</v>
      </c>
      <c r="F30" s="123">
        <v>0</v>
      </c>
      <c r="G30" s="123">
        <v>0</v>
      </c>
      <c r="H30" s="123">
        <v>0</v>
      </c>
      <c r="I30" s="123">
        <v>0</v>
      </c>
      <c r="J30" s="123" t="s">
        <v>482</v>
      </c>
      <c r="K30" s="123" t="s">
        <v>482</v>
      </c>
      <c r="L30" s="123" t="s">
        <v>482</v>
      </c>
      <c r="M30" s="123" t="s">
        <v>482</v>
      </c>
      <c r="N30" s="123" t="s">
        <v>482</v>
      </c>
      <c r="O30" s="123" t="s">
        <v>482</v>
      </c>
      <c r="P30" s="123" t="s">
        <v>482</v>
      </c>
      <c r="Q30" s="448">
        <v>0</v>
      </c>
      <c r="R30" s="448">
        <v>0</v>
      </c>
      <c r="S30" s="448">
        <v>0</v>
      </c>
      <c r="T30" s="448">
        <v>0</v>
      </c>
      <c r="U30" s="448">
        <v>0</v>
      </c>
      <c r="V30" s="123" t="s">
        <v>482</v>
      </c>
      <c r="W30" s="123" t="s">
        <v>482</v>
      </c>
      <c r="X30" s="123" t="s">
        <v>482</v>
      </c>
      <c r="Y30" s="123" t="s">
        <v>482</v>
      </c>
      <c r="Z30" s="123" t="s">
        <v>482</v>
      </c>
      <c r="AA30" s="123" t="s">
        <v>482</v>
      </c>
      <c r="AB30" s="123" t="s">
        <v>482</v>
      </c>
      <c r="AC30" s="448">
        <v>0</v>
      </c>
      <c r="AD30" s="448">
        <v>0</v>
      </c>
      <c r="AE30" s="448">
        <v>0</v>
      </c>
      <c r="AF30" s="448">
        <v>0</v>
      </c>
      <c r="AG30" s="448">
        <v>0</v>
      </c>
      <c r="AH30" s="123" t="s">
        <v>482</v>
      </c>
      <c r="AI30" s="123" t="s">
        <v>482</v>
      </c>
      <c r="AJ30" s="123" t="s">
        <v>482</v>
      </c>
      <c r="AK30" s="123" t="s">
        <v>482</v>
      </c>
      <c r="AL30" s="123" t="s">
        <v>482</v>
      </c>
      <c r="AM30" s="123" t="s">
        <v>482</v>
      </c>
      <c r="AN30" s="123" t="s">
        <v>482</v>
      </c>
      <c r="AO30" s="448">
        <v>0</v>
      </c>
      <c r="AP30" s="448">
        <v>0</v>
      </c>
      <c r="AQ30" s="448">
        <v>0</v>
      </c>
      <c r="AR30" s="448">
        <v>0</v>
      </c>
      <c r="AS30" s="448">
        <v>0</v>
      </c>
      <c r="AT30" s="123" t="s">
        <v>482</v>
      </c>
      <c r="AU30" s="123" t="s">
        <v>482</v>
      </c>
      <c r="AV30" s="123" t="s">
        <v>482</v>
      </c>
      <c r="AW30" s="123" t="s">
        <v>482</v>
      </c>
      <c r="AX30" s="123" t="s">
        <v>482</v>
      </c>
      <c r="AY30" s="123" t="s">
        <v>482</v>
      </c>
      <c r="AZ30" s="123" t="s">
        <v>482</v>
      </c>
      <c r="BA30" s="457">
        <v>0</v>
      </c>
      <c r="BB30" s="457">
        <v>0</v>
      </c>
      <c r="BC30" s="457">
        <v>0</v>
      </c>
      <c r="BD30" s="457">
        <v>0</v>
      </c>
      <c r="BE30" s="457">
        <v>0</v>
      </c>
      <c r="BF30" s="123" t="s">
        <v>482</v>
      </c>
      <c r="BG30" s="123" t="s">
        <v>482</v>
      </c>
      <c r="BH30" s="123" t="s">
        <v>482</v>
      </c>
      <c r="BI30" s="123" t="s">
        <v>482</v>
      </c>
      <c r="BJ30" s="123" t="s">
        <v>482</v>
      </c>
      <c r="BK30" s="123" t="s">
        <v>482</v>
      </c>
      <c r="BL30" s="123" t="s">
        <v>482</v>
      </c>
      <c r="BM30" s="448">
        <v>0</v>
      </c>
      <c r="BN30" s="448">
        <v>0</v>
      </c>
      <c r="BO30" s="448">
        <v>0</v>
      </c>
      <c r="BP30" s="448">
        <v>0</v>
      </c>
      <c r="BQ30" s="448">
        <v>0</v>
      </c>
      <c r="BR30" s="123" t="s">
        <v>482</v>
      </c>
      <c r="BS30" s="123">
        <v>0</v>
      </c>
      <c r="BT30" s="123">
        <v>0</v>
      </c>
      <c r="BU30" s="123">
        <v>0</v>
      </c>
      <c r="BV30" s="123">
        <v>0</v>
      </c>
      <c r="BW30" s="123">
        <v>0</v>
      </c>
      <c r="BX30" s="212" t="str">
        <f>IF(G0228_1074205010351_02_0_69_!CT30="","",G0228_1074205010351_02_0_69_!CT30)</f>
        <v>нд</v>
      </c>
    </row>
    <row r="31" spans="1:118" s="125" customFormat="1" ht="47.25" x14ac:dyDescent="0.25">
      <c r="A31" s="131" t="str">
        <f>G0228_1074205010351_02_0_69_!A31</f>
        <v>1.1.2</v>
      </c>
      <c r="B31" s="132" t="str">
        <f>G0228_1074205010351_02_0_69_!B31</f>
        <v>Технологическое присоединение объектов электросетевого хозяйства, всего, в том числе:</v>
      </c>
      <c r="C31" s="131" t="str">
        <f>G0228_1074205010351_02_0_69_!C31</f>
        <v>Г</v>
      </c>
      <c r="D31" s="123" t="s">
        <v>482</v>
      </c>
      <c r="E31" s="123">
        <f t="shared" ref="E31:BP31" si="25">SUM(E32:E33)</f>
        <v>0</v>
      </c>
      <c r="F31" s="123">
        <f t="shared" si="25"/>
        <v>0</v>
      </c>
      <c r="G31" s="123">
        <f t="shared" si="25"/>
        <v>0</v>
      </c>
      <c r="H31" s="123">
        <f t="shared" si="25"/>
        <v>0</v>
      </c>
      <c r="I31" s="123">
        <f t="shared" si="25"/>
        <v>0</v>
      </c>
      <c r="J31" s="123" t="s">
        <v>482</v>
      </c>
      <c r="K31" s="123" t="s">
        <v>482</v>
      </c>
      <c r="L31" s="123" t="s">
        <v>482</v>
      </c>
      <c r="M31" s="123" t="s">
        <v>482</v>
      </c>
      <c r="N31" s="123" t="s">
        <v>482</v>
      </c>
      <c r="O31" s="123" t="s">
        <v>482</v>
      </c>
      <c r="P31" s="123" t="s">
        <v>482</v>
      </c>
      <c r="Q31" s="448">
        <f t="shared" si="25"/>
        <v>0</v>
      </c>
      <c r="R31" s="448">
        <f t="shared" si="25"/>
        <v>0</v>
      </c>
      <c r="S31" s="448">
        <f t="shared" si="25"/>
        <v>0</v>
      </c>
      <c r="T31" s="448">
        <f t="shared" si="25"/>
        <v>0</v>
      </c>
      <c r="U31" s="448">
        <f t="shared" si="25"/>
        <v>0</v>
      </c>
      <c r="V31" s="123" t="s">
        <v>482</v>
      </c>
      <c r="W31" s="123" t="s">
        <v>482</v>
      </c>
      <c r="X31" s="123" t="s">
        <v>482</v>
      </c>
      <c r="Y31" s="123" t="s">
        <v>482</v>
      </c>
      <c r="Z31" s="123" t="s">
        <v>482</v>
      </c>
      <c r="AA31" s="123" t="s">
        <v>482</v>
      </c>
      <c r="AB31" s="123" t="s">
        <v>482</v>
      </c>
      <c r="AC31" s="448">
        <f t="shared" si="25"/>
        <v>0</v>
      </c>
      <c r="AD31" s="448">
        <f t="shared" si="25"/>
        <v>0</v>
      </c>
      <c r="AE31" s="448">
        <f t="shared" si="25"/>
        <v>0</v>
      </c>
      <c r="AF31" s="448">
        <f t="shared" si="25"/>
        <v>0</v>
      </c>
      <c r="AG31" s="448">
        <f t="shared" si="25"/>
        <v>0</v>
      </c>
      <c r="AH31" s="123" t="s">
        <v>482</v>
      </c>
      <c r="AI31" s="123" t="s">
        <v>482</v>
      </c>
      <c r="AJ31" s="123" t="s">
        <v>482</v>
      </c>
      <c r="AK31" s="123" t="s">
        <v>482</v>
      </c>
      <c r="AL31" s="123" t="s">
        <v>482</v>
      </c>
      <c r="AM31" s="123" t="s">
        <v>482</v>
      </c>
      <c r="AN31" s="123" t="s">
        <v>482</v>
      </c>
      <c r="AO31" s="448">
        <f t="shared" si="25"/>
        <v>0</v>
      </c>
      <c r="AP31" s="448">
        <f t="shared" si="25"/>
        <v>0</v>
      </c>
      <c r="AQ31" s="448">
        <f t="shared" si="25"/>
        <v>0</v>
      </c>
      <c r="AR31" s="448">
        <f t="shared" si="25"/>
        <v>0</v>
      </c>
      <c r="AS31" s="448">
        <f t="shared" si="25"/>
        <v>0</v>
      </c>
      <c r="AT31" s="123" t="s">
        <v>482</v>
      </c>
      <c r="AU31" s="123" t="s">
        <v>482</v>
      </c>
      <c r="AV31" s="123" t="s">
        <v>482</v>
      </c>
      <c r="AW31" s="123" t="s">
        <v>482</v>
      </c>
      <c r="AX31" s="123" t="s">
        <v>482</v>
      </c>
      <c r="AY31" s="123" t="s">
        <v>482</v>
      </c>
      <c r="AZ31" s="123" t="s">
        <v>482</v>
      </c>
      <c r="BA31" s="457">
        <f t="shared" si="25"/>
        <v>0</v>
      </c>
      <c r="BB31" s="457">
        <f t="shared" si="25"/>
        <v>0</v>
      </c>
      <c r="BC31" s="457">
        <f t="shared" si="25"/>
        <v>0</v>
      </c>
      <c r="BD31" s="457">
        <f t="shared" si="25"/>
        <v>0</v>
      </c>
      <c r="BE31" s="457">
        <f t="shared" si="25"/>
        <v>0</v>
      </c>
      <c r="BF31" s="123" t="s">
        <v>482</v>
      </c>
      <c r="BG31" s="123" t="s">
        <v>482</v>
      </c>
      <c r="BH31" s="123" t="s">
        <v>482</v>
      </c>
      <c r="BI31" s="123" t="s">
        <v>482</v>
      </c>
      <c r="BJ31" s="123" t="s">
        <v>482</v>
      </c>
      <c r="BK31" s="123" t="s">
        <v>482</v>
      </c>
      <c r="BL31" s="123" t="s">
        <v>482</v>
      </c>
      <c r="BM31" s="448">
        <f t="shared" si="25"/>
        <v>0</v>
      </c>
      <c r="BN31" s="448">
        <f t="shared" si="25"/>
        <v>0</v>
      </c>
      <c r="BO31" s="448">
        <f t="shared" si="25"/>
        <v>0</v>
      </c>
      <c r="BP31" s="448">
        <f t="shared" si="25"/>
        <v>0</v>
      </c>
      <c r="BQ31" s="448">
        <f t="shared" ref="BQ31:BW31" si="26">SUM(BQ32:BQ33)</f>
        <v>0</v>
      </c>
      <c r="BR31" s="123" t="s">
        <v>482</v>
      </c>
      <c r="BS31" s="123">
        <f t="shared" si="26"/>
        <v>0</v>
      </c>
      <c r="BT31" s="123">
        <f t="shared" si="26"/>
        <v>0</v>
      </c>
      <c r="BU31" s="123">
        <f t="shared" si="26"/>
        <v>0</v>
      </c>
      <c r="BV31" s="123">
        <f t="shared" si="26"/>
        <v>0</v>
      </c>
      <c r="BW31" s="123">
        <f t="shared" si="26"/>
        <v>0</v>
      </c>
      <c r="BX31" s="212" t="str">
        <f>IF(G0228_1074205010351_02_0_69_!CT31="","",G0228_1074205010351_02_0_69_!CT31)</f>
        <v>нд</v>
      </c>
    </row>
    <row r="32" spans="1:118" s="125" customFormat="1" ht="78.75" x14ac:dyDescent="0.25">
      <c r="A32" s="131" t="str">
        <f>G0228_1074205010351_02_0_69_!A32</f>
        <v>1.1.2.1</v>
      </c>
      <c r="B32" s="132"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131" t="str">
        <f>G0228_1074205010351_02_0_69_!C32</f>
        <v>Г</v>
      </c>
      <c r="D32" s="123" t="s">
        <v>482</v>
      </c>
      <c r="E32" s="123">
        <v>0</v>
      </c>
      <c r="F32" s="123">
        <v>0</v>
      </c>
      <c r="G32" s="123">
        <v>0</v>
      </c>
      <c r="H32" s="123">
        <v>0</v>
      </c>
      <c r="I32" s="123">
        <v>0</v>
      </c>
      <c r="J32" s="123" t="s">
        <v>482</v>
      </c>
      <c r="K32" s="123" t="s">
        <v>482</v>
      </c>
      <c r="L32" s="123" t="s">
        <v>482</v>
      </c>
      <c r="M32" s="123" t="s">
        <v>482</v>
      </c>
      <c r="N32" s="123" t="s">
        <v>482</v>
      </c>
      <c r="O32" s="123" t="s">
        <v>482</v>
      </c>
      <c r="P32" s="123" t="s">
        <v>482</v>
      </c>
      <c r="Q32" s="448">
        <v>0</v>
      </c>
      <c r="R32" s="448">
        <v>0</v>
      </c>
      <c r="S32" s="448">
        <v>0</v>
      </c>
      <c r="T32" s="448">
        <v>0</v>
      </c>
      <c r="U32" s="448">
        <v>0</v>
      </c>
      <c r="V32" s="123" t="s">
        <v>482</v>
      </c>
      <c r="W32" s="123" t="s">
        <v>482</v>
      </c>
      <c r="X32" s="123" t="s">
        <v>482</v>
      </c>
      <c r="Y32" s="123" t="s">
        <v>482</v>
      </c>
      <c r="Z32" s="123" t="s">
        <v>482</v>
      </c>
      <c r="AA32" s="123" t="s">
        <v>482</v>
      </c>
      <c r="AB32" s="123" t="s">
        <v>482</v>
      </c>
      <c r="AC32" s="448">
        <v>0</v>
      </c>
      <c r="AD32" s="448">
        <v>0</v>
      </c>
      <c r="AE32" s="448">
        <v>0</v>
      </c>
      <c r="AF32" s="448">
        <v>0</v>
      </c>
      <c r="AG32" s="448">
        <v>0</v>
      </c>
      <c r="AH32" s="123" t="s">
        <v>482</v>
      </c>
      <c r="AI32" s="123" t="s">
        <v>482</v>
      </c>
      <c r="AJ32" s="123" t="s">
        <v>482</v>
      </c>
      <c r="AK32" s="123" t="s">
        <v>482</v>
      </c>
      <c r="AL32" s="123" t="s">
        <v>482</v>
      </c>
      <c r="AM32" s="123" t="s">
        <v>482</v>
      </c>
      <c r="AN32" s="123" t="s">
        <v>482</v>
      </c>
      <c r="AO32" s="448">
        <v>0</v>
      </c>
      <c r="AP32" s="448">
        <v>0</v>
      </c>
      <c r="AQ32" s="448">
        <v>0</v>
      </c>
      <c r="AR32" s="448">
        <v>0</v>
      </c>
      <c r="AS32" s="448">
        <v>0</v>
      </c>
      <c r="AT32" s="123" t="s">
        <v>482</v>
      </c>
      <c r="AU32" s="123" t="s">
        <v>482</v>
      </c>
      <c r="AV32" s="123" t="s">
        <v>482</v>
      </c>
      <c r="AW32" s="123" t="s">
        <v>482</v>
      </c>
      <c r="AX32" s="123" t="s">
        <v>482</v>
      </c>
      <c r="AY32" s="123" t="s">
        <v>482</v>
      </c>
      <c r="AZ32" s="123" t="s">
        <v>482</v>
      </c>
      <c r="BA32" s="457">
        <v>0</v>
      </c>
      <c r="BB32" s="457">
        <v>0</v>
      </c>
      <c r="BC32" s="457">
        <v>0</v>
      </c>
      <c r="BD32" s="457">
        <v>0</v>
      </c>
      <c r="BE32" s="457">
        <v>0</v>
      </c>
      <c r="BF32" s="123" t="s">
        <v>482</v>
      </c>
      <c r="BG32" s="123" t="s">
        <v>482</v>
      </c>
      <c r="BH32" s="123" t="s">
        <v>482</v>
      </c>
      <c r="BI32" s="123" t="s">
        <v>482</v>
      </c>
      <c r="BJ32" s="123" t="s">
        <v>482</v>
      </c>
      <c r="BK32" s="123" t="s">
        <v>482</v>
      </c>
      <c r="BL32" s="123" t="s">
        <v>482</v>
      </c>
      <c r="BM32" s="448">
        <v>0</v>
      </c>
      <c r="BN32" s="448">
        <v>0</v>
      </c>
      <c r="BO32" s="448">
        <v>0</v>
      </c>
      <c r="BP32" s="448">
        <v>0</v>
      </c>
      <c r="BQ32" s="448">
        <v>0</v>
      </c>
      <c r="BR32" s="123" t="s">
        <v>482</v>
      </c>
      <c r="BS32" s="123">
        <v>0</v>
      </c>
      <c r="BT32" s="123">
        <v>0</v>
      </c>
      <c r="BU32" s="123">
        <v>0</v>
      </c>
      <c r="BV32" s="123">
        <v>0</v>
      </c>
      <c r="BW32" s="123">
        <v>0</v>
      </c>
      <c r="BX32" s="212" t="str">
        <f>IF(G0228_1074205010351_02_0_69_!CT32="","",G0228_1074205010351_02_0_69_!CT32)</f>
        <v>нд</v>
      </c>
    </row>
    <row r="33" spans="1:76" s="125" customFormat="1" ht="47.25" x14ac:dyDescent="0.25">
      <c r="A33" s="131" t="str">
        <f>G0228_1074205010351_02_0_69_!A33</f>
        <v>1.1.2.2</v>
      </c>
      <c r="B33" s="132" t="str">
        <f>G0228_1074205010351_02_0_69_!B33</f>
        <v>Технологическое присоединение к электрическим сетям иных сетевых организаций, всего, в том числе:</v>
      </c>
      <c r="C33" s="131" t="str">
        <f>G0228_1074205010351_02_0_69_!C33</f>
        <v>Г</v>
      </c>
      <c r="D33" s="123" t="s">
        <v>482</v>
      </c>
      <c r="E33" s="123">
        <v>0</v>
      </c>
      <c r="F33" s="123">
        <v>0</v>
      </c>
      <c r="G33" s="123">
        <v>0</v>
      </c>
      <c r="H33" s="123">
        <v>0</v>
      </c>
      <c r="I33" s="123">
        <v>0</v>
      </c>
      <c r="J33" s="123" t="s">
        <v>482</v>
      </c>
      <c r="K33" s="123" t="s">
        <v>482</v>
      </c>
      <c r="L33" s="123" t="s">
        <v>482</v>
      </c>
      <c r="M33" s="123" t="s">
        <v>482</v>
      </c>
      <c r="N33" s="123" t="s">
        <v>482</v>
      </c>
      <c r="O33" s="123" t="s">
        <v>482</v>
      </c>
      <c r="P33" s="123" t="s">
        <v>482</v>
      </c>
      <c r="Q33" s="448">
        <v>0</v>
      </c>
      <c r="R33" s="448">
        <v>0</v>
      </c>
      <c r="S33" s="448">
        <v>0</v>
      </c>
      <c r="T33" s="448">
        <v>0</v>
      </c>
      <c r="U33" s="448">
        <v>0</v>
      </c>
      <c r="V33" s="123" t="s">
        <v>482</v>
      </c>
      <c r="W33" s="123" t="s">
        <v>482</v>
      </c>
      <c r="X33" s="123" t="s">
        <v>482</v>
      </c>
      <c r="Y33" s="123" t="s">
        <v>482</v>
      </c>
      <c r="Z33" s="123" t="s">
        <v>482</v>
      </c>
      <c r="AA33" s="123" t="s">
        <v>482</v>
      </c>
      <c r="AB33" s="123" t="s">
        <v>482</v>
      </c>
      <c r="AC33" s="448">
        <v>0</v>
      </c>
      <c r="AD33" s="448">
        <v>0</v>
      </c>
      <c r="AE33" s="448">
        <v>0</v>
      </c>
      <c r="AF33" s="448">
        <v>0</v>
      </c>
      <c r="AG33" s="448">
        <v>0</v>
      </c>
      <c r="AH33" s="123" t="s">
        <v>482</v>
      </c>
      <c r="AI33" s="123" t="s">
        <v>482</v>
      </c>
      <c r="AJ33" s="123" t="s">
        <v>482</v>
      </c>
      <c r="AK33" s="123" t="s">
        <v>482</v>
      </c>
      <c r="AL33" s="123" t="s">
        <v>482</v>
      </c>
      <c r="AM33" s="123" t="s">
        <v>482</v>
      </c>
      <c r="AN33" s="123" t="s">
        <v>482</v>
      </c>
      <c r="AO33" s="448">
        <v>0</v>
      </c>
      <c r="AP33" s="448">
        <v>0</v>
      </c>
      <c r="AQ33" s="448">
        <v>0</v>
      </c>
      <c r="AR33" s="448">
        <v>0</v>
      </c>
      <c r="AS33" s="448">
        <v>0</v>
      </c>
      <c r="AT33" s="123" t="s">
        <v>482</v>
      </c>
      <c r="AU33" s="123" t="s">
        <v>482</v>
      </c>
      <c r="AV33" s="123" t="s">
        <v>482</v>
      </c>
      <c r="AW33" s="123" t="s">
        <v>482</v>
      </c>
      <c r="AX33" s="123" t="s">
        <v>482</v>
      </c>
      <c r="AY33" s="123" t="s">
        <v>482</v>
      </c>
      <c r="AZ33" s="123" t="s">
        <v>482</v>
      </c>
      <c r="BA33" s="457">
        <v>0</v>
      </c>
      <c r="BB33" s="457">
        <v>0</v>
      </c>
      <c r="BC33" s="457">
        <v>0</v>
      </c>
      <c r="BD33" s="457">
        <v>0</v>
      </c>
      <c r="BE33" s="457">
        <v>0</v>
      </c>
      <c r="BF33" s="123" t="s">
        <v>482</v>
      </c>
      <c r="BG33" s="123" t="s">
        <v>482</v>
      </c>
      <c r="BH33" s="123" t="s">
        <v>482</v>
      </c>
      <c r="BI33" s="123" t="s">
        <v>482</v>
      </c>
      <c r="BJ33" s="123" t="s">
        <v>482</v>
      </c>
      <c r="BK33" s="123" t="s">
        <v>482</v>
      </c>
      <c r="BL33" s="123" t="s">
        <v>482</v>
      </c>
      <c r="BM33" s="448">
        <v>0</v>
      </c>
      <c r="BN33" s="448">
        <v>0</v>
      </c>
      <c r="BO33" s="448">
        <v>0</v>
      </c>
      <c r="BP33" s="448">
        <v>0</v>
      </c>
      <c r="BQ33" s="448">
        <v>0</v>
      </c>
      <c r="BR33" s="123" t="s">
        <v>482</v>
      </c>
      <c r="BS33" s="123">
        <v>0</v>
      </c>
      <c r="BT33" s="123">
        <v>0</v>
      </c>
      <c r="BU33" s="123">
        <v>0</v>
      </c>
      <c r="BV33" s="123">
        <v>0</v>
      </c>
      <c r="BW33" s="123">
        <v>0</v>
      </c>
      <c r="BX33" s="212" t="str">
        <f>IF(G0228_1074205010351_02_0_69_!CT33="","",G0228_1074205010351_02_0_69_!CT33)</f>
        <v>нд</v>
      </c>
    </row>
    <row r="34" spans="1:76" s="125" customFormat="1" ht="63" x14ac:dyDescent="0.25">
      <c r="A34" s="131" t="str">
        <f>G0228_1074205010351_02_0_69_!A34</f>
        <v>1.1.3</v>
      </c>
      <c r="B34" s="132" t="str">
        <f>G0228_1074205010351_02_0_69_!B34</f>
        <v>Технологическое присоединение объектов по производству электрической энергии всего, в том числе:</v>
      </c>
      <c r="C34" s="131" t="str">
        <f>G0228_1074205010351_02_0_69_!C34</f>
        <v>Г</v>
      </c>
      <c r="D34" s="123" t="s">
        <v>482</v>
      </c>
      <c r="E34" s="123">
        <f t="shared" ref="E34:I34" si="27">SUM(E35:E40)</f>
        <v>0</v>
      </c>
      <c r="F34" s="123">
        <f t="shared" si="27"/>
        <v>0</v>
      </c>
      <c r="G34" s="123">
        <f t="shared" si="27"/>
        <v>0</v>
      </c>
      <c r="H34" s="123">
        <f t="shared" si="27"/>
        <v>0</v>
      </c>
      <c r="I34" s="123">
        <f t="shared" si="27"/>
        <v>0</v>
      </c>
      <c r="J34" s="123" t="s">
        <v>482</v>
      </c>
      <c r="K34" s="123" t="s">
        <v>482</v>
      </c>
      <c r="L34" s="123" t="s">
        <v>482</v>
      </c>
      <c r="M34" s="123" t="s">
        <v>482</v>
      </c>
      <c r="N34" s="123" t="s">
        <v>482</v>
      </c>
      <c r="O34" s="123" t="s">
        <v>482</v>
      </c>
      <c r="P34" s="123" t="s">
        <v>482</v>
      </c>
      <c r="Q34" s="448">
        <f>SUM(Q35:Q40)</f>
        <v>0</v>
      </c>
      <c r="R34" s="448">
        <f>SUM(R35:R40)</f>
        <v>0</v>
      </c>
      <c r="S34" s="448">
        <f>SUM(S35:S40)</f>
        <v>0</v>
      </c>
      <c r="T34" s="448">
        <f>SUM(T35:T40)</f>
        <v>0</v>
      </c>
      <c r="U34" s="448">
        <f>SUM(U35:U40)</f>
        <v>0</v>
      </c>
      <c r="V34" s="123" t="s">
        <v>482</v>
      </c>
      <c r="W34" s="123" t="s">
        <v>482</v>
      </c>
      <c r="X34" s="123" t="s">
        <v>482</v>
      </c>
      <c r="Y34" s="123" t="s">
        <v>482</v>
      </c>
      <c r="Z34" s="123" t="s">
        <v>482</v>
      </c>
      <c r="AA34" s="123" t="s">
        <v>482</v>
      </c>
      <c r="AB34" s="123" t="s">
        <v>482</v>
      </c>
      <c r="AC34" s="448">
        <f>SUM(AC35:AC40)</f>
        <v>0</v>
      </c>
      <c r="AD34" s="448">
        <f>SUM(AD35:AD40)</f>
        <v>0</v>
      </c>
      <c r="AE34" s="448">
        <f>SUM(AE35:AE40)</f>
        <v>0</v>
      </c>
      <c r="AF34" s="448">
        <f>SUM(AF35:AF40)</f>
        <v>0</v>
      </c>
      <c r="AG34" s="448">
        <f>SUM(AG35:AG40)</f>
        <v>0</v>
      </c>
      <c r="AH34" s="123" t="s">
        <v>482</v>
      </c>
      <c r="AI34" s="123" t="s">
        <v>482</v>
      </c>
      <c r="AJ34" s="123" t="s">
        <v>482</v>
      </c>
      <c r="AK34" s="123" t="s">
        <v>482</v>
      </c>
      <c r="AL34" s="123" t="s">
        <v>482</v>
      </c>
      <c r="AM34" s="123" t="s">
        <v>482</v>
      </c>
      <c r="AN34" s="123" t="s">
        <v>482</v>
      </c>
      <c r="AO34" s="448">
        <f>SUM(AO35:AO40)</f>
        <v>0</v>
      </c>
      <c r="AP34" s="448">
        <f>SUM(AP35:AP40)</f>
        <v>0</v>
      </c>
      <c r="AQ34" s="448">
        <f>SUM(AQ35:AQ40)</f>
        <v>0</v>
      </c>
      <c r="AR34" s="448">
        <f>SUM(AR35:AR40)</f>
        <v>0</v>
      </c>
      <c r="AS34" s="448">
        <f>SUM(AS35:AS40)</f>
        <v>0</v>
      </c>
      <c r="AT34" s="123" t="s">
        <v>482</v>
      </c>
      <c r="AU34" s="123" t="s">
        <v>482</v>
      </c>
      <c r="AV34" s="123" t="s">
        <v>482</v>
      </c>
      <c r="AW34" s="123" t="s">
        <v>482</v>
      </c>
      <c r="AX34" s="123" t="s">
        <v>482</v>
      </c>
      <c r="AY34" s="123" t="s">
        <v>482</v>
      </c>
      <c r="AZ34" s="123" t="s">
        <v>482</v>
      </c>
      <c r="BA34" s="457">
        <f>SUM(BA35:BA40)</f>
        <v>0</v>
      </c>
      <c r="BB34" s="457">
        <f>SUM(BB35:BB40)</f>
        <v>0</v>
      </c>
      <c r="BC34" s="457">
        <f>SUM(BC35:BC40)</f>
        <v>0</v>
      </c>
      <c r="BD34" s="457">
        <f>SUM(BD35:BD40)</f>
        <v>0</v>
      </c>
      <c r="BE34" s="457">
        <f>SUM(BE35:BE40)</f>
        <v>0</v>
      </c>
      <c r="BF34" s="123" t="s">
        <v>482</v>
      </c>
      <c r="BG34" s="123" t="s">
        <v>482</v>
      </c>
      <c r="BH34" s="123" t="s">
        <v>482</v>
      </c>
      <c r="BI34" s="123" t="s">
        <v>482</v>
      </c>
      <c r="BJ34" s="123" t="s">
        <v>482</v>
      </c>
      <c r="BK34" s="123" t="s">
        <v>482</v>
      </c>
      <c r="BL34" s="123" t="s">
        <v>482</v>
      </c>
      <c r="BM34" s="447">
        <f t="shared" ref="BM34:BQ34" si="28">SUM(BM35:BM40)</f>
        <v>0</v>
      </c>
      <c r="BN34" s="447">
        <f t="shared" si="28"/>
        <v>0</v>
      </c>
      <c r="BO34" s="447">
        <f t="shared" si="28"/>
        <v>0</v>
      </c>
      <c r="BP34" s="447">
        <f t="shared" si="28"/>
        <v>0</v>
      </c>
      <c r="BQ34" s="447">
        <f t="shared" si="28"/>
        <v>0</v>
      </c>
      <c r="BR34" s="123" t="s">
        <v>482</v>
      </c>
      <c r="BS34" s="130">
        <f t="shared" ref="BS34:BW34" si="29">SUM(BS35:BS40)</f>
        <v>0</v>
      </c>
      <c r="BT34" s="130">
        <f t="shared" si="29"/>
        <v>0</v>
      </c>
      <c r="BU34" s="130">
        <f t="shared" si="29"/>
        <v>0</v>
      </c>
      <c r="BV34" s="130">
        <f t="shared" si="29"/>
        <v>0</v>
      </c>
      <c r="BW34" s="130">
        <f t="shared" si="29"/>
        <v>0</v>
      </c>
      <c r="BX34" s="212" t="str">
        <f>IF(G0228_1074205010351_02_0_69_!CT34="","",G0228_1074205010351_02_0_69_!CT34)</f>
        <v>нд</v>
      </c>
    </row>
    <row r="35" spans="1:76" s="125" customFormat="1" ht="141.75" x14ac:dyDescent="0.25">
      <c r="A35" s="131" t="str">
        <f>G0228_1074205010351_02_0_69_!A35</f>
        <v>1.1.3.1</v>
      </c>
      <c r="B35" s="132"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131" t="str">
        <f>G0228_1074205010351_02_0_69_!C35</f>
        <v>Г</v>
      </c>
      <c r="D35" s="123" t="s">
        <v>482</v>
      </c>
      <c r="E35" s="123">
        <v>0</v>
      </c>
      <c r="F35" s="123">
        <v>0</v>
      </c>
      <c r="G35" s="123">
        <v>0</v>
      </c>
      <c r="H35" s="123">
        <v>0</v>
      </c>
      <c r="I35" s="123">
        <v>0</v>
      </c>
      <c r="J35" s="123" t="s">
        <v>482</v>
      </c>
      <c r="K35" s="123" t="s">
        <v>482</v>
      </c>
      <c r="L35" s="123" t="s">
        <v>482</v>
      </c>
      <c r="M35" s="123" t="s">
        <v>482</v>
      </c>
      <c r="N35" s="123" t="s">
        <v>482</v>
      </c>
      <c r="O35" s="123" t="s">
        <v>482</v>
      </c>
      <c r="P35" s="123" t="s">
        <v>482</v>
      </c>
      <c r="Q35" s="448">
        <v>0</v>
      </c>
      <c r="R35" s="448">
        <v>0</v>
      </c>
      <c r="S35" s="448">
        <v>0</v>
      </c>
      <c r="T35" s="448">
        <v>0</v>
      </c>
      <c r="U35" s="448">
        <v>0</v>
      </c>
      <c r="V35" s="123" t="s">
        <v>482</v>
      </c>
      <c r="W35" s="123" t="s">
        <v>482</v>
      </c>
      <c r="X35" s="123" t="s">
        <v>482</v>
      </c>
      <c r="Y35" s="123" t="s">
        <v>482</v>
      </c>
      <c r="Z35" s="123" t="s">
        <v>482</v>
      </c>
      <c r="AA35" s="123" t="s">
        <v>482</v>
      </c>
      <c r="AB35" s="123" t="s">
        <v>482</v>
      </c>
      <c r="AC35" s="448">
        <v>0</v>
      </c>
      <c r="AD35" s="448">
        <v>0</v>
      </c>
      <c r="AE35" s="448">
        <v>0</v>
      </c>
      <c r="AF35" s="448">
        <v>0</v>
      </c>
      <c r="AG35" s="448">
        <v>0</v>
      </c>
      <c r="AH35" s="123" t="s">
        <v>482</v>
      </c>
      <c r="AI35" s="123" t="s">
        <v>482</v>
      </c>
      <c r="AJ35" s="123" t="s">
        <v>482</v>
      </c>
      <c r="AK35" s="123" t="s">
        <v>482</v>
      </c>
      <c r="AL35" s="123" t="s">
        <v>482</v>
      </c>
      <c r="AM35" s="123" t="s">
        <v>482</v>
      </c>
      <c r="AN35" s="123" t="s">
        <v>482</v>
      </c>
      <c r="AO35" s="448">
        <v>0</v>
      </c>
      <c r="AP35" s="448">
        <v>0</v>
      </c>
      <c r="AQ35" s="448">
        <v>0</v>
      </c>
      <c r="AR35" s="448">
        <v>0</v>
      </c>
      <c r="AS35" s="448">
        <v>0</v>
      </c>
      <c r="AT35" s="123" t="s">
        <v>482</v>
      </c>
      <c r="AU35" s="123" t="s">
        <v>482</v>
      </c>
      <c r="AV35" s="123" t="s">
        <v>482</v>
      </c>
      <c r="AW35" s="123" t="s">
        <v>482</v>
      </c>
      <c r="AX35" s="123" t="s">
        <v>482</v>
      </c>
      <c r="AY35" s="123" t="s">
        <v>482</v>
      </c>
      <c r="AZ35" s="123" t="s">
        <v>482</v>
      </c>
      <c r="BA35" s="457">
        <v>0</v>
      </c>
      <c r="BB35" s="457">
        <v>0</v>
      </c>
      <c r="BC35" s="457">
        <v>0</v>
      </c>
      <c r="BD35" s="457">
        <v>0</v>
      </c>
      <c r="BE35" s="457">
        <v>0</v>
      </c>
      <c r="BF35" s="123" t="s">
        <v>482</v>
      </c>
      <c r="BG35" s="123" t="s">
        <v>482</v>
      </c>
      <c r="BH35" s="123" t="s">
        <v>482</v>
      </c>
      <c r="BI35" s="123" t="s">
        <v>482</v>
      </c>
      <c r="BJ35" s="123" t="s">
        <v>482</v>
      </c>
      <c r="BK35" s="123" t="s">
        <v>482</v>
      </c>
      <c r="BL35" s="123" t="s">
        <v>482</v>
      </c>
      <c r="BM35" s="448">
        <v>0</v>
      </c>
      <c r="BN35" s="448">
        <v>0</v>
      </c>
      <c r="BO35" s="448">
        <v>0</v>
      </c>
      <c r="BP35" s="448">
        <v>0</v>
      </c>
      <c r="BQ35" s="448">
        <v>0</v>
      </c>
      <c r="BR35" s="123" t="s">
        <v>482</v>
      </c>
      <c r="BS35" s="123">
        <v>0</v>
      </c>
      <c r="BT35" s="123">
        <v>0</v>
      </c>
      <c r="BU35" s="123">
        <v>0</v>
      </c>
      <c r="BV35" s="123">
        <v>0</v>
      </c>
      <c r="BW35" s="123">
        <v>0</v>
      </c>
      <c r="BX35" s="212" t="str">
        <f>IF(G0228_1074205010351_02_0_69_!CT35="","",G0228_1074205010351_02_0_69_!CT35)</f>
        <v>нд</v>
      </c>
    </row>
    <row r="36" spans="1:76" s="125" customFormat="1" ht="126" x14ac:dyDescent="0.25">
      <c r="A36" s="131" t="str">
        <f>G0228_1074205010351_02_0_69_!A36</f>
        <v>1.1.3.1</v>
      </c>
      <c r="B36" s="132"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31" t="str">
        <f>G0228_1074205010351_02_0_69_!C36</f>
        <v>Г</v>
      </c>
      <c r="D36" s="123" t="s">
        <v>482</v>
      </c>
      <c r="E36" s="123">
        <v>0</v>
      </c>
      <c r="F36" s="123">
        <v>0</v>
      </c>
      <c r="G36" s="123">
        <v>0</v>
      </c>
      <c r="H36" s="123">
        <v>0</v>
      </c>
      <c r="I36" s="123">
        <v>0</v>
      </c>
      <c r="J36" s="123" t="s">
        <v>482</v>
      </c>
      <c r="K36" s="123" t="s">
        <v>482</v>
      </c>
      <c r="L36" s="123" t="s">
        <v>482</v>
      </c>
      <c r="M36" s="123" t="s">
        <v>482</v>
      </c>
      <c r="N36" s="123" t="s">
        <v>482</v>
      </c>
      <c r="O36" s="123" t="s">
        <v>482</v>
      </c>
      <c r="P36" s="123" t="s">
        <v>482</v>
      </c>
      <c r="Q36" s="448">
        <v>0</v>
      </c>
      <c r="R36" s="448">
        <v>0</v>
      </c>
      <c r="S36" s="448">
        <v>0</v>
      </c>
      <c r="T36" s="448">
        <v>0</v>
      </c>
      <c r="U36" s="448">
        <v>0</v>
      </c>
      <c r="V36" s="123" t="s">
        <v>482</v>
      </c>
      <c r="W36" s="123" t="s">
        <v>482</v>
      </c>
      <c r="X36" s="123" t="s">
        <v>482</v>
      </c>
      <c r="Y36" s="123" t="s">
        <v>482</v>
      </c>
      <c r="Z36" s="123" t="s">
        <v>482</v>
      </c>
      <c r="AA36" s="123" t="s">
        <v>482</v>
      </c>
      <c r="AB36" s="123" t="s">
        <v>482</v>
      </c>
      <c r="AC36" s="448">
        <v>0</v>
      </c>
      <c r="AD36" s="448">
        <v>0</v>
      </c>
      <c r="AE36" s="448">
        <v>0</v>
      </c>
      <c r="AF36" s="448">
        <v>0</v>
      </c>
      <c r="AG36" s="448">
        <v>0</v>
      </c>
      <c r="AH36" s="123" t="s">
        <v>482</v>
      </c>
      <c r="AI36" s="123" t="s">
        <v>482</v>
      </c>
      <c r="AJ36" s="123" t="s">
        <v>482</v>
      </c>
      <c r="AK36" s="123" t="s">
        <v>482</v>
      </c>
      <c r="AL36" s="123" t="s">
        <v>482</v>
      </c>
      <c r="AM36" s="123" t="s">
        <v>482</v>
      </c>
      <c r="AN36" s="123" t="s">
        <v>482</v>
      </c>
      <c r="AO36" s="448">
        <v>0</v>
      </c>
      <c r="AP36" s="448">
        <v>0</v>
      </c>
      <c r="AQ36" s="448">
        <v>0</v>
      </c>
      <c r="AR36" s="448">
        <v>0</v>
      </c>
      <c r="AS36" s="448">
        <v>0</v>
      </c>
      <c r="AT36" s="123" t="s">
        <v>482</v>
      </c>
      <c r="AU36" s="123" t="s">
        <v>482</v>
      </c>
      <c r="AV36" s="123" t="s">
        <v>482</v>
      </c>
      <c r="AW36" s="123" t="s">
        <v>482</v>
      </c>
      <c r="AX36" s="123" t="s">
        <v>482</v>
      </c>
      <c r="AY36" s="123" t="s">
        <v>482</v>
      </c>
      <c r="AZ36" s="123" t="s">
        <v>482</v>
      </c>
      <c r="BA36" s="457">
        <v>0</v>
      </c>
      <c r="BB36" s="457">
        <v>0</v>
      </c>
      <c r="BC36" s="457">
        <v>0</v>
      </c>
      <c r="BD36" s="457">
        <v>0</v>
      </c>
      <c r="BE36" s="457">
        <v>0</v>
      </c>
      <c r="BF36" s="123" t="s">
        <v>482</v>
      </c>
      <c r="BG36" s="123" t="s">
        <v>482</v>
      </c>
      <c r="BH36" s="123" t="s">
        <v>482</v>
      </c>
      <c r="BI36" s="123" t="s">
        <v>482</v>
      </c>
      <c r="BJ36" s="123" t="s">
        <v>482</v>
      </c>
      <c r="BK36" s="123" t="s">
        <v>482</v>
      </c>
      <c r="BL36" s="123" t="s">
        <v>482</v>
      </c>
      <c r="BM36" s="448">
        <v>0</v>
      </c>
      <c r="BN36" s="448">
        <v>0</v>
      </c>
      <c r="BO36" s="448">
        <v>0</v>
      </c>
      <c r="BP36" s="448">
        <v>0</v>
      </c>
      <c r="BQ36" s="448">
        <v>0</v>
      </c>
      <c r="BR36" s="123" t="s">
        <v>482</v>
      </c>
      <c r="BS36" s="123">
        <v>0</v>
      </c>
      <c r="BT36" s="123">
        <v>0</v>
      </c>
      <c r="BU36" s="123">
        <v>0</v>
      </c>
      <c r="BV36" s="123">
        <v>0</v>
      </c>
      <c r="BW36" s="123">
        <v>0</v>
      </c>
      <c r="BX36" s="212" t="str">
        <f>IF(G0228_1074205010351_02_0_69_!CT36="","",G0228_1074205010351_02_0_69_!CT36)</f>
        <v>нд</v>
      </c>
    </row>
    <row r="37" spans="1:76" s="125" customFormat="1" ht="126" x14ac:dyDescent="0.25">
      <c r="A37" s="131" t="str">
        <f>G0228_1074205010351_02_0_69_!A37</f>
        <v>1.1.3.1</v>
      </c>
      <c r="B37" s="132"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31" t="str">
        <f>G0228_1074205010351_02_0_69_!C37</f>
        <v>Г</v>
      </c>
      <c r="D37" s="123" t="s">
        <v>482</v>
      </c>
      <c r="E37" s="123">
        <v>0</v>
      </c>
      <c r="F37" s="123">
        <v>0</v>
      </c>
      <c r="G37" s="123">
        <v>0</v>
      </c>
      <c r="H37" s="123">
        <v>0</v>
      </c>
      <c r="I37" s="123">
        <v>0</v>
      </c>
      <c r="J37" s="123" t="s">
        <v>482</v>
      </c>
      <c r="K37" s="123" t="s">
        <v>482</v>
      </c>
      <c r="L37" s="123" t="s">
        <v>482</v>
      </c>
      <c r="M37" s="123" t="s">
        <v>482</v>
      </c>
      <c r="N37" s="123" t="s">
        <v>482</v>
      </c>
      <c r="O37" s="123" t="s">
        <v>482</v>
      </c>
      <c r="P37" s="123" t="s">
        <v>482</v>
      </c>
      <c r="Q37" s="448">
        <v>0</v>
      </c>
      <c r="R37" s="448">
        <v>0</v>
      </c>
      <c r="S37" s="448">
        <v>0</v>
      </c>
      <c r="T37" s="448">
        <v>0</v>
      </c>
      <c r="U37" s="448">
        <v>0</v>
      </c>
      <c r="V37" s="123" t="s">
        <v>482</v>
      </c>
      <c r="W37" s="123" t="s">
        <v>482</v>
      </c>
      <c r="X37" s="123" t="s">
        <v>482</v>
      </c>
      <c r="Y37" s="123" t="s">
        <v>482</v>
      </c>
      <c r="Z37" s="123" t="s">
        <v>482</v>
      </c>
      <c r="AA37" s="123" t="s">
        <v>482</v>
      </c>
      <c r="AB37" s="123" t="s">
        <v>482</v>
      </c>
      <c r="AC37" s="448">
        <v>0</v>
      </c>
      <c r="AD37" s="448">
        <v>0</v>
      </c>
      <c r="AE37" s="448">
        <v>0</v>
      </c>
      <c r="AF37" s="448">
        <v>0</v>
      </c>
      <c r="AG37" s="448">
        <v>0</v>
      </c>
      <c r="AH37" s="123" t="s">
        <v>482</v>
      </c>
      <c r="AI37" s="123" t="s">
        <v>482</v>
      </c>
      <c r="AJ37" s="123" t="s">
        <v>482</v>
      </c>
      <c r="AK37" s="123" t="s">
        <v>482</v>
      </c>
      <c r="AL37" s="123" t="s">
        <v>482</v>
      </c>
      <c r="AM37" s="123" t="s">
        <v>482</v>
      </c>
      <c r="AN37" s="123" t="s">
        <v>482</v>
      </c>
      <c r="AO37" s="448">
        <v>0</v>
      </c>
      <c r="AP37" s="448">
        <v>0</v>
      </c>
      <c r="AQ37" s="448">
        <v>0</v>
      </c>
      <c r="AR37" s="448">
        <v>0</v>
      </c>
      <c r="AS37" s="448">
        <v>0</v>
      </c>
      <c r="AT37" s="123" t="s">
        <v>482</v>
      </c>
      <c r="AU37" s="123" t="s">
        <v>482</v>
      </c>
      <c r="AV37" s="123" t="s">
        <v>482</v>
      </c>
      <c r="AW37" s="123" t="s">
        <v>482</v>
      </c>
      <c r="AX37" s="123" t="s">
        <v>482</v>
      </c>
      <c r="AY37" s="123" t="s">
        <v>482</v>
      </c>
      <c r="AZ37" s="123" t="s">
        <v>482</v>
      </c>
      <c r="BA37" s="457">
        <v>0</v>
      </c>
      <c r="BB37" s="457">
        <v>0</v>
      </c>
      <c r="BC37" s="457">
        <v>0</v>
      </c>
      <c r="BD37" s="457">
        <v>0</v>
      </c>
      <c r="BE37" s="457">
        <v>0</v>
      </c>
      <c r="BF37" s="123" t="s">
        <v>482</v>
      </c>
      <c r="BG37" s="123" t="s">
        <v>482</v>
      </c>
      <c r="BH37" s="123" t="s">
        <v>482</v>
      </c>
      <c r="BI37" s="123" t="s">
        <v>482</v>
      </c>
      <c r="BJ37" s="123" t="s">
        <v>482</v>
      </c>
      <c r="BK37" s="123" t="s">
        <v>482</v>
      </c>
      <c r="BL37" s="123" t="s">
        <v>482</v>
      </c>
      <c r="BM37" s="448">
        <v>0</v>
      </c>
      <c r="BN37" s="448">
        <v>0</v>
      </c>
      <c r="BO37" s="448">
        <v>0</v>
      </c>
      <c r="BP37" s="448">
        <v>0</v>
      </c>
      <c r="BQ37" s="448">
        <v>0</v>
      </c>
      <c r="BR37" s="123" t="s">
        <v>482</v>
      </c>
      <c r="BS37" s="123">
        <v>0</v>
      </c>
      <c r="BT37" s="123">
        <v>0</v>
      </c>
      <c r="BU37" s="123">
        <v>0</v>
      </c>
      <c r="BV37" s="123">
        <v>0</v>
      </c>
      <c r="BW37" s="123">
        <v>0</v>
      </c>
      <c r="BX37" s="212" t="str">
        <f>IF(G0228_1074205010351_02_0_69_!CT37="","",G0228_1074205010351_02_0_69_!CT37)</f>
        <v>нд</v>
      </c>
    </row>
    <row r="38" spans="1:76" s="125" customFormat="1" ht="141.75" x14ac:dyDescent="0.25">
      <c r="A38" s="131" t="str">
        <f>G0228_1074205010351_02_0_69_!A38</f>
        <v>1.1.3.2</v>
      </c>
      <c r="B38" s="132"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131" t="str">
        <f>G0228_1074205010351_02_0_69_!C38</f>
        <v>Г</v>
      </c>
      <c r="D38" s="123" t="s">
        <v>482</v>
      </c>
      <c r="E38" s="123">
        <v>0</v>
      </c>
      <c r="F38" s="123">
        <v>0</v>
      </c>
      <c r="G38" s="123">
        <v>0</v>
      </c>
      <c r="H38" s="123">
        <v>0</v>
      </c>
      <c r="I38" s="123">
        <v>0</v>
      </c>
      <c r="J38" s="123" t="s">
        <v>482</v>
      </c>
      <c r="K38" s="123" t="s">
        <v>482</v>
      </c>
      <c r="L38" s="123" t="s">
        <v>482</v>
      </c>
      <c r="M38" s="123" t="s">
        <v>482</v>
      </c>
      <c r="N38" s="123" t="s">
        <v>482</v>
      </c>
      <c r="O38" s="123" t="s">
        <v>482</v>
      </c>
      <c r="P38" s="123" t="s">
        <v>482</v>
      </c>
      <c r="Q38" s="448">
        <v>0</v>
      </c>
      <c r="R38" s="448">
        <v>0</v>
      </c>
      <c r="S38" s="448">
        <v>0</v>
      </c>
      <c r="T38" s="448">
        <v>0</v>
      </c>
      <c r="U38" s="448">
        <v>0</v>
      </c>
      <c r="V38" s="123" t="s">
        <v>482</v>
      </c>
      <c r="W38" s="123" t="s">
        <v>482</v>
      </c>
      <c r="X38" s="123" t="s">
        <v>482</v>
      </c>
      <c r="Y38" s="123" t="s">
        <v>482</v>
      </c>
      <c r="Z38" s="123" t="s">
        <v>482</v>
      </c>
      <c r="AA38" s="123" t="s">
        <v>482</v>
      </c>
      <c r="AB38" s="123" t="s">
        <v>482</v>
      </c>
      <c r="AC38" s="448">
        <v>0</v>
      </c>
      <c r="AD38" s="448">
        <v>0</v>
      </c>
      <c r="AE38" s="448">
        <v>0</v>
      </c>
      <c r="AF38" s="448">
        <v>0</v>
      </c>
      <c r="AG38" s="448">
        <v>0</v>
      </c>
      <c r="AH38" s="123" t="s">
        <v>482</v>
      </c>
      <c r="AI38" s="123" t="s">
        <v>482</v>
      </c>
      <c r="AJ38" s="123" t="s">
        <v>482</v>
      </c>
      <c r="AK38" s="123" t="s">
        <v>482</v>
      </c>
      <c r="AL38" s="123" t="s">
        <v>482</v>
      </c>
      <c r="AM38" s="123" t="s">
        <v>482</v>
      </c>
      <c r="AN38" s="123" t="s">
        <v>482</v>
      </c>
      <c r="AO38" s="448">
        <v>0</v>
      </c>
      <c r="AP38" s="448">
        <v>0</v>
      </c>
      <c r="AQ38" s="448">
        <v>0</v>
      </c>
      <c r="AR38" s="448">
        <v>0</v>
      </c>
      <c r="AS38" s="448">
        <v>0</v>
      </c>
      <c r="AT38" s="123" t="s">
        <v>482</v>
      </c>
      <c r="AU38" s="123" t="s">
        <v>482</v>
      </c>
      <c r="AV38" s="123" t="s">
        <v>482</v>
      </c>
      <c r="AW38" s="123" t="s">
        <v>482</v>
      </c>
      <c r="AX38" s="123" t="s">
        <v>482</v>
      </c>
      <c r="AY38" s="123" t="s">
        <v>482</v>
      </c>
      <c r="AZ38" s="123" t="s">
        <v>482</v>
      </c>
      <c r="BA38" s="457">
        <v>0</v>
      </c>
      <c r="BB38" s="457">
        <v>0</v>
      </c>
      <c r="BC38" s="457">
        <v>0</v>
      </c>
      <c r="BD38" s="457">
        <v>0</v>
      </c>
      <c r="BE38" s="457">
        <v>0</v>
      </c>
      <c r="BF38" s="123" t="s">
        <v>482</v>
      </c>
      <c r="BG38" s="123" t="s">
        <v>482</v>
      </c>
      <c r="BH38" s="123" t="s">
        <v>482</v>
      </c>
      <c r="BI38" s="123" t="s">
        <v>482</v>
      </c>
      <c r="BJ38" s="123" t="s">
        <v>482</v>
      </c>
      <c r="BK38" s="123" t="s">
        <v>482</v>
      </c>
      <c r="BL38" s="123" t="s">
        <v>482</v>
      </c>
      <c r="BM38" s="448">
        <v>0</v>
      </c>
      <c r="BN38" s="448">
        <v>0</v>
      </c>
      <c r="BO38" s="448">
        <v>0</v>
      </c>
      <c r="BP38" s="448">
        <v>0</v>
      </c>
      <c r="BQ38" s="448">
        <v>0</v>
      </c>
      <c r="BR38" s="123" t="s">
        <v>482</v>
      </c>
      <c r="BS38" s="123">
        <v>0</v>
      </c>
      <c r="BT38" s="123">
        <v>0</v>
      </c>
      <c r="BU38" s="123">
        <v>0</v>
      </c>
      <c r="BV38" s="123">
        <v>0</v>
      </c>
      <c r="BW38" s="123">
        <v>0</v>
      </c>
      <c r="BX38" s="212" t="str">
        <f>IF(G0228_1074205010351_02_0_69_!CT38="","",G0228_1074205010351_02_0_69_!CT38)</f>
        <v>нд</v>
      </c>
    </row>
    <row r="39" spans="1:76" s="125" customFormat="1" ht="126" x14ac:dyDescent="0.25">
      <c r="A39" s="131" t="str">
        <f>G0228_1074205010351_02_0_69_!A39</f>
        <v>1.1.3.2</v>
      </c>
      <c r="B39" s="132"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31" t="str">
        <f>G0228_1074205010351_02_0_69_!C39</f>
        <v>Г</v>
      </c>
      <c r="D39" s="123" t="s">
        <v>482</v>
      </c>
      <c r="E39" s="123">
        <v>0</v>
      </c>
      <c r="F39" s="123">
        <v>0</v>
      </c>
      <c r="G39" s="123">
        <v>0</v>
      </c>
      <c r="H39" s="123">
        <v>0</v>
      </c>
      <c r="I39" s="123">
        <v>0</v>
      </c>
      <c r="J39" s="123" t="s">
        <v>482</v>
      </c>
      <c r="K39" s="123" t="s">
        <v>482</v>
      </c>
      <c r="L39" s="123" t="s">
        <v>482</v>
      </c>
      <c r="M39" s="123" t="s">
        <v>482</v>
      </c>
      <c r="N39" s="123" t="s">
        <v>482</v>
      </c>
      <c r="O39" s="123" t="s">
        <v>482</v>
      </c>
      <c r="P39" s="123" t="s">
        <v>482</v>
      </c>
      <c r="Q39" s="448">
        <v>0</v>
      </c>
      <c r="R39" s="448">
        <v>0</v>
      </c>
      <c r="S39" s="448">
        <v>0</v>
      </c>
      <c r="T39" s="448">
        <v>0</v>
      </c>
      <c r="U39" s="448">
        <v>0</v>
      </c>
      <c r="V39" s="123" t="s">
        <v>482</v>
      </c>
      <c r="W39" s="123" t="s">
        <v>482</v>
      </c>
      <c r="X39" s="123" t="s">
        <v>482</v>
      </c>
      <c r="Y39" s="123" t="s">
        <v>482</v>
      </c>
      <c r="Z39" s="123" t="s">
        <v>482</v>
      </c>
      <c r="AA39" s="123" t="s">
        <v>482</v>
      </c>
      <c r="AB39" s="123" t="s">
        <v>482</v>
      </c>
      <c r="AC39" s="448">
        <v>0</v>
      </c>
      <c r="AD39" s="448">
        <v>0</v>
      </c>
      <c r="AE39" s="448">
        <v>0</v>
      </c>
      <c r="AF39" s="448">
        <v>0</v>
      </c>
      <c r="AG39" s="448">
        <v>0</v>
      </c>
      <c r="AH39" s="123" t="s">
        <v>482</v>
      </c>
      <c r="AI39" s="123" t="s">
        <v>482</v>
      </c>
      <c r="AJ39" s="123" t="s">
        <v>482</v>
      </c>
      <c r="AK39" s="123" t="s">
        <v>482</v>
      </c>
      <c r="AL39" s="123" t="s">
        <v>482</v>
      </c>
      <c r="AM39" s="123" t="s">
        <v>482</v>
      </c>
      <c r="AN39" s="123" t="s">
        <v>482</v>
      </c>
      <c r="AO39" s="448">
        <v>0</v>
      </c>
      <c r="AP39" s="448">
        <v>0</v>
      </c>
      <c r="AQ39" s="448">
        <v>0</v>
      </c>
      <c r="AR39" s="448">
        <v>0</v>
      </c>
      <c r="AS39" s="448">
        <v>0</v>
      </c>
      <c r="AT39" s="123" t="s">
        <v>482</v>
      </c>
      <c r="AU39" s="123" t="s">
        <v>482</v>
      </c>
      <c r="AV39" s="123" t="s">
        <v>482</v>
      </c>
      <c r="AW39" s="123" t="s">
        <v>482</v>
      </c>
      <c r="AX39" s="123" t="s">
        <v>482</v>
      </c>
      <c r="AY39" s="123" t="s">
        <v>482</v>
      </c>
      <c r="AZ39" s="123" t="s">
        <v>482</v>
      </c>
      <c r="BA39" s="457">
        <v>0</v>
      </c>
      <c r="BB39" s="457">
        <v>0</v>
      </c>
      <c r="BC39" s="457">
        <v>0</v>
      </c>
      <c r="BD39" s="457">
        <v>0</v>
      </c>
      <c r="BE39" s="457">
        <v>0</v>
      </c>
      <c r="BF39" s="123" t="s">
        <v>482</v>
      </c>
      <c r="BG39" s="123" t="s">
        <v>482</v>
      </c>
      <c r="BH39" s="123" t="s">
        <v>482</v>
      </c>
      <c r="BI39" s="123" t="s">
        <v>482</v>
      </c>
      <c r="BJ39" s="123" t="s">
        <v>482</v>
      </c>
      <c r="BK39" s="123" t="s">
        <v>482</v>
      </c>
      <c r="BL39" s="123" t="s">
        <v>482</v>
      </c>
      <c r="BM39" s="448">
        <v>0</v>
      </c>
      <c r="BN39" s="448">
        <v>0</v>
      </c>
      <c r="BO39" s="448">
        <v>0</v>
      </c>
      <c r="BP39" s="448">
        <v>0</v>
      </c>
      <c r="BQ39" s="448">
        <v>0</v>
      </c>
      <c r="BR39" s="123" t="s">
        <v>482</v>
      </c>
      <c r="BS39" s="123">
        <v>0</v>
      </c>
      <c r="BT39" s="123">
        <v>0</v>
      </c>
      <c r="BU39" s="123">
        <v>0</v>
      </c>
      <c r="BV39" s="123">
        <v>0</v>
      </c>
      <c r="BW39" s="123">
        <v>0</v>
      </c>
      <c r="BX39" s="212" t="str">
        <f>IF(G0228_1074205010351_02_0_69_!CT39="","",G0228_1074205010351_02_0_69_!CT39)</f>
        <v>нд</v>
      </c>
    </row>
    <row r="40" spans="1:76" s="125" customFormat="1" ht="126" x14ac:dyDescent="0.25">
      <c r="A40" s="131" t="str">
        <f>G0228_1074205010351_02_0_69_!A40</f>
        <v>1.1.3.2</v>
      </c>
      <c r="B40" s="132"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31" t="str">
        <f>G0228_1074205010351_02_0_69_!C40</f>
        <v>Г</v>
      </c>
      <c r="D40" s="123" t="s">
        <v>482</v>
      </c>
      <c r="E40" s="123">
        <v>0</v>
      </c>
      <c r="F40" s="123">
        <v>0</v>
      </c>
      <c r="G40" s="123">
        <v>0</v>
      </c>
      <c r="H40" s="123">
        <v>0</v>
      </c>
      <c r="I40" s="123">
        <v>0</v>
      </c>
      <c r="J40" s="123" t="s">
        <v>482</v>
      </c>
      <c r="K40" s="123" t="s">
        <v>482</v>
      </c>
      <c r="L40" s="123" t="s">
        <v>482</v>
      </c>
      <c r="M40" s="123" t="s">
        <v>482</v>
      </c>
      <c r="N40" s="123" t="s">
        <v>482</v>
      </c>
      <c r="O40" s="123" t="s">
        <v>482</v>
      </c>
      <c r="P40" s="123" t="s">
        <v>482</v>
      </c>
      <c r="Q40" s="448">
        <v>0</v>
      </c>
      <c r="R40" s="448">
        <v>0</v>
      </c>
      <c r="S40" s="448">
        <v>0</v>
      </c>
      <c r="T40" s="448">
        <v>0</v>
      </c>
      <c r="U40" s="448">
        <v>0</v>
      </c>
      <c r="V40" s="123" t="s">
        <v>482</v>
      </c>
      <c r="W40" s="123" t="s">
        <v>482</v>
      </c>
      <c r="X40" s="123" t="s">
        <v>482</v>
      </c>
      <c r="Y40" s="123" t="s">
        <v>482</v>
      </c>
      <c r="Z40" s="123" t="s">
        <v>482</v>
      </c>
      <c r="AA40" s="123" t="s">
        <v>482</v>
      </c>
      <c r="AB40" s="123" t="s">
        <v>482</v>
      </c>
      <c r="AC40" s="448">
        <v>0</v>
      </c>
      <c r="AD40" s="448">
        <v>0</v>
      </c>
      <c r="AE40" s="448">
        <v>0</v>
      </c>
      <c r="AF40" s="448">
        <v>0</v>
      </c>
      <c r="AG40" s="448">
        <v>0</v>
      </c>
      <c r="AH40" s="123" t="s">
        <v>482</v>
      </c>
      <c r="AI40" s="123" t="s">
        <v>482</v>
      </c>
      <c r="AJ40" s="123" t="s">
        <v>482</v>
      </c>
      <c r="AK40" s="123" t="s">
        <v>482</v>
      </c>
      <c r="AL40" s="123" t="s">
        <v>482</v>
      </c>
      <c r="AM40" s="123" t="s">
        <v>482</v>
      </c>
      <c r="AN40" s="123" t="s">
        <v>482</v>
      </c>
      <c r="AO40" s="448">
        <v>0</v>
      </c>
      <c r="AP40" s="448">
        <v>0</v>
      </c>
      <c r="AQ40" s="448">
        <v>0</v>
      </c>
      <c r="AR40" s="448">
        <v>0</v>
      </c>
      <c r="AS40" s="448">
        <v>0</v>
      </c>
      <c r="AT40" s="123" t="s">
        <v>482</v>
      </c>
      <c r="AU40" s="123" t="s">
        <v>482</v>
      </c>
      <c r="AV40" s="123" t="s">
        <v>482</v>
      </c>
      <c r="AW40" s="123" t="s">
        <v>482</v>
      </c>
      <c r="AX40" s="123" t="s">
        <v>482</v>
      </c>
      <c r="AY40" s="123" t="s">
        <v>482</v>
      </c>
      <c r="AZ40" s="123" t="s">
        <v>482</v>
      </c>
      <c r="BA40" s="457">
        <v>0</v>
      </c>
      <c r="BB40" s="457">
        <v>0</v>
      </c>
      <c r="BC40" s="457">
        <v>0</v>
      </c>
      <c r="BD40" s="457">
        <v>0</v>
      </c>
      <c r="BE40" s="457">
        <v>0</v>
      </c>
      <c r="BF40" s="123" t="s">
        <v>482</v>
      </c>
      <c r="BG40" s="123" t="s">
        <v>482</v>
      </c>
      <c r="BH40" s="123" t="s">
        <v>482</v>
      </c>
      <c r="BI40" s="123" t="s">
        <v>482</v>
      </c>
      <c r="BJ40" s="123" t="s">
        <v>482</v>
      </c>
      <c r="BK40" s="123" t="s">
        <v>482</v>
      </c>
      <c r="BL40" s="123" t="s">
        <v>482</v>
      </c>
      <c r="BM40" s="448">
        <v>0</v>
      </c>
      <c r="BN40" s="448">
        <v>0</v>
      </c>
      <c r="BO40" s="448">
        <v>0</v>
      </c>
      <c r="BP40" s="448">
        <v>0</v>
      </c>
      <c r="BQ40" s="448">
        <v>0</v>
      </c>
      <c r="BR40" s="123" t="s">
        <v>482</v>
      </c>
      <c r="BS40" s="123">
        <v>0</v>
      </c>
      <c r="BT40" s="123">
        <v>0</v>
      </c>
      <c r="BU40" s="123">
        <v>0</v>
      </c>
      <c r="BV40" s="123">
        <v>0</v>
      </c>
      <c r="BW40" s="123">
        <v>0</v>
      </c>
      <c r="BX40" s="212" t="str">
        <f>IF(G0228_1074205010351_02_0_69_!CT40="","",G0228_1074205010351_02_0_69_!CT40)</f>
        <v>нд</v>
      </c>
    </row>
    <row r="41" spans="1:76" s="125" customFormat="1" ht="110.25" x14ac:dyDescent="0.25">
      <c r="A41" s="131" t="str">
        <f>G0228_1074205010351_02_0_69_!A41</f>
        <v>1.1.4</v>
      </c>
      <c r="B41" s="132"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131" t="str">
        <f>G0228_1074205010351_02_0_69_!C41</f>
        <v>Г</v>
      </c>
      <c r="D41" s="123" t="s">
        <v>482</v>
      </c>
      <c r="E41" s="123">
        <f t="shared" ref="E41:BP41" si="30">SUM(E42:E43)</f>
        <v>0</v>
      </c>
      <c r="F41" s="123">
        <f t="shared" si="30"/>
        <v>0</v>
      </c>
      <c r="G41" s="123">
        <f t="shared" si="30"/>
        <v>0</v>
      </c>
      <c r="H41" s="123">
        <f t="shared" si="30"/>
        <v>0</v>
      </c>
      <c r="I41" s="123">
        <f t="shared" si="30"/>
        <v>0</v>
      </c>
      <c r="J41" s="123" t="s">
        <v>482</v>
      </c>
      <c r="K41" s="123" t="s">
        <v>482</v>
      </c>
      <c r="L41" s="123" t="s">
        <v>482</v>
      </c>
      <c r="M41" s="123" t="s">
        <v>482</v>
      </c>
      <c r="N41" s="123" t="s">
        <v>482</v>
      </c>
      <c r="O41" s="123" t="s">
        <v>482</v>
      </c>
      <c r="P41" s="123" t="s">
        <v>482</v>
      </c>
      <c r="Q41" s="448">
        <f t="shared" si="30"/>
        <v>0</v>
      </c>
      <c r="R41" s="448">
        <f t="shared" si="30"/>
        <v>0</v>
      </c>
      <c r="S41" s="448">
        <f t="shared" si="30"/>
        <v>0</v>
      </c>
      <c r="T41" s="448">
        <f t="shared" si="30"/>
        <v>0</v>
      </c>
      <c r="U41" s="448">
        <f t="shared" si="30"/>
        <v>0</v>
      </c>
      <c r="V41" s="123" t="s">
        <v>482</v>
      </c>
      <c r="W41" s="123" t="s">
        <v>482</v>
      </c>
      <c r="X41" s="123" t="s">
        <v>482</v>
      </c>
      <c r="Y41" s="123" t="s">
        <v>482</v>
      </c>
      <c r="Z41" s="123" t="s">
        <v>482</v>
      </c>
      <c r="AA41" s="123" t="s">
        <v>482</v>
      </c>
      <c r="AB41" s="123" t="s">
        <v>482</v>
      </c>
      <c r="AC41" s="448">
        <f t="shared" si="30"/>
        <v>0</v>
      </c>
      <c r="AD41" s="448">
        <f t="shared" si="30"/>
        <v>0</v>
      </c>
      <c r="AE41" s="448">
        <f t="shared" si="30"/>
        <v>0</v>
      </c>
      <c r="AF41" s="448">
        <f t="shared" si="30"/>
        <v>0</v>
      </c>
      <c r="AG41" s="448">
        <f t="shared" si="30"/>
        <v>0</v>
      </c>
      <c r="AH41" s="123" t="s">
        <v>482</v>
      </c>
      <c r="AI41" s="123" t="s">
        <v>482</v>
      </c>
      <c r="AJ41" s="123" t="s">
        <v>482</v>
      </c>
      <c r="AK41" s="123" t="s">
        <v>482</v>
      </c>
      <c r="AL41" s="123" t="s">
        <v>482</v>
      </c>
      <c r="AM41" s="123" t="s">
        <v>482</v>
      </c>
      <c r="AN41" s="123" t="s">
        <v>482</v>
      </c>
      <c r="AO41" s="448">
        <f t="shared" si="30"/>
        <v>0</v>
      </c>
      <c r="AP41" s="448">
        <f t="shared" si="30"/>
        <v>0</v>
      </c>
      <c r="AQ41" s="448">
        <f t="shared" si="30"/>
        <v>0</v>
      </c>
      <c r="AR41" s="448">
        <f t="shared" si="30"/>
        <v>0</v>
      </c>
      <c r="AS41" s="448">
        <f t="shared" si="30"/>
        <v>0</v>
      </c>
      <c r="AT41" s="123" t="s">
        <v>482</v>
      </c>
      <c r="AU41" s="123" t="s">
        <v>482</v>
      </c>
      <c r="AV41" s="123" t="s">
        <v>482</v>
      </c>
      <c r="AW41" s="123" t="s">
        <v>482</v>
      </c>
      <c r="AX41" s="123" t="s">
        <v>482</v>
      </c>
      <c r="AY41" s="123" t="s">
        <v>482</v>
      </c>
      <c r="AZ41" s="123" t="s">
        <v>482</v>
      </c>
      <c r="BA41" s="457">
        <f t="shared" si="30"/>
        <v>0</v>
      </c>
      <c r="BB41" s="457">
        <f t="shared" si="30"/>
        <v>0</v>
      </c>
      <c r="BC41" s="457">
        <f t="shared" si="30"/>
        <v>0</v>
      </c>
      <c r="BD41" s="457">
        <f t="shared" si="30"/>
        <v>0</v>
      </c>
      <c r="BE41" s="457">
        <f t="shared" si="30"/>
        <v>0</v>
      </c>
      <c r="BF41" s="123" t="s">
        <v>482</v>
      </c>
      <c r="BG41" s="123" t="s">
        <v>482</v>
      </c>
      <c r="BH41" s="123" t="s">
        <v>482</v>
      </c>
      <c r="BI41" s="123" t="s">
        <v>482</v>
      </c>
      <c r="BJ41" s="123" t="s">
        <v>482</v>
      </c>
      <c r="BK41" s="123" t="s">
        <v>482</v>
      </c>
      <c r="BL41" s="123" t="s">
        <v>482</v>
      </c>
      <c r="BM41" s="448">
        <f t="shared" si="30"/>
        <v>0</v>
      </c>
      <c r="BN41" s="448">
        <f t="shared" si="30"/>
        <v>0</v>
      </c>
      <c r="BO41" s="448">
        <f t="shared" si="30"/>
        <v>0</v>
      </c>
      <c r="BP41" s="448">
        <f t="shared" si="30"/>
        <v>0</v>
      </c>
      <c r="BQ41" s="448">
        <f t="shared" ref="BQ41:BW41" si="31">SUM(BQ42:BQ43)</f>
        <v>0</v>
      </c>
      <c r="BR41" s="123" t="s">
        <v>482</v>
      </c>
      <c r="BS41" s="123">
        <f t="shared" si="31"/>
        <v>0</v>
      </c>
      <c r="BT41" s="123">
        <f t="shared" si="31"/>
        <v>0</v>
      </c>
      <c r="BU41" s="123">
        <f t="shared" si="31"/>
        <v>0</v>
      </c>
      <c r="BV41" s="123">
        <f t="shared" si="31"/>
        <v>0</v>
      </c>
      <c r="BW41" s="123">
        <f t="shared" si="31"/>
        <v>0</v>
      </c>
      <c r="BX41" s="212" t="str">
        <f>IF(G0228_1074205010351_02_0_69_!CT41="","",G0228_1074205010351_02_0_69_!CT41)</f>
        <v>нд</v>
      </c>
    </row>
    <row r="42" spans="1:76" s="125" customFormat="1" ht="94.5" x14ac:dyDescent="0.25">
      <c r="A42" s="131" t="str">
        <f>G0228_1074205010351_02_0_69_!A42</f>
        <v>1.1.4.1</v>
      </c>
      <c r="B42" s="132"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131" t="str">
        <f>G0228_1074205010351_02_0_69_!C42</f>
        <v>Г</v>
      </c>
      <c r="D42" s="123" t="s">
        <v>482</v>
      </c>
      <c r="E42" s="123">
        <v>0</v>
      </c>
      <c r="F42" s="123">
        <v>0</v>
      </c>
      <c r="G42" s="123">
        <v>0</v>
      </c>
      <c r="H42" s="123">
        <v>0</v>
      </c>
      <c r="I42" s="123">
        <v>0</v>
      </c>
      <c r="J42" s="123" t="s">
        <v>482</v>
      </c>
      <c r="K42" s="123" t="s">
        <v>482</v>
      </c>
      <c r="L42" s="123" t="s">
        <v>482</v>
      </c>
      <c r="M42" s="123" t="s">
        <v>482</v>
      </c>
      <c r="N42" s="123" t="s">
        <v>482</v>
      </c>
      <c r="O42" s="123" t="s">
        <v>482</v>
      </c>
      <c r="P42" s="123" t="s">
        <v>482</v>
      </c>
      <c r="Q42" s="448">
        <v>0</v>
      </c>
      <c r="R42" s="448">
        <v>0</v>
      </c>
      <c r="S42" s="448">
        <v>0</v>
      </c>
      <c r="T42" s="448">
        <v>0</v>
      </c>
      <c r="U42" s="448">
        <v>0</v>
      </c>
      <c r="V42" s="123" t="s">
        <v>482</v>
      </c>
      <c r="W42" s="123" t="s">
        <v>482</v>
      </c>
      <c r="X42" s="123" t="s">
        <v>482</v>
      </c>
      <c r="Y42" s="123" t="s">
        <v>482</v>
      </c>
      <c r="Z42" s="123" t="s">
        <v>482</v>
      </c>
      <c r="AA42" s="123" t="s">
        <v>482</v>
      </c>
      <c r="AB42" s="123" t="s">
        <v>482</v>
      </c>
      <c r="AC42" s="448">
        <v>0</v>
      </c>
      <c r="AD42" s="448">
        <v>0</v>
      </c>
      <c r="AE42" s="448">
        <v>0</v>
      </c>
      <c r="AF42" s="448">
        <v>0</v>
      </c>
      <c r="AG42" s="448">
        <v>0</v>
      </c>
      <c r="AH42" s="123" t="s">
        <v>482</v>
      </c>
      <c r="AI42" s="123" t="s">
        <v>482</v>
      </c>
      <c r="AJ42" s="123" t="s">
        <v>482</v>
      </c>
      <c r="AK42" s="123" t="s">
        <v>482</v>
      </c>
      <c r="AL42" s="123" t="s">
        <v>482</v>
      </c>
      <c r="AM42" s="123" t="s">
        <v>482</v>
      </c>
      <c r="AN42" s="123" t="s">
        <v>482</v>
      </c>
      <c r="AO42" s="448">
        <v>0</v>
      </c>
      <c r="AP42" s="448">
        <v>0</v>
      </c>
      <c r="AQ42" s="448">
        <v>0</v>
      </c>
      <c r="AR42" s="448">
        <v>0</v>
      </c>
      <c r="AS42" s="448">
        <v>0</v>
      </c>
      <c r="AT42" s="123" t="s">
        <v>482</v>
      </c>
      <c r="AU42" s="123" t="s">
        <v>482</v>
      </c>
      <c r="AV42" s="123" t="s">
        <v>482</v>
      </c>
      <c r="AW42" s="123" t="s">
        <v>482</v>
      </c>
      <c r="AX42" s="123" t="s">
        <v>482</v>
      </c>
      <c r="AY42" s="123" t="s">
        <v>482</v>
      </c>
      <c r="AZ42" s="123" t="s">
        <v>482</v>
      </c>
      <c r="BA42" s="457">
        <v>0</v>
      </c>
      <c r="BB42" s="457">
        <v>0</v>
      </c>
      <c r="BC42" s="457">
        <v>0</v>
      </c>
      <c r="BD42" s="457">
        <v>0</v>
      </c>
      <c r="BE42" s="457">
        <v>0</v>
      </c>
      <c r="BF42" s="123" t="s">
        <v>482</v>
      </c>
      <c r="BG42" s="123" t="s">
        <v>482</v>
      </c>
      <c r="BH42" s="123" t="s">
        <v>482</v>
      </c>
      <c r="BI42" s="123" t="s">
        <v>482</v>
      </c>
      <c r="BJ42" s="123" t="s">
        <v>482</v>
      </c>
      <c r="BK42" s="123" t="s">
        <v>482</v>
      </c>
      <c r="BL42" s="123" t="s">
        <v>482</v>
      </c>
      <c r="BM42" s="448">
        <v>0</v>
      </c>
      <c r="BN42" s="448">
        <v>0</v>
      </c>
      <c r="BO42" s="448">
        <v>0</v>
      </c>
      <c r="BP42" s="448">
        <v>0</v>
      </c>
      <c r="BQ42" s="448">
        <v>0</v>
      </c>
      <c r="BR42" s="123" t="s">
        <v>482</v>
      </c>
      <c r="BS42" s="123">
        <v>0</v>
      </c>
      <c r="BT42" s="123">
        <v>0</v>
      </c>
      <c r="BU42" s="123">
        <v>0</v>
      </c>
      <c r="BV42" s="123">
        <v>0</v>
      </c>
      <c r="BW42" s="123">
        <v>0</v>
      </c>
      <c r="BX42" s="212" t="str">
        <f>IF(G0228_1074205010351_02_0_69_!CT42="","",G0228_1074205010351_02_0_69_!CT42)</f>
        <v>нд</v>
      </c>
    </row>
    <row r="43" spans="1:76" s="125" customFormat="1" ht="94.5" x14ac:dyDescent="0.25">
      <c r="A43" s="131" t="str">
        <f>G0228_1074205010351_02_0_69_!A43</f>
        <v>1.1.4.2</v>
      </c>
      <c r="B43" s="132"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131" t="str">
        <f>G0228_1074205010351_02_0_69_!C43</f>
        <v>Г</v>
      </c>
      <c r="D43" s="123" t="s">
        <v>482</v>
      </c>
      <c r="E43" s="123">
        <v>0</v>
      </c>
      <c r="F43" s="123">
        <v>0</v>
      </c>
      <c r="G43" s="123">
        <v>0</v>
      </c>
      <c r="H43" s="123">
        <v>0</v>
      </c>
      <c r="I43" s="123">
        <v>0</v>
      </c>
      <c r="J43" s="123" t="s">
        <v>482</v>
      </c>
      <c r="K43" s="123" t="s">
        <v>482</v>
      </c>
      <c r="L43" s="123" t="s">
        <v>482</v>
      </c>
      <c r="M43" s="123" t="s">
        <v>482</v>
      </c>
      <c r="N43" s="123" t="s">
        <v>482</v>
      </c>
      <c r="O43" s="123" t="s">
        <v>482</v>
      </c>
      <c r="P43" s="123" t="s">
        <v>482</v>
      </c>
      <c r="Q43" s="448">
        <v>0</v>
      </c>
      <c r="R43" s="448">
        <v>0</v>
      </c>
      <c r="S43" s="448">
        <v>0</v>
      </c>
      <c r="T43" s="448">
        <v>0</v>
      </c>
      <c r="U43" s="448">
        <v>0</v>
      </c>
      <c r="V43" s="123" t="s">
        <v>482</v>
      </c>
      <c r="W43" s="123" t="s">
        <v>482</v>
      </c>
      <c r="X43" s="123" t="s">
        <v>482</v>
      </c>
      <c r="Y43" s="123" t="s">
        <v>482</v>
      </c>
      <c r="Z43" s="123" t="s">
        <v>482</v>
      </c>
      <c r="AA43" s="123" t="s">
        <v>482</v>
      </c>
      <c r="AB43" s="123" t="s">
        <v>482</v>
      </c>
      <c r="AC43" s="448">
        <v>0</v>
      </c>
      <c r="AD43" s="448">
        <v>0</v>
      </c>
      <c r="AE43" s="448">
        <v>0</v>
      </c>
      <c r="AF43" s="448">
        <v>0</v>
      </c>
      <c r="AG43" s="448">
        <v>0</v>
      </c>
      <c r="AH43" s="123" t="s">
        <v>482</v>
      </c>
      <c r="AI43" s="123" t="s">
        <v>482</v>
      </c>
      <c r="AJ43" s="123" t="s">
        <v>482</v>
      </c>
      <c r="AK43" s="123" t="s">
        <v>482</v>
      </c>
      <c r="AL43" s="123" t="s">
        <v>482</v>
      </c>
      <c r="AM43" s="123" t="s">
        <v>482</v>
      </c>
      <c r="AN43" s="123" t="s">
        <v>482</v>
      </c>
      <c r="AO43" s="448">
        <v>0</v>
      </c>
      <c r="AP43" s="448">
        <v>0</v>
      </c>
      <c r="AQ43" s="448">
        <v>0</v>
      </c>
      <c r="AR43" s="448">
        <v>0</v>
      </c>
      <c r="AS43" s="448">
        <v>0</v>
      </c>
      <c r="AT43" s="123" t="s">
        <v>482</v>
      </c>
      <c r="AU43" s="123" t="s">
        <v>482</v>
      </c>
      <c r="AV43" s="123" t="s">
        <v>482</v>
      </c>
      <c r="AW43" s="123" t="s">
        <v>482</v>
      </c>
      <c r="AX43" s="123" t="s">
        <v>482</v>
      </c>
      <c r="AY43" s="123" t="s">
        <v>482</v>
      </c>
      <c r="AZ43" s="123" t="s">
        <v>482</v>
      </c>
      <c r="BA43" s="457">
        <v>0</v>
      </c>
      <c r="BB43" s="457">
        <v>0</v>
      </c>
      <c r="BC43" s="457">
        <v>0</v>
      </c>
      <c r="BD43" s="457">
        <v>0</v>
      </c>
      <c r="BE43" s="457">
        <v>0</v>
      </c>
      <c r="BF43" s="123" t="s">
        <v>482</v>
      </c>
      <c r="BG43" s="123" t="s">
        <v>482</v>
      </c>
      <c r="BH43" s="123" t="s">
        <v>482</v>
      </c>
      <c r="BI43" s="123" t="s">
        <v>482</v>
      </c>
      <c r="BJ43" s="123" t="s">
        <v>482</v>
      </c>
      <c r="BK43" s="123" t="s">
        <v>482</v>
      </c>
      <c r="BL43" s="123" t="s">
        <v>482</v>
      </c>
      <c r="BM43" s="448">
        <v>0</v>
      </c>
      <c r="BN43" s="448">
        <v>0</v>
      </c>
      <c r="BO43" s="448">
        <v>0</v>
      </c>
      <c r="BP43" s="448">
        <v>0</v>
      </c>
      <c r="BQ43" s="448">
        <v>0</v>
      </c>
      <c r="BR43" s="123" t="s">
        <v>482</v>
      </c>
      <c r="BS43" s="123">
        <v>0</v>
      </c>
      <c r="BT43" s="123">
        <v>0</v>
      </c>
      <c r="BU43" s="123">
        <v>0</v>
      </c>
      <c r="BV43" s="123">
        <v>0</v>
      </c>
      <c r="BW43" s="123">
        <v>0</v>
      </c>
      <c r="BX43" s="212" t="str">
        <f>IF(G0228_1074205010351_02_0_69_!CT43="","",G0228_1074205010351_02_0_69_!CT43)</f>
        <v>нд</v>
      </c>
    </row>
    <row r="44" spans="1:76" s="125" customFormat="1" ht="47.25" x14ac:dyDescent="0.25">
      <c r="A44" s="131" t="str">
        <f>G0228_1074205010351_02_0_69_!A44</f>
        <v>1.2</v>
      </c>
      <c r="B44" s="132" t="str">
        <f>G0228_1074205010351_02_0_69_!B44</f>
        <v>Реконструкция, модернизация, техническое перевооружение всего, в том числе:</v>
      </c>
      <c r="C44" s="131" t="str">
        <f>G0228_1074205010351_02_0_69_!C44</f>
        <v>Г</v>
      </c>
      <c r="D44" s="123" t="s">
        <v>482</v>
      </c>
      <c r="E44" s="123">
        <f t="shared" ref="E44:BP44" si="32">SUM(E45,E55,E58,E71)</f>
        <v>0</v>
      </c>
      <c r="F44" s="123">
        <f t="shared" si="32"/>
        <v>0</v>
      </c>
      <c r="G44" s="123">
        <f t="shared" si="32"/>
        <v>0</v>
      </c>
      <c r="H44" s="123">
        <f t="shared" si="32"/>
        <v>0</v>
      </c>
      <c r="I44" s="123">
        <f t="shared" si="32"/>
        <v>0</v>
      </c>
      <c r="J44" s="123" t="s">
        <v>482</v>
      </c>
      <c r="K44" s="123" t="s">
        <v>482</v>
      </c>
      <c r="L44" s="123" t="s">
        <v>482</v>
      </c>
      <c r="M44" s="123" t="s">
        <v>482</v>
      </c>
      <c r="N44" s="123" t="s">
        <v>482</v>
      </c>
      <c r="O44" s="123" t="s">
        <v>482</v>
      </c>
      <c r="P44" s="123" t="s">
        <v>482</v>
      </c>
      <c r="Q44" s="448">
        <f t="shared" si="32"/>
        <v>0</v>
      </c>
      <c r="R44" s="448">
        <f t="shared" si="32"/>
        <v>0</v>
      </c>
      <c r="S44" s="448">
        <f t="shared" si="32"/>
        <v>0</v>
      </c>
      <c r="T44" s="448">
        <f t="shared" si="32"/>
        <v>0</v>
      </c>
      <c r="U44" s="448">
        <f t="shared" si="32"/>
        <v>0</v>
      </c>
      <c r="V44" s="123" t="s">
        <v>482</v>
      </c>
      <c r="W44" s="123" t="s">
        <v>482</v>
      </c>
      <c r="X44" s="123" t="s">
        <v>482</v>
      </c>
      <c r="Y44" s="123" t="s">
        <v>482</v>
      </c>
      <c r="Z44" s="123" t="s">
        <v>482</v>
      </c>
      <c r="AA44" s="123" t="s">
        <v>482</v>
      </c>
      <c r="AB44" s="123" t="s">
        <v>482</v>
      </c>
      <c r="AC44" s="448">
        <f t="shared" si="32"/>
        <v>0</v>
      </c>
      <c r="AD44" s="448">
        <f t="shared" si="32"/>
        <v>0</v>
      </c>
      <c r="AE44" s="448">
        <f t="shared" si="32"/>
        <v>0</v>
      </c>
      <c r="AF44" s="448">
        <f t="shared" si="32"/>
        <v>0</v>
      </c>
      <c r="AG44" s="448">
        <f t="shared" si="32"/>
        <v>134</v>
      </c>
      <c r="AH44" s="123" t="s">
        <v>482</v>
      </c>
      <c r="AI44" s="123" t="s">
        <v>482</v>
      </c>
      <c r="AJ44" s="123" t="s">
        <v>482</v>
      </c>
      <c r="AK44" s="123" t="s">
        <v>482</v>
      </c>
      <c r="AL44" s="123" t="s">
        <v>482</v>
      </c>
      <c r="AM44" s="123" t="s">
        <v>482</v>
      </c>
      <c r="AN44" s="123" t="s">
        <v>482</v>
      </c>
      <c r="AO44" s="448">
        <f t="shared" si="32"/>
        <v>0</v>
      </c>
      <c r="AP44" s="448">
        <f t="shared" si="32"/>
        <v>0</v>
      </c>
      <c r="AQ44" s="448">
        <f t="shared" si="32"/>
        <v>0</v>
      </c>
      <c r="AR44" s="448">
        <f t="shared" si="32"/>
        <v>0</v>
      </c>
      <c r="AS44" s="448">
        <f t="shared" si="32"/>
        <v>70</v>
      </c>
      <c r="AT44" s="123" t="s">
        <v>482</v>
      </c>
      <c r="AU44" s="123" t="s">
        <v>482</v>
      </c>
      <c r="AV44" s="123" t="s">
        <v>482</v>
      </c>
      <c r="AW44" s="123" t="s">
        <v>482</v>
      </c>
      <c r="AX44" s="123" t="s">
        <v>482</v>
      </c>
      <c r="AY44" s="123" t="s">
        <v>482</v>
      </c>
      <c r="AZ44" s="123" t="s">
        <v>482</v>
      </c>
      <c r="BA44" s="457">
        <f t="shared" si="32"/>
        <v>0</v>
      </c>
      <c r="BB44" s="457">
        <f t="shared" si="32"/>
        <v>0</v>
      </c>
      <c r="BC44" s="457">
        <f t="shared" si="32"/>
        <v>0</v>
      </c>
      <c r="BD44" s="457">
        <f t="shared" si="32"/>
        <v>0</v>
      </c>
      <c r="BE44" s="457">
        <f t="shared" si="32"/>
        <v>68</v>
      </c>
      <c r="BF44" s="123" t="s">
        <v>482</v>
      </c>
      <c r="BG44" s="123" t="s">
        <v>482</v>
      </c>
      <c r="BH44" s="123" t="s">
        <v>482</v>
      </c>
      <c r="BI44" s="123" t="s">
        <v>482</v>
      </c>
      <c r="BJ44" s="123" t="s">
        <v>482</v>
      </c>
      <c r="BK44" s="123" t="s">
        <v>482</v>
      </c>
      <c r="BL44" s="123" t="s">
        <v>482</v>
      </c>
      <c r="BM44" s="448">
        <f t="shared" si="32"/>
        <v>0</v>
      </c>
      <c r="BN44" s="448">
        <f t="shared" si="32"/>
        <v>0</v>
      </c>
      <c r="BO44" s="448">
        <f t="shared" si="32"/>
        <v>0</v>
      </c>
      <c r="BP44" s="448">
        <f t="shared" si="32"/>
        <v>0</v>
      </c>
      <c r="BQ44" s="448">
        <f t="shared" ref="BQ44:BW44" si="33">SUM(BQ45,BQ55,BQ58,BQ71)</f>
        <v>71</v>
      </c>
      <c r="BR44" s="123" t="s">
        <v>482</v>
      </c>
      <c r="BS44" s="123">
        <f t="shared" si="33"/>
        <v>32</v>
      </c>
      <c r="BT44" s="123">
        <f t="shared" si="33"/>
        <v>0</v>
      </c>
      <c r="BU44" s="123">
        <f t="shared" si="33"/>
        <v>0</v>
      </c>
      <c r="BV44" s="123">
        <f t="shared" si="33"/>
        <v>0</v>
      </c>
      <c r="BW44" s="123">
        <f t="shared" si="33"/>
        <v>9</v>
      </c>
      <c r="BX44" s="212" t="str">
        <f>IF(G0228_1074205010351_02_0_69_!CT44="","",G0228_1074205010351_02_0_69_!CT44)</f>
        <v>нд</v>
      </c>
    </row>
    <row r="45" spans="1:76" s="125" customFormat="1" ht="78.75" x14ac:dyDescent="0.25">
      <c r="A45" s="131" t="str">
        <f>G0228_1074205010351_02_0_69_!A45</f>
        <v>1.2.1</v>
      </c>
      <c r="B45" s="132"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131" t="str">
        <f>G0228_1074205010351_02_0_69_!C45</f>
        <v>Г</v>
      </c>
      <c r="D45" s="123" t="s">
        <v>482</v>
      </c>
      <c r="E45" s="123">
        <f t="shared" ref="E45:BP45" si="34">SUM(E46,E47)</f>
        <v>0</v>
      </c>
      <c r="F45" s="123">
        <f t="shared" si="34"/>
        <v>0</v>
      </c>
      <c r="G45" s="123">
        <f t="shared" si="34"/>
        <v>0</v>
      </c>
      <c r="H45" s="123">
        <f t="shared" si="34"/>
        <v>0</v>
      </c>
      <c r="I45" s="123">
        <f t="shared" si="34"/>
        <v>0</v>
      </c>
      <c r="J45" s="123" t="s">
        <v>482</v>
      </c>
      <c r="K45" s="123" t="s">
        <v>482</v>
      </c>
      <c r="L45" s="123" t="s">
        <v>482</v>
      </c>
      <c r="M45" s="123" t="s">
        <v>482</v>
      </c>
      <c r="N45" s="123" t="s">
        <v>482</v>
      </c>
      <c r="O45" s="123" t="s">
        <v>482</v>
      </c>
      <c r="P45" s="123" t="s">
        <v>482</v>
      </c>
      <c r="Q45" s="448">
        <f t="shared" si="34"/>
        <v>0</v>
      </c>
      <c r="R45" s="448">
        <f t="shared" si="34"/>
        <v>0</v>
      </c>
      <c r="S45" s="448">
        <f t="shared" si="34"/>
        <v>0</v>
      </c>
      <c r="T45" s="448">
        <f t="shared" si="34"/>
        <v>0</v>
      </c>
      <c r="U45" s="448">
        <f t="shared" si="34"/>
        <v>0</v>
      </c>
      <c r="V45" s="123" t="s">
        <v>482</v>
      </c>
      <c r="W45" s="123" t="s">
        <v>482</v>
      </c>
      <c r="X45" s="123" t="s">
        <v>482</v>
      </c>
      <c r="Y45" s="123" t="s">
        <v>482</v>
      </c>
      <c r="Z45" s="123" t="s">
        <v>482</v>
      </c>
      <c r="AA45" s="123" t="s">
        <v>482</v>
      </c>
      <c r="AB45" s="123" t="s">
        <v>482</v>
      </c>
      <c r="AC45" s="448">
        <f t="shared" si="34"/>
        <v>0</v>
      </c>
      <c r="AD45" s="448">
        <f t="shared" si="34"/>
        <v>0</v>
      </c>
      <c r="AE45" s="448">
        <f t="shared" si="34"/>
        <v>0</v>
      </c>
      <c r="AF45" s="448">
        <f t="shared" si="34"/>
        <v>0</v>
      </c>
      <c r="AG45" s="448">
        <f t="shared" si="34"/>
        <v>0</v>
      </c>
      <c r="AH45" s="123" t="s">
        <v>482</v>
      </c>
      <c r="AI45" s="123" t="s">
        <v>482</v>
      </c>
      <c r="AJ45" s="123" t="s">
        <v>482</v>
      </c>
      <c r="AK45" s="123" t="s">
        <v>482</v>
      </c>
      <c r="AL45" s="123" t="s">
        <v>482</v>
      </c>
      <c r="AM45" s="123" t="s">
        <v>482</v>
      </c>
      <c r="AN45" s="123" t="s">
        <v>482</v>
      </c>
      <c r="AO45" s="448">
        <f t="shared" si="34"/>
        <v>0</v>
      </c>
      <c r="AP45" s="448">
        <f t="shared" si="34"/>
        <v>0</v>
      </c>
      <c r="AQ45" s="448">
        <f t="shared" si="34"/>
        <v>0</v>
      </c>
      <c r="AR45" s="448">
        <f t="shared" si="34"/>
        <v>0</v>
      </c>
      <c r="AS45" s="448">
        <f t="shared" si="34"/>
        <v>0</v>
      </c>
      <c r="AT45" s="123" t="s">
        <v>482</v>
      </c>
      <c r="AU45" s="123" t="s">
        <v>482</v>
      </c>
      <c r="AV45" s="123" t="s">
        <v>482</v>
      </c>
      <c r="AW45" s="123" t="s">
        <v>482</v>
      </c>
      <c r="AX45" s="123" t="s">
        <v>482</v>
      </c>
      <c r="AY45" s="123" t="s">
        <v>482</v>
      </c>
      <c r="AZ45" s="123" t="s">
        <v>482</v>
      </c>
      <c r="BA45" s="457">
        <f t="shared" si="34"/>
        <v>0</v>
      </c>
      <c r="BB45" s="457">
        <f t="shared" si="34"/>
        <v>0</v>
      </c>
      <c r="BC45" s="457">
        <f t="shared" si="34"/>
        <v>0</v>
      </c>
      <c r="BD45" s="457">
        <f t="shared" si="34"/>
        <v>0</v>
      </c>
      <c r="BE45" s="457">
        <f t="shared" si="34"/>
        <v>0</v>
      </c>
      <c r="BF45" s="123" t="s">
        <v>482</v>
      </c>
      <c r="BG45" s="123" t="s">
        <v>482</v>
      </c>
      <c r="BH45" s="123" t="s">
        <v>482</v>
      </c>
      <c r="BI45" s="123" t="s">
        <v>482</v>
      </c>
      <c r="BJ45" s="123" t="s">
        <v>482</v>
      </c>
      <c r="BK45" s="123" t="s">
        <v>482</v>
      </c>
      <c r="BL45" s="123" t="s">
        <v>482</v>
      </c>
      <c r="BM45" s="448">
        <f t="shared" si="34"/>
        <v>0</v>
      </c>
      <c r="BN45" s="448">
        <f t="shared" si="34"/>
        <v>0</v>
      </c>
      <c r="BO45" s="448">
        <f t="shared" si="34"/>
        <v>0</v>
      </c>
      <c r="BP45" s="448">
        <f t="shared" si="34"/>
        <v>0</v>
      </c>
      <c r="BQ45" s="448">
        <f t="shared" ref="BQ45:BW45" si="35">SUM(BQ46,BQ47)</f>
        <v>0</v>
      </c>
      <c r="BR45" s="123" t="s">
        <v>482</v>
      </c>
      <c r="BS45" s="123">
        <f t="shared" si="35"/>
        <v>32</v>
      </c>
      <c r="BT45" s="123">
        <f t="shared" si="35"/>
        <v>0</v>
      </c>
      <c r="BU45" s="123">
        <f t="shared" si="35"/>
        <v>0</v>
      </c>
      <c r="BV45" s="123">
        <f t="shared" si="35"/>
        <v>0</v>
      </c>
      <c r="BW45" s="123">
        <f t="shared" si="35"/>
        <v>0</v>
      </c>
      <c r="BX45" s="212" t="str">
        <f>IF(G0228_1074205010351_02_0_69_!CT45="","",G0228_1074205010351_02_0_69_!CT45)</f>
        <v>нд</v>
      </c>
    </row>
    <row r="46" spans="1:76" s="125" customFormat="1" hidden="1" x14ac:dyDescent="0.25">
      <c r="A46" s="131"/>
      <c r="B46" s="132"/>
      <c r="C46" s="131"/>
      <c r="D46" s="123"/>
      <c r="E46" s="123"/>
      <c r="F46" s="123"/>
      <c r="G46" s="123"/>
      <c r="H46" s="123"/>
      <c r="I46" s="123"/>
      <c r="J46" s="123"/>
      <c r="K46" s="123"/>
      <c r="L46" s="123"/>
      <c r="M46" s="123"/>
      <c r="N46" s="123"/>
      <c r="O46" s="123"/>
      <c r="P46" s="123"/>
      <c r="Q46" s="448"/>
      <c r="R46" s="448"/>
      <c r="S46" s="448"/>
      <c r="T46" s="448"/>
      <c r="U46" s="448"/>
      <c r="V46" s="123"/>
      <c r="W46" s="123"/>
      <c r="X46" s="123"/>
      <c r="Y46" s="123"/>
      <c r="Z46" s="123"/>
      <c r="AA46" s="123"/>
      <c r="AB46" s="123"/>
      <c r="AC46" s="448"/>
      <c r="AD46" s="448"/>
      <c r="AE46" s="448"/>
      <c r="AF46" s="448"/>
      <c r="AG46" s="448"/>
      <c r="AH46" s="123"/>
      <c r="AI46" s="123"/>
      <c r="AJ46" s="123"/>
      <c r="AK46" s="123"/>
      <c r="AL46" s="123"/>
      <c r="AM46" s="123"/>
      <c r="AN46" s="123"/>
      <c r="AO46" s="448"/>
      <c r="AP46" s="448"/>
      <c r="AQ46" s="448"/>
      <c r="AR46" s="448"/>
      <c r="AS46" s="448"/>
      <c r="AT46" s="123"/>
      <c r="AU46" s="123"/>
      <c r="AV46" s="123"/>
      <c r="AW46" s="123"/>
      <c r="AX46" s="123"/>
      <c r="AY46" s="123"/>
      <c r="AZ46" s="123"/>
      <c r="BA46" s="457"/>
      <c r="BB46" s="457"/>
      <c r="BC46" s="457"/>
      <c r="BD46" s="457"/>
      <c r="BE46" s="457"/>
      <c r="BF46" s="123"/>
      <c r="BG46" s="123"/>
      <c r="BH46" s="123"/>
      <c r="BI46" s="123"/>
      <c r="BJ46" s="123"/>
      <c r="BK46" s="123"/>
      <c r="BL46" s="123"/>
      <c r="BM46" s="447"/>
      <c r="BN46" s="447"/>
      <c r="BO46" s="447"/>
      <c r="BP46" s="447"/>
      <c r="BQ46" s="447"/>
      <c r="BR46" s="123"/>
      <c r="BS46" s="130"/>
      <c r="BT46" s="130"/>
      <c r="BU46" s="130"/>
      <c r="BV46" s="130"/>
      <c r="BW46" s="130"/>
      <c r="BX46" s="212"/>
    </row>
    <row r="47" spans="1:76" s="125" customFormat="1" ht="78.75" x14ac:dyDescent="0.25">
      <c r="A47" s="131" t="str">
        <f>G0228_1074205010351_02_0_69_!A47</f>
        <v>1.2.1.2</v>
      </c>
      <c r="B47" s="132" t="str">
        <f>G0228_1074205010351_02_0_69_!B47</f>
        <v>Модернизация, техническое перевооружение трансформаторных и иных подстанций, распределительных пунктов, всего, в том числе:</v>
      </c>
      <c r="C47" s="131" t="str">
        <f>G0228_1074205010351_02_0_69_!C47</f>
        <v>Г</v>
      </c>
      <c r="D47" s="123" t="s">
        <v>482</v>
      </c>
      <c r="E47" s="123">
        <f>SUM(E48:E54)</f>
        <v>0</v>
      </c>
      <c r="F47" s="123">
        <f t="shared" ref="F47:BE47" si="36">SUM(F48:F54)</f>
        <v>0</v>
      </c>
      <c r="G47" s="123">
        <f t="shared" si="36"/>
        <v>0</v>
      </c>
      <c r="H47" s="123">
        <f t="shared" si="36"/>
        <v>0</v>
      </c>
      <c r="I47" s="123">
        <f t="shared" si="36"/>
        <v>0</v>
      </c>
      <c r="J47" s="123" t="s">
        <v>482</v>
      </c>
      <c r="K47" s="123" t="s">
        <v>482</v>
      </c>
      <c r="L47" s="123" t="s">
        <v>482</v>
      </c>
      <c r="M47" s="123" t="s">
        <v>482</v>
      </c>
      <c r="N47" s="123" t="s">
        <v>482</v>
      </c>
      <c r="O47" s="123" t="s">
        <v>482</v>
      </c>
      <c r="P47" s="123" t="s">
        <v>482</v>
      </c>
      <c r="Q47" s="448">
        <f t="shared" si="36"/>
        <v>0</v>
      </c>
      <c r="R47" s="448">
        <f t="shared" si="36"/>
        <v>0</v>
      </c>
      <c r="S47" s="448">
        <f t="shared" si="36"/>
        <v>0</v>
      </c>
      <c r="T47" s="448">
        <f t="shared" si="36"/>
        <v>0</v>
      </c>
      <c r="U47" s="448">
        <f t="shared" si="36"/>
        <v>0</v>
      </c>
      <c r="V47" s="123" t="s">
        <v>482</v>
      </c>
      <c r="W47" s="123" t="s">
        <v>482</v>
      </c>
      <c r="X47" s="123" t="s">
        <v>482</v>
      </c>
      <c r="Y47" s="123" t="s">
        <v>482</v>
      </c>
      <c r="Z47" s="123" t="s">
        <v>482</v>
      </c>
      <c r="AA47" s="123" t="s">
        <v>482</v>
      </c>
      <c r="AB47" s="123" t="s">
        <v>482</v>
      </c>
      <c r="AC47" s="448">
        <f t="shared" si="36"/>
        <v>0</v>
      </c>
      <c r="AD47" s="448">
        <f t="shared" si="36"/>
        <v>0</v>
      </c>
      <c r="AE47" s="448">
        <f t="shared" si="36"/>
        <v>0</v>
      </c>
      <c r="AF47" s="448">
        <f t="shared" si="36"/>
        <v>0</v>
      </c>
      <c r="AG47" s="448">
        <f t="shared" si="36"/>
        <v>0</v>
      </c>
      <c r="AH47" s="123" t="s">
        <v>482</v>
      </c>
      <c r="AI47" s="123" t="s">
        <v>482</v>
      </c>
      <c r="AJ47" s="123" t="s">
        <v>482</v>
      </c>
      <c r="AK47" s="123" t="s">
        <v>482</v>
      </c>
      <c r="AL47" s="123" t="s">
        <v>482</v>
      </c>
      <c r="AM47" s="123" t="s">
        <v>482</v>
      </c>
      <c r="AN47" s="123" t="s">
        <v>482</v>
      </c>
      <c r="AO47" s="448">
        <f t="shared" si="36"/>
        <v>0</v>
      </c>
      <c r="AP47" s="448">
        <f t="shared" si="36"/>
        <v>0</v>
      </c>
      <c r="AQ47" s="448">
        <f t="shared" si="36"/>
        <v>0</v>
      </c>
      <c r="AR47" s="448">
        <f t="shared" si="36"/>
        <v>0</v>
      </c>
      <c r="AS47" s="448">
        <f t="shared" si="36"/>
        <v>0</v>
      </c>
      <c r="AT47" s="123" t="s">
        <v>482</v>
      </c>
      <c r="AU47" s="123" t="s">
        <v>482</v>
      </c>
      <c r="AV47" s="123" t="s">
        <v>482</v>
      </c>
      <c r="AW47" s="123" t="s">
        <v>482</v>
      </c>
      <c r="AX47" s="123" t="s">
        <v>482</v>
      </c>
      <c r="AY47" s="123" t="s">
        <v>482</v>
      </c>
      <c r="AZ47" s="123" t="s">
        <v>482</v>
      </c>
      <c r="BA47" s="457">
        <f t="shared" si="36"/>
        <v>0</v>
      </c>
      <c r="BB47" s="457">
        <f t="shared" si="36"/>
        <v>0</v>
      </c>
      <c r="BC47" s="457">
        <f t="shared" si="36"/>
        <v>0</v>
      </c>
      <c r="BD47" s="457">
        <f t="shared" si="36"/>
        <v>0</v>
      </c>
      <c r="BE47" s="457">
        <f t="shared" si="36"/>
        <v>0</v>
      </c>
      <c r="BF47" s="123" t="s">
        <v>482</v>
      </c>
      <c r="BG47" s="123" t="s">
        <v>482</v>
      </c>
      <c r="BH47" s="123" t="s">
        <v>482</v>
      </c>
      <c r="BI47" s="123" t="s">
        <v>482</v>
      </c>
      <c r="BJ47" s="123" t="s">
        <v>482</v>
      </c>
      <c r="BK47" s="123" t="s">
        <v>482</v>
      </c>
      <c r="BL47" s="123" t="s">
        <v>482</v>
      </c>
      <c r="BM47" s="447">
        <f t="shared" ref="BM47:BQ47" si="37">SUM(BM48:BM53)</f>
        <v>0</v>
      </c>
      <c r="BN47" s="447">
        <f t="shared" si="37"/>
        <v>0</v>
      </c>
      <c r="BO47" s="447">
        <f t="shared" si="37"/>
        <v>0</v>
      </c>
      <c r="BP47" s="447">
        <f t="shared" si="37"/>
        <v>0</v>
      </c>
      <c r="BQ47" s="447">
        <f t="shared" si="37"/>
        <v>0</v>
      </c>
      <c r="BR47" s="123" t="s">
        <v>482</v>
      </c>
      <c r="BS47" s="130">
        <f t="shared" ref="BS47:BW47" si="38">SUM(BS48:BS53)</f>
        <v>32</v>
      </c>
      <c r="BT47" s="130">
        <f t="shared" si="38"/>
        <v>0</v>
      </c>
      <c r="BU47" s="130">
        <f t="shared" si="38"/>
        <v>0</v>
      </c>
      <c r="BV47" s="130">
        <f t="shared" si="38"/>
        <v>0</v>
      </c>
      <c r="BW47" s="130">
        <f t="shared" si="38"/>
        <v>0</v>
      </c>
      <c r="BX47" s="212" t="str">
        <f>IF(G0228_1074205010351_02_0_69_!CT47="","",G0228_1074205010351_02_0_69_!CT47)</f>
        <v>нд</v>
      </c>
    </row>
    <row r="48" spans="1:76" ht="33.75" customHeight="1" x14ac:dyDescent="0.25">
      <c r="A48" s="297" t="str">
        <f>G0228_1074205010351_02_0_69_!A48</f>
        <v>1.2.1.2.1</v>
      </c>
      <c r="B48" s="298" t="str">
        <f>G0228_1074205010351_02_0_69_!B48</f>
        <v xml:space="preserve">Реконструкция ТП-9, ТП-10 </v>
      </c>
      <c r="C48" s="297" t="str">
        <f>G0228_1074205010351_02_0_69_!C48</f>
        <v>L_0000000001</v>
      </c>
      <c r="D48" s="123" t="s">
        <v>482</v>
      </c>
      <c r="E48" s="123" t="s">
        <v>482</v>
      </c>
      <c r="F48" s="123" t="s">
        <v>482</v>
      </c>
      <c r="G48" s="123" t="s">
        <v>482</v>
      </c>
      <c r="H48" s="123" t="s">
        <v>482</v>
      </c>
      <c r="I48" s="123" t="s">
        <v>482</v>
      </c>
      <c r="J48" s="123" t="s">
        <v>482</v>
      </c>
      <c r="K48" s="123">
        <f>AU48</f>
        <v>2</v>
      </c>
      <c r="L48" s="123" t="s">
        <v>482</v>
      </c>
      <c r="M48" s="123" t="s">
        <v>482</v>
      </c>
      <c r="N48" s="123" t="s">
        <v>482</v>
      </c>
      <c r="O48" s="123" t="s">
        <v>482</v>
      </c>
      <c r="P48" s="123" t="s">
        <v>482</v>
      </c>
      <c r="Q48" s="123" t="s">
        <v>482</v>
      </c>
      <c r="R48" s="123" t="s">
        <v>482</v>
      </c>
      <c r="S48" s="123" t="s">
        <v>482</v>
      </c>
      <c r="T48" s="123" t="s">
        <v>482</v>
      </c>
      <c r="U48" s="123" t="s">
        <v>482</v>
      </c>
      <c r="V48" s="123" t="s">
        <v>482</v>
      </c>
      <c r="W48" s="123" t="s">
        <v>482</v>
      </c>
      <c r="X48" s="123" t="s">
        <v>482</v>
      </c>
      <c r="Y48" s="123" t="s">
        <v>482</v>
      </c>
      <c r="Z48" s="123" t="s">
        <v>482</v>
      </c>
      <c r="AA48" s="123" t="s">
        <v>482</v>
      </c>
      <c r="AB48" s="123" t="s">
        <v>482</v>
      </c>
      <c r="AC48" s="123" t="s">
        <v>482</v>
      </c>
      <c r="AD48" s="123" t="s">
        <v>482</v>
      </c>
      <c r="AE48" s="123" t="s">
        <v>482</v>
      </c>
      <c r="AF48" s="123" t="s">
        <v>482</v>
      </c>
      <c r="AG48" s="123" t="s">
        <v>482</v>
      </c>
      <c r="AH48" s="123" t="s">
        <v>482</v>
      </c>
      <c r="AI48" s="123" t="s">
        <v>482</v>
      </c>
      <c r="AJ48" s="123" t="s">
        <v>482</v>
      </c>
      <c r="AK48" s="123" t="s">
        <v>482</v>
      </c>
      <c r="AL48" s="123" t="s">
        <v>482</v>
      </c>
      <c r="AM48" s="123" t="s">
        <v>482</v>
      </c>
      <c r="AN48" s="123" t="s">
        <v>482</v>
      </c>
      <c r="AO48" s="123" t="s">
        <v>482</v>
      </c>
      <c r="AP48" s="123" t="s">
        <v>482</v>
      </c>
      <c r="AQ48" s="123" t="s">
        <v>482</v>
      </c>
      <c r="AR48" s="123" t="s">
        <v>482</v>
      </c>
      <c r="AS48" s="123" t="s">
        <v>482</v>
      </c>
      <c r="AT48" s="123">
        <v>4</v>
      </c>
      <c r="AU48" s="123">
        <v>2</v>
      </c>
      <c r="AV48" s="123" t="s">
        <v>482</v>
      </c>
      <c r="AW48" s="123" t="s">
        <v>482</v>
      </c>
      <c r="AX48" s="123" t="s">
        <v>482</v>
      </c>
      <c r="AY48" s="123" t="s">
        <v>482</v>
      </c>
      <c r="AZ48" s="123" t="s">
        <v>482</v>
      </c>
      <c r="BA48" s="123" t="s">
        <v>482</v>
      </c>
      <c r="BB48" s="123" t="s">
        <v>482</v>
      </c>
      <c r="BC48" s="123" t="s">
        <v>482</v>
      </c>
      <c r="BD48" s="123" t="s">
        <v>482</v>
      </c>
      <c r="BE48" s="123" t="s">
        <v>482</v>
      </c>
      <c r="BF48" s="123" t="s">
        <v>482</v>
      </c>
      <c r="BG48" s="123" t="s">
        <v>482</v>
      </c>
      <c r="BH48" s="123" t="s">
        <v>482</v>
      </c>
      <c r="BI48" s="123" t="s">
        <v>482</v>
      </c>
      <c r="BJ48" s="123" t="s">
        <v>482</v>
      </c>
      <c r="BK48" s="123" t="s">
        <v>482</v>
      </c>
      <c r="BL48" s="123" t="s">
        <v>482</v>
      </c>
      <c r="BM48" s="123" t="s">
        <v>482</v>
      </c>
      <c r="BN48" s="123" t="s">
        <v>482</v>
      </c>
      <c r="BO48" s="123" t="s">
        <v>482</v>
      </c>
      <c r="BP48" s="123" t="s">
        <v>482</v>
      </c>
      <c r="BQ48" s="123" t="s">
        <v>482</v>
      </c>
      <c r="BR48" s="123" t="s">
        <v>482</v>
      </c>
      <c r="BS48" s="123">
        <v>0</v>
      </c>
      <c r="BT48" s="123" t="s">
        <v>482</v>
      </c>
      <c r="BU48" s="123" t="s">
        <v>482</v>
      </c>
      <c r="BV48" s="123" t="s">
        <v>482</v>
      </c>
      <c r="BW48" s="123" t="s">
        <v>482</v>
      </c>
      <c r="BX48" s="337" t="str">
        <f>IF(G0228_1074205010351_02_0_69_!CT48="","",G0228_1074205010351_02_0_69_!CT48)</f>
        <v>нд</v>
      </c>
    </row>
    <row r="49" spans="1:76" ht="26.25" customHeight="1" x14ac:dyDescent="0.25">
      <c r="A49" s="297" t="str">
        <f>G0228_1074205010351_02_0_69_!A49</f>
        <v>1.2.1.2.2</v>
      </c>
      <c r="B49" s="298" t="str">
        <f>G0228_1074205010351_02_0_69_!B49</f>
        <v>Замена силового трансформатора ТП-5</v>
      </c>
      <c r="C49" s="297" t="str">
        <f>G0228_1074205010351_02_0_69_!C49</f>
        <v>L_0000000002</v>
      </c>
      <c r="D49" s="123" t="s">
        <v>482</v>
      </c>
      <c r="E49" s="123" t="s">
        <v>482</v>
      </c>
      <c r="F49" s="123" t="s">
        <v>482</v>
      </c>
      <c r="G49" s="123" t="s">
        <v>482</v>
      </c>
      <c r="H49" s="123" t="s">
        <v>482</v>
      </c>
      <c r="I49" s="123" t="s">
        <v>482</v>
      </c>
      <c r="J49" s="123" t="s">
        <v>482</v>
      </c>
      <c r="K49" s="123">
        <f t="shared" ref="K49:K51" si="39">AU49</f>
        <v>0.4</v>
      </c>
      <c r="L49" s="123" t="s">
        <v>482</v>
      </c>
      <c r="M49" s="123" t="s">
        <v>482</v>
      </c>
      <c r="N49" s="123" t="s">
        <v>482</v>
      </c>
      <c r="O49" s="123" t="s">
        <v>482</v>
      </c>
      <c r="P49" s="123" t="s">
        <v>482</v>
      </c>
      <c r="Q49" s="123" t="s">
        <v>482</v>
      </c>
      <c r="R49" s="123" t="s">
        <v>482</v>
      </c>
      <c r="S49" s="123" t="s">
        <v>482</v>
      </c>
      <c r="T49" s="123" t="s">
        <v>482</v>
      </c>
      <c r="U49" s="123" t="s">
        <v>482</v>
      </c>
      <c r="V49" s="123" t="s">
        <v>482</v>
      </c>
      <c r="W49" s="123" t="s">
        <v>482</v>
      </c>
      <c r="X49" s="123" t="s">
        <v>482</v>
      </c>
      <c r="Y49" s="123" t="s">
        <v>482</v>
      </c>
      <c r="Z49" s="123" t="s">
        <v>482</v>
      </c>
      <c r="AA49" s="123" t="s">
        <v>482</v>
      </c>
      <c r="AB49" s="123" t="s">
        <v>482</v>
      </c>
      <c r="AC49" s="123" t="s">
        <v>482</v>
      </c>
      <c r="AD49" s="123" t="s">
        <v>482</v>
      </c>
      <c r="AE49" s="123" t="s">
        <v>482</v>
      </c>
      <c r="AF49" s="123" t="s">
        <v>482</v>
      </c>
      <c r="AG49" s="123" t="s">
        <v>482</v>
      </c>
      <c r="AH49" s="123" t="s">
        <v>482</v>
      </c>
      <c r="AI49" s="123" t="s">
        <v>482</v>
      </c>
      <c r="AJ49" s="123" t="s">
        <v>482</v>
      </c>
      <c r="AK49" s="123" t="s">
        <v>482</v>
      </c>
      <c r="AL49" s="123" t="s">
        <v>482</v>
      </c>
      <c r="AM49" s="123" t="s">
        <v>482</v>
      </c>
      <c r="AN49" s="123" t="s">
        <v>482</v>
      </c>
      <c r="AO49" s="123" t="s">
        <v>482</v>
      </c>
      <c r="AP49" s="123" t="s">
        <v>482</v>
      </c>
      <c r="AQ49" s="123" t="s">
        <v>482</v>
      </c>
      <c r="AR49" s="123" t="s">
        <v>482</v>
      </c>
      <c r="AS49" s="123" t="s">
        <v>482</v>
      </c>
      <c r="AT49" s="108">
        <v>4</v>
      </c>
      <c r="AU49" s="123">
        <v>0.4</v>
      </c>
      <c r="AV49" s="123" t="s">
        <v>482</v>
      </c>
      <c r="AW49" s="123" t="s">
        <v>482</v>
      </c>
      <c r="AX49" s="123" t="s">
        <v>482</v>
      </c>
      <c r="AY49" s="123" t="s">
        <v>482</v>
      </c>
      <c r="AZ49" s="123" t="s">
        <v>482</v>
      </c>
      <c r="BA49" s="123" t="s">
        <v>482</v>
      </c>
      <c r="BB49" s="123" t="s">
        <v>482</v>
      </c>
      <c r="BC49" s="123" t="s">
        <v>482</v>
      </c>
      <c r="BD49" s="123" t="s">
        <v>482</v>
      </c>
      <c r="BE49" s="123" t="s">
        <v>482</v>
      </c>
      <c r="BF49" s="123" t="s">
        <v>482</v>
      </c>
      <c r="BG49" s="123" t="s">
        <v>482</v>
      </c>
      <c r="BH49" s="123" t="s">
        <v>482</v>
      </c>
      <c r="BI49" s="123" t="s">
        <v>482</v>
      </c>
      <c r="BJ49" s="123" t="s">
        <v>482</v>
      </c>
      <c r="BK49" s="123" t="s">
        <v>482</v>
      </c>
      <c r="BL49" s="123" t="s">
        <v>482</v>
      </c>
      <c r="BM49" s="123" t="s">
        <v>482</v>
      </c>
      <c r="BN49" s="123" t="s">
        <v>482</v>
      </c>
      <c r="BO49" s="123" t="s">
        <v>482</v>
      </c>
      <c r="BP49" s="123" t="s">
        <v>482</v>
      </c>
      <c r="BQ49" s="123" t="s">
        <v>482</v>
      </c>
      <c r="BR49" s="123" t="s">
        <v>482</v>
      </c>
      <c r="BS49" s="123">
        <v>0</v>
      </c>
      <c r="BT49" s="123" t="s">
        <v>482</v>
      </c>
      <c r="BU49" s="123" t="s">
        <v>482</v>
      </c>
      <c r="BV49" s="123" t="s">
        <v>482</v>
      </c>
      <c r="BW49" s="123" t="s">
        <v>482</v>
      </c>
      <c r="BX49" s="337" t="str">
        <f>IF(G0228_1074205010351_02_0_69_!CT49="","",G0228_1074205010351_02_0_69_!CT49)</f>
        <v>нд</v>
      </c>
    </row>
    <row r="50" spans="1:76" ht="24.75" customHeight="1" x14ac:dyDescent="0.25">
      <c r="A50" s="297" t="str">
        <f>G0228_1074205010351_02_0_69_!A50</f>
        <v>1.2.1.2.3</v>
      </c>
      <c r="B50" s="298" t="str">
        <f>G0228_1074205010351_02_0_69_!B50</f>
        <v>Замена силового трансформатора ТП-6</v>
      </c>
      <c r="C50" s="297" t="str">
        <f>G0228_1074205010351_02_0_69_!C50</f>
        <v>L_0000000003</v>
      </c>
      <c r="D50" s="123" t="s">
        <v>482</v>
      </c>
      <c r="E50" s="123" t="s">
        <v>482</v>
      </c>
      <c r="F50" s="123" t="s">
        <v>482</v>
      </c>
      <c r="G50" s="123" t="s">
        <v>482</v>
      </c>
      <c r="H50" s="123" t="s">
        <v>482</v>
      </c>
      <c r="I50" s="123" t="s">
        <v>482</v>
      </c>
      <c r="J50" s="123" t="s">
        <v>482</v>
      </c>
      <c r="K50" s="123">
        <f t="shared" si="39"/>
        <v>0.63</v>
      </c>
      <c r="L50" s="123" t="s">
        <v>482</v>
      </c>
      <c r="M50" s="123" t="s">
        <v>482</v>
      </c>
      <c r="N50" s="123" t="s">
        <v>482</v>
      </c>
      <c r="O50" s="123" t="s">
        <v>482</v>
      </c>
      <c r="P50" s="123" t="s">
        <v>482</v>
      </c>
      <c r="Q50" s="123" t="s">
        <v>482</v>
      </c>
      <c r="R50" s="123" t="s">
        <v>482</v>
      </c>
      <c r="S50" s="123" t="s">
        <v>482</v>
      </c>
      <c r="T50" s="123" t="s">
        <v>482</v>
      </c>
      <c r="U50" s="123" t="s">
        <v>482</v>
      </c>
      <c r="V50" s="123" t="s">
        <v>482</v>
      </c>
      <c r="W50" s="123" t="s">
        <v>482</v>
      </c>
      <c r="X50" s="123" t="s">
        <v>482</v>
      </c>
      <c r="Y50" s="123" t="s">
        <v>482</v>
      </c>
      <c r="Z50" s="123" t="s">
        <v>482</v>
      </c>
      <c r="AA50" s="123" t="s">
        <v>482</v>
      </c>
      <c r="AB50" s="123" t="s">
        <v>482</v>
      </c>
      <c r="AC50" s="123" t="s">
        <v>482</v>
      </c>
      <c r="AD50" s="123" t="s">
        <v>482</v>
      </c>
      <c r="AE50" s="123" t="s">
        <v>482</v>
      </c>
      <c r="AF50" s="123" t="s">
        <v>482</v>
      </c>
      <c r="AG50" s="123" t="s">
        <v>482</v>
      </c>
      <c r="AH50" s="123" t="s">
        <v>482</v>
      </c>
      <c r="AI50" s="123" t="s">
        <v>482</v>
      </c>
      <c r="AJ50" s="123" t="s">
        <v>482</v>
      </c>
      <c r="AK50" s="123" t="s">
        <v>482</v>
      </c>
      <c r="AL50" s="123" t="s">
        <v>482</v>
      </c>
      <c r="AM50" s="123" t="s">
        <v>482</v>
      </c>
      <c r="AN50" s="123" t="s">
        <v>482</v>
      </c>
      <c r="AO50" s="123" t="s">
        <v>482</v>
      </c>
      <c r="AP50" s="123" t="s">
        <v>482</v>
      </c>
      <c r="AQ50" s="123" t="s">
        <v>482</v>
      </c>
      <c r="AR50" s="123" t="s">
        <v>482</v>
      </c>
      <c r="AS50" s="123" t="s">
        <v>482</v>
      </c>
      <c r="AT50" s="108">
        <v>4</v>
      </c>
      <c r="AU50" s="123">
        <v>0.63</v>
      </c>
      <c r="AV50" s="123" t="s">
        <v>482</v>
      </c>
      <c r="AW50" s="123" t="s">
        <v>482</v>
      </c>
      <c r="AX50" s="123" t="s">
        <v>482</v>
      </c>
      <c r="AY50" s="123" t="s">
        <v>482</v>
      </c>
      <c r="AZ50" s="123" t="s">
        <v>482</v>
      </c>
      <c r="BA50" s="123" t="s">
        <v>482</v>
      </c>
      <c r="BB50" s="123" t="s">
        <v>482</v>
      </c>
      <c r="BC50" s="123" t="s">
        <v>482</v>
      </c>
      <c r="BD50" s="123" t="s">
        <v>482</v>
      </c>
      <c r="BE50" s="123" t="s">
        <v>482</v>
      </c>
      <c r="BF50" s="123" t="s">
        <v>482</v>
      </c>
      <c r="BG50" s="123" t="s">
        <v>482</v>
      </c>
      <c r="BH50" s="123" t="s">
        <v>482</v>
      </c>
      <c r="BI50" s="123" t="s">
        <v>482</v>
      </c>
      <c r="BJ50" s="123" t="s">
        <v>482</v>
      </c>
      <c r="BK50" s="123" t="s">
        <v>482</v>
      </c>
      <c r="BL50" s="123" t="s">
        <v>482</v>
      </c>
      <c r="BM50" s="123" t="s">
        <v>482</v>
      </c>
      <c r="BN50" s="123" t="s">
        <v>482</v>
      </c>
      <c r="BO50" s="123" t="s">
        <v>482</v>
      </c>
      <c r="BP50" s="123" t="s">
        <v>482</v>
      </c>
      <c r="BQ50" s="123" t="s">
        <v>482</v>
      </c>
      <c r="BR50" s="123" t="s">
        <v>482</v>
      </c>
      <c r="BS50" s="123">
        <v>0</v>
      </c>
      <c r="BT50" s="123" t="s">
        <v>482</v>
      </c>
      <c r="BU50" s="123" t="s">
        <v>482</v>
      </c>
      <c r="BV50" s="123" t="s">
        <v>482</v>
      </c>
      <c r="BW50" s="123" t="s">
        <v>482</v>
      </c>
      <c r="BX50" s="337" t="str">
        <f>IF(G0228_1074205010351_02_0_69_!CT50="","",G0228_1074205010351_02_0_69_!CT50)</f>
        <v>нд</v>
      </c>
    </row>
    <row r="51" spans="1:76" ht="24.75" customHeight="1" x14ac:dyDescent="0.25">
      <c r="A51" s="297" t="str">
        <f>G0228_1074205010351_02_0_69_!A51</f>
        <v>1.2.1.2.4</v>
      </c>
      <c r="B51" s="298" t="str">
        <f>G0228_1074205010351_02_0_69_!B51</f>
        <v>Замена силового трансформатора ТП Л-19-41</v>
      </c>
      <c r="C51" s="297" t="str">
        <f>G0228_1074205010351_02_0_69_!C51</f>
        <v>L_0000000004</v>
      </c>
      <c r="D51" s="123" t="s">
        <v>482</v>
      </c>
      <c r="E51" s="123" t="s">
        <v>482</v>
      </c>
      <c r="F51" s="123" t="s">
        <v>482</v>
      </c>
      <c r="G51" s="123" t="s">
        <v>482</v>
      </c>
      <c r="H51" s="123" t="s">
        <v>482</v>
      </c>
      <c r="I51" s="123" t="s">
        <v>482</v>
      </c>
      <c r="J51" s="123" t="s">
        <v>482</v>
      </c>
      <c r="K51" s="123">
        <f t="shared" si="39"/>
        <v>0.16</v>
      </c>
      <c r="L51" s="123" t="s">
        <v>482</v>
      </c>
      <c r="M51" s="123" t="s">
        <v>482</v>
      </c>
      <c r="N51" s="123" t="s">
        <v>482</v>
      </c>
      <c r="O51" s="123" t="s">
        <v>482</v>
      </c>
      <c r="P51" s="123" t="s">
        <v>482</v>
      </c>
      <c r="Q51" s="123" t="s">
        <v>482</v>
      </c>
      <c r="R51" s="123" t="s">
        <v>482</v>
      </c>
      <c r="S51" s="123" t="s">
        <v>482</v>
      </c>
      <c r="T51" s="123" t="s">
        <v>482</v>
      </c>
      <c r="U51" s="123" t="s">
        <v>482</v>
      </c>
      <c r="V51" s="123" t="s">
        <v>482</v>
      </c>
      <c r="W51" s="123" t="s">
        <v>482</v>
      </c>
      <c r="X51" s="123" t="s">
        <v>482</v>
      </c>
      <c r="Y51" s="123" t="s">
        <v>482</v>
      </c>
      <c r="Z51" s="123" t="s">
        <v>482</v>
      </c>
      <c r="AA51" s="123" t="s">
        <v>482</v>
      </c>
      <c r="AB51" s="123" t="s">
        <v>482</v>
      </c>
      <c r="AC51" s="123" t="s">
        <v>482</v>
      </c>
      <c r="AD51" s="123" t="s">
        <v>482</v>
      </c>
      <c r="AE51" s="123" t="s">
        <v>482</v>
      </c>
      <c r="AF51" s="123" t="s">
        <v>482</v>
      </c>
      <c r="AG51" s="123" t="s">
        <v>482</v>
      </c>
      <c r="AH51" s="123" t="s">
        <v>482</v>
      </c>
      <c r="AI51" s="123" t="s">
        <v>482</v>
      </c>
      <c r="AJ51" s="123" t="s">
        <v>482</v>
      </c>
      <c r="AK51" s="123" t="s">
        <v>482</v>
      </c>
      <c r="AL51" s="123" t="s">
        <v>482</v>
      </c>
      <c r="AM51" s="123" t="s">
        <v>482</v>
      </c>
      <c r="AN51" s="123" t="s">
        <v>482</v>
      </c>
      <c r="AO51" s="123" t="s">
        <v>482</v>
      </c>
      <c r="AP51" s="123" t="s">
        <v>482</v>
      </c>
      <c r="AQ51" s="123" t="s">
        <v>482</v>
      </c>
      <c r="AR51" s="123" t="s">
        <v>482</v>
      </c>
      <c r="AS51" s="123" t="s">
        <v>482</v>
      </c>
      <c r="AT51" s="108">
        <v>4</v>
      </c>
      <c r="AU51" s="123">
        <v>0.16</v>
      </c>
      <c r="AV51" s="123" t="s">
        <v>482</v>
      </c>
      <c r="AW51" s="123" t="s">
        <v>482</v>
      </c>
      <c r="AX51" s="123" t="s">
        <v>482</v>
      </c>
      <c r="AY51" s="123" t="s">
        <v>482</v>
      </c>
      <c r="AZ51" s="123" t="s">
        <v>482</v>
      </c>
      <c r="BA51" s="123" t="s">
        <v>482</v>
      </c>
      <c r="BB51" s="123" t="s">
        <v>482</v>
      </c>
      <c r="BC51" s="123" t="s">
        <v>482</v>
      </c>
      <c r="BD51" s="123" t="s">
        <v>482</v>
      </c>
      <c r="BE51" s="123" t="s">
        <v>482</v>
      </c>
      <c r="BF51" s="123" t="s">
        <v>482</v>
      </c>
      <c r="BG51" s="123" t="s">
        <v>482</v>
      </c>
      <c r="BH51" s="123" t="s">
        <v>482</v>
      </c>
      <c r="BI51" s="123" t="s">
        <v>482</v>
      </c>
      <c r="BJ51" s="123" t="s">
        <v>482</v>
      </c>
      <c r="BK51" s="123" t="s">
        <v>482</v>
      </c>
      <c r="BL51" s="123" t="s">
        <v>482</v>
      </c>
      <c r="BM51" s="123" t="s">
        <v>482</v>
      </c>
      <c r="BN51" s="123" t="s">
        <v>482</v>
      </c>
      <c r="BO51" s="123" t="s">
        <v>482</v>
      </c>
      <c r="BP51" s="123" t="s">
        <v>482</v>
      </c>
      <c r="BQ51" s="123" t="s">
        <v>482</v>
      </c>
      <c r="BR51" s="123" t="s">
        <v>482</v>
      </c>
      <c r="BS51" s="123">
        <v>0</v>
      </c>
      <c r="BT51" s="123" t="s">
        <v>482</v>
      </c>
      <c r="BU51" s="123" t="s">
        <v>482</v>
      </c>
      <c r="BV51" s="123" t="s">
        <v>482</v>
      </c>
      <c r="BW51" s="123" t="s">
        <v>482</v>
      </c>
      <c r="BX51" s="337" t="str">
        <f>IF(G0228_1074205010351_02_0_69_!CT51="","",G0228_1074205010351_02_0_69_!CT51)</f>
        <v>нд</v>
      </c>
    </row>
    <row r="52" spans="1:76" ht="47.25" x14ac:dyDescent="0.25">
      <c r="A52" s="297" t="str">
        <f>G0228_1074205010351_02_0_69_!A52</f>
        <v>1.2.1.2.5</v>
      </c>
      <c r="B52" s="298" t="str">
        <f>G0228_1074205010351_02_0_69_!B52</f>
        <v>Проектирование и строительство ПС 35 кВ ГПЗ-5 (новая)</v>
      </c>
      <c r="C52" s="297" t="str">
        <f>G0228_1074205010351_02_0_69_!C52</f>
        <v>M_0000000001</v>
      </c>
      <c r="D52" s="123" t="s">
        <v>482</v>
      </c>
      <c r="E52" s="123" t="s">
        <v>482</v>
      </c>
      <c r="F52" s="123" t="s">
        <v>482</v>
      </c>
      <c r="G52" s="123" t="s">
        <v>482</v>
      </c>
      <c r="H52" s="123" t="s">
        <v>482</v>
      </c>
      <c r="I52" s="123" t="s">
        <v>482</v>
      </c>
      <c r="J52" s="123" t="s">
        <v>482</v>
      </c>
      <c r="K52" s="123" t="s">
        <v>482</v>
      </c>
      <c r="L52" s="123" t="s">
        <v>482</v>
      </c>
      <c r="M52" s="123" t="s">
        <v>482</v>
      </c>
      <c r="N52" s="123" t="s">
        <v>482</v>
      </c>
      <c r="O52" s="123" t="s">
        <v>482</v>
      </c>
      <c r="P52" s="512" t="s">
        <v>482</v>
      </c>
      <c r="Q52" s="513" t="s">
        <v>482</v>
      </c>
      <c r="R52" s="513" t="s">
        <v>482</v>
      </c>
      <c r="S52" s="513" t="s">
        <v>482</v>
      </c>
      <c r="T52" s="513" t="s">
        <v>482</v>
      </c>
      <c r="U52" s="513" t="s">
        <v>482</v>
      </c>
      <c r="V52" s="123" t="s">
        <v>482</v>
      </c>
      <c r="W52" s="123" t="s">
        <v>482</v>
      </c>
      <c r="X52" s="123" t="s">
        <v>482</v>
      </c>
      <c r="Y52" s="123" t="s">
        <v>482</v>
      </c>
      <c r="Z52" s="123" t="s">
        <v>482</v>
      </c>
      <c r="AA52" s="123" t="s">
        <v>482</v>
      </c>
      <c r="AB52" s="108" t="s">
        <v>482</v>
      </c>
      <c r="AC52" s="513" t="s">
        <v>482</v>
      </c>
      <c r="AD52" s="513" t="s">
        <v>482</v>
      </c>
      <c r="AE52" s="513" t="s">
        <v>482</v>
      </c>
      <c r="AF52" s="513" t="s">
        <v>482</v>
      </c>
      <c r="AG52" s="513" t="s">
        <v>482</v>
      </c>
      <c r="AH52" s="123" t="s">
        <v>482</v>
      </c>
      <c r="AI52" s="123" t="s">
        <v>482</v>
      </c>
      <c r="AJ52" s="123" t="s">
        <v>482</v>
      </c>
      <c r="AK52" s="123" t="s">
        <v>482</v>
      </c>
      <c r="AL52" s="123" t="s">
        <v>482</v>
      </c>
      <c r="AM52" s="123" t="s">
        <v>482</v>
      </c>
      <c r="AN52" s="108" t="s">
        <v>482</v>
      </c>
      <c r="AO52" s="513" t="s">
        <v>482</v>
      </c>
      <c r="AP52" s="513" t="s">
        <v>482</v>
      </c>
      <c r="AQ52" s="513" t="s">
        <v>482</v>
      </c>
      <c r="AR52" s="513" t="s">
        <v>482</v>
      </c>
      <c r="AS52" s="513" t="s">
        <v>482</v>
      </c>
      <c r="AT52" s="123" t="s">
        <v>482</v>
      </c>
      <c r="AU52" s="123" t="s">
        <v>482</v>
      </c>
      <c r="AV52" s="123" t="s">
        <v>482</v>
      </c>
      <c r="AW52" s="123" t="s">
        <v>482</v>
      </c>
      <c r="AX52" s="123" t="s">
        <v>482</v>
      </c>
      <c r="AY52" s="123" t="s">
        <v>482</v>
      </c>
      <c r="AZ52" s="108" t="s">
        <v>482</v>
      </c>
      <c r="BA52" s="458" t="s">
        <v>482</v>
      </c>
      <c r="BB52" s="458" t="s">
        <v>482</v>
      </c>
      <c r="BC52" s="458" t="s">
        <v>482</v>
      </c>
      <c r="BD52" s="458" t="s">
        <v>482</v>
      </c>
      <c r="BE52" s="458" t="s">
        <v>482</v>
      </c>
      <c r="BF52" s="123" t="s">
        <v>482</v>
      </c>
      <c r="BG52" s="123" t="s">
        <v>482</v>
      </c>
      <c r="BH52" s="123" t="s">
        <v>482</v>
      </c>
      <c r="BI52" s="123" t="s">
        <v>482</v>
      </c>
      <c r="BJ52" s="123" t="s">
        <v>482</v>
      </c>
      <c r="BK52" s="123" t="s">
        <v>482</v>
      </c>
      <c r="BL52" s="123" t="s">
        <v>482</v>
      </c>
      <c r="BM52" s="448" t="s">
        <v>482</v>
      </c>
      <c r="BN52" s="448" t="s">
        <v>482</v>
      </c>
      <c r="BO52" s="448" t="s">
        <v>482</v>
      </c>
      <c r="BP52" s="448" t="s">
        <v>482</v>
      </c>
      <c r="BQ52" s="448" t="s">
        <v>482</v>
      </c>
      <c r="BR52" s="123">
        <v>4</v>
      </c>
      <c r="BS52" s="123">
        <v>32</v>
      </c>
      <c r="BT52" s="123" t="s">
        <v>482</v>
      </c>
      <c r="BU52" s="123" t="s">
        <v>482</v>
      </c>
      <c r="BV52" s="123" t="s">
        <v>482</v>
      </c>
      <c r="BW52" s="123" t="s">
        <v>482</v>
      </c>
      <c r="BX52" s="337" t="str">
        <f>IF(G0228_1074205010351_02_0_69_!CT52="","",G0228_1074205010351_02_0_69_!CT52)</f>
        <v>включение нового объекта ИП</v>
      </c>
    </row>
    <row r="53" spans="1:76" hidden="1" x14ac:dyDescent="0.25">
      <c r="A53" s="297">
        <f>G0228_1074205010351_02_0_69_!A53</f>
        <v>0</v>
      </c>
      <c r="B53" s="298">
        <f>G0228_1074205010351_02_0_69_!B53</f>
        <v>0</v>
      </c>
      <c r="C53" s="297">
        <f>G0228_1074205010351_02_0_69_!C53</f>
        <v>0</v>
      </c>
      <c r="D53" s="123" t="s">
        <v>482</v>
      </c>
      <c r="E53" s="123" t="s">
        <v>482</v>
      </c>
      <c r="F53" s="123" t="s">
        <v>482</v>
      </c>
      <c r="G53" s="123" t="s">
        <v>482</v>
      </c>
      <c r="H53" s="123" t="s">
        <v>482</v>
      </c>
      <c r="I53" s="123" t="s">
        <v>482</v>
      </c>
      <c r="J53" s="123" t="s">
        <v>482</v>
      </c>
      <c r="K53" s="123">
        <f>BG53</f>
        <v>0</v>
      </c>
      <c r="L53" s="123" t="s">
        <v>482</v>
      </c>
      <c r="M53" s="123" t="s">
        <v>482</v>
      </c>
      <c r="N53" s="123" t="s">
        <v>482</v>
      </c>
      <c r="O53" s="123" t="s">
        <v>482</v>
      </c>
      <c r="P53" s="512" t="s">
        <v>482</v>
      </c>
      <c r="Q53" s="513" t="s">
        <v>482</v>
      </c>
      <c r="R53" s="513" t="s">
        <v>482</v>
      </c>
      <c r="S53" s="513" t="s">
        <v>482</v>
      </c>
      <c r="T53" s="513" t="s">
        <v>482</v>
      </c>
      <c r="U53" s="513" t="s">
        <v>482</v>
      </c>
      <c r="V53" s="123" t="s">
        <v>482</v>
      </c>
      <c r="W53" s="123" t="s">
        <v>482</v>
      </c>
      <c r="X53" s="123" t="s">
        <v>482</v>
      </c>
      <c r="Y53" s="123" t="s">
        <v>482</v>
      </c>
      <c r="Z53" s="123" t="s">
        <v>482</v>
      </c>
      <c r="AA53" s="123" t="s">
        <v>482</v>
      </c>
      <c r="AB53" s="108" t="s">
        <v>482</v>
      </c>
      <c r="AC53" s="513" t="s">
        <v>482</v>
      </c>
      <c r="AD53" s="513" t="s">
        <v>482</v>
      </c>
      <c r="AE53" s="513" t="s">
        <v>482</v>
      </c>
      <c r="AF53" s="513" t="s">
        <v>482</v>
      </c>
      <c r="AG53" s="513" t="s">
        <v>482</v>
      </c>
      <c r="AH53" s="123" t="s">
        <v>482</v>
      </c>
      <c r="AI53" s="123" t="s">
        <v>482</v>
      </c>
      <c r="AJ53" s="123" t="s">
        <v>482</v>
      </c>
      <c r="AK53" s="123" t="s">
        <v>482</v>
      </c>
      <c r="AL53" s="123" t="s">
        <v>482</v>
      </c>
      <c r="AM53" s="123" t="s">
        <v>482</v>
      </c>
      <c r="AN53" s="108" t="s">
        <v>482</v>
      </c>
      <c r="AO53" s="513" t="s">
        <v>482</v>
      </c>
      <c r="AP53" s="513" t="s">
        <v>482</v>
      </c>
      <c r="AQ53" s="513" t="s">
        <v>482</v>
      </c>
      <c r="AR53" s="513" t="s">
        <v>482</v>
      </c>
      <c r="AS53" s="513" t="s">
        <v>482</v>
      </c>
      <c r="AT53" s="123" t="s">
        <v>482</v>
      </c>
      <c r="AU53" s="123" t="s">
        <v>482</v>
      </c>
      <c r="AV53" s="123" t="s">
        <v>482</v>
      </c>
      <c r="AW53" s="123" t="s">
        <v>482</v>
      </c>
      <c r="AX53" s="123" t="s">
        <v>482</v>
      </c>
      <c r="AY53" s="123" t="s">
        <v>482</v>
      </c>
      <c r="AZ53" s="108" t="s">
        <v>482</v>
      </c>
      <c r="BA53" s="458" t="s">
        <v>482</v>
      </c>
      <c r="BB53" s="458" t="s">
        <v>482</v>
      </c>
      <c r="BC53" s="458" t="s">
        <v>482</v>
      </c>
      <c r="BD53" s="458" t="s">
        <v>482</v>
      </c>
      <c r="BE53" s="458" t="s">
        <v>482</v>
      </c>
      <c r="BF53" s="123"/>
      <c r="BG53" s="123"/>
      <c r="BH53" s="123" t="s">
        <v>482</v>
      </c>
      <c r="BI53" s="123" t="s">
        <v>482</v>
      </c>
      <c r="BJ53" s="123" t="s">
        <v>482</v>
      </c>
      <c r="BK53" s="123" t="s">
        <v>482</v>
      </c>
      <c r="BL53" s="123" t="s">
        <v>482</v>
      </c>
      <c r="BM53" s="448" t="s">
        <v>482</v>
      </c>
      <c r="BN53" s="448" t="s">
        <v>482</v>
      </c>
      <c r="BO53" s="448" t="s">
        <v>482</v>
      </c>
      <c r="BP53" s="448" t="s">
        <v>482</v>
      </c>
      <c r="BQ53" s="448" t="s">
        <v>482</v>
      </c>
      <c r="BR53" s="123" t="s">
        <v>482</v>
      </c>
      <c r="BS53" s="123">
        <v>0</v>
      </c>
      <c r="BT53" s="123" t="s">
        <v>482</v>
      </c>
      <c r="BU53" s="123" t="s">
        <v>482</v>
      </c>
      <c r="BV53" s="123" t="s">
        <v>482</v>
      </c>
      <c r="BW53" s="123" t="s">
        <v>482</v>
      </c>
      <c r="BX53" s="337" t="str">
        <f>IF(G0228_1074205010351_02_0_69_!CT53="","",G0228_1074205010351_02_0_69_!CT53)</f>
        <v/>
      </c>
    </row>
    <row r="54" spans="1:76" hidden="1" x14ac:dyDescent="0.25">
      <c r="A54" s="297"/>
      <c r="B54" s="298"/>
      <c r="C54" s="297"/>
      <c r="D54" s="108"/>
      <c r="E54" s="108"/>
      <c r="F54" s="108"/>
      <c r="G54" s="108"/>
      <c r="H54" s="108"/>
      <c r="I54" s="108"/>
      <c r="J54" s="123"/>
      <c r="K54" s="123"/>
      <c r="L54" s="123"/>
      <c r="M54" s="123"/>
      <c r="N54" s="123"/>
      <c r="O54" s="123"/>
      <c r="P54" s="388"/>
      <c r="Q54" s="389"/>
      <c r="R54" s="389"/>
      <c r="S54" s="389"/>
      <c r="T54" s="389"/>
      <c r="U54" s="389"/>
      <c r="V54" s="123"/>
      <c r="W54" s="123"/>
      <c r="X54" s="123"/>
      <c r="Y54" s="123"/>
      <c r="Z54" s="123"/>
      <c r="AA54" s="123"/>
      <c r="AB54" s="108"/>
      <c r="AC54" s="389"/>
      <c r="AD54" s="389"/>
      <c r="AE54" s="389"/>
      <c r="AF54" s="389"/>
      <c r="AG54" s="389"/>
      <c r="AH54" s="123"/>
      <c r="AI54" s="123"/>
      <c r="AJ54" s="123"/>
      <c r="AK54" s="123"/>
      <c r="AL54" s="123"/>
      <c r="AM54" s="123"/>
      <c r="AN54" s="108"/>
      <c r="AO54" s="389"/>
      <c r="AP54" s="389"/>
      <c r="AQ54" s="389"/>
      <c r="AR54" s="389"/>
      <c r="AS54" s="389"/>
      <c r="AT54" s="123"/>
      <c r="AU54" s="123"/>
      <c r="AV54" s="123"/>
      <c r="AW54" s="123"/>
      <c r="AX54" s="123"/>
      <c r="AY54" s="123"/>
      <c r="AZ54" s="108"/>
      <c r="BA54" s="458"/>
      <c r="BB54" s="458"/>
      <c r="BC54" s="458"/>
      <c r="BD54" s="458"/>
      <c r="BE54" s="458"/>
      <c r="BF54" s="123"/>
      <c r="BG54" s="123"/>
      <c r="BH54" s="123"/>
      <c r="BI54" s="123"/>
      <c r="BJ54" s="123"/>
      <c r="BK54" s="123"/>
      <c r="BL54" s="123"/>
      <c r="BM54" s="448"/>
      <c r="BN54" s="448"/>
      <c r="BO54" s="448"/>
      <c r="BP54" s="448"/>
      <c r="BQ54" s="448"/>
      <c r="BR54" s="123"/>
      <c r="BS54" s="123"/>
      <c r="BT54" s="123"/>
      <c r="BU54" s="123"/>
      <c r="BV54" s="123"/>
      <c r="BW54" s="123"/>
      <c r="BX54" s="337"/>
    </row>
    <row r="55" spans="1:76" s="125" customFormat="1" ht="63" x14ac:dyDescent="0.25">
      <c r="A55" s="131" t="str">
        <f>G0228_1074205010351_02_0_69_!A55</f>
        <v>1.2.2</v>
      </c>
      <c r="B55" s="132" t="str">
        <f>G0228_1074205010351_02_0_69_!B55</f>
        <v>Реконструкция, модернизация, техническое перевооружение линий электропередачи, всего, в том числе:</v>
      </c>
      <c r="C55" s="131" t="str">
        <f>G0228_1074205010351_02_0_69_!C55</f>
        <v>Г</v>
      </c>
      <c r="D55" s="123" t="s">
        <v>482</v>
      </c>
      <c r="E55" s="123">
        <f t="shared" ref="E55:BP55" si="40">SUM(E56,E57)</f>
        <v>0</v>
      </c>
      <c r="F55" s="123">
        <f t="shared" si="40"/>
        <v>0</v>
      </c>
      <c r="G55" s="123">
        <f t="shared" si="40"/>
        <v>0</v>
      </c>
      <c r="H55" s="123">
        <f t="shared" si="40"/>
        <v>0</v>
      </c>
      <c r="I55" s="123">
        <f t="shared" si="40"/>
        <v>0</v>
      </c>
      <c r="J55" s="123" t="s">
        <v>482</v>
      </c>
      <c r="K55" s="123" t="s">
        <v>482</v>
      </c>
      <c r="L55" s="123" t="s">
        <v>482</v>
      </c>
      <c r="M55" s="123" t="s">
        <v>482</v>
      </c>
      <c r="N55" s="123" t="s">
        <v>482</v>
      </c>
      <c r="O55" s="123" t="s">
        <v>482</v>
      </c>
      <c r="P55" s="123" t="s">
        <v>482</v>
      </c>
      <c r="Q55" s="448">
        <f t="shared" si="40"/>
        <v>0</v>
      </c>
      <c r="R55" s="448">
        <f t="shared" si="40"/>
        <v>0</v>
      </c>
      <c r="S55" s="448">
        <f t="shared" si="40"/>
        <v>0</v>
      </c>
      <c r="T55" s="448">
        <f t="shared" si="40"/>
        <v>0</v>
      </c>
      <c r="U55" s="448">
        <f t="shared" si="40"/>
        <v>0</v>
      </c>
      <c r="V55" s="123" t="s">
        <v>482</v>
      </c>
      <c r="W55" s="123" t="s">
        <v>482</v>
      </c>
      <c r="X55" s="123" t="s">
        <v>482</v>
      </c>
      <c r="Y55" s="123" t="s">
        <v>482</v>
      </c>
      <c r="Z55" s="123" t="s">
        <v>482</v>
      </c>
      <c r="AA55" s="123" t="s">
        <v>482</v>
      </c>
      <c r="AB55" s="123" t="s">
        <v>482</v>
      </c>
      <c r="AC55" s="448">
        <f t="shared" si="40"/>
        <v>0</v>
      </c>
      <c r="AD55" s="448">
        <f t="shared" si="40"/>
        <v>0</v>
      </c>
      <c r="AE55" s="448">
        <f t="shared" si="40"/>
        <v>0</v>
      </c>
      <c r="AF55" s="448">
        <f t="shared" si="40"/>
        <v>0</v>
      </c>
      <c r="AG55" s="448">
        <f t="shared" si="40"/>
        <v>0</v>
      </c>
      <c r="AH55" s="123" t="s">
        <v>482</v>
      </c>
      <c r="AI55" s="123" t="s">
        <v>482</v>
      </c>
      <c r="AJ55" s="123" t="s">
        <v>482</v>
      </c>
      <c r="AK55" s="123" t="s">
        <v>482</v>
      </c>
      <c r="AL55" s="123" t="s">
        <v>482</v>
      </c>
      <c r="AM55" s="123" t="s">
        <v>482</v>
      </c>
      <c r="AN55" s="123" t="s">
        <v>482</v>
      </c>
      <c r="AO55" s="448">
        <f t="shared" si="40"/>
        <v>0</v>
      </c>
      <c r="AP55" s="448">
        <f t="shared" si="40"/>
        <v>0</v>
      </c>
      <c r="AQ55" s="448">
        <f t="shared" si="40"/>
        <v>0</v>
      </c>
      <c r="AR55" s="448">
        <f t="shared" si="40"/>
        <v>0</v>
      </c>
      <c r="AS55" s="448">
        <f t="shared" si="40"/>
        <v>0</v>
      </c>
      <c r="AT55" s="123" t="s">
        <v>482</v>
      </c>
      <c r="AU55" s="123" t="s">
        <v>482</v>
      </c>
      <c r="AV55" s="123" t="s">
        <v>482</v>
      </c>
      <c r="AW55" s="123" t="s">
        <v>482</v>
      </c>
      <c r="AX55" s="123" t="s">
        <v>482</v>
      </c>
      <c r="AY55" s="123" t="s">
        <v>482</v>
      </c>
      <c r="AZ55" s="123" t="s">
        <v>482</v>
      </c>
      <c r="BA55" s="457">
        <f t="shared" si="40"/>
        <v>0</v>
      </c>
      <c r="BB55" s="457">
        <f t="shared" si="40"/>
        <v>0</v>
      </c>
      <c r="BC55" s="457">
        <f t="shared" si="40"/>
        <v>0</v>
      </c>
      <c r="BD55" s="457">
        <f t="shared" si="40"/>
        <v>0</v>
      </c>
      <c r="BE55" s="457">
        <f t="shared" si="40"/>
        <v>0</v>
      </c>
      <c r="BF55" s="123" t="s">
        <v>482</v>
      </c>
      <c r="BG55" s="123" t="s">
        <v>482</v>
      </c>
      <c r="BH55" s="123" t="s">
        <v>482</v>
      </c>
      <c r="BI55" s="123" t="s">
        <v>482</v>
      </c>
      <c r="BJ55" s="123" t="s">
        <v>482</v>
      </c>
      <c r="BK55" s="123" t="s">
        <v>482</v>
      </c>
      <c r="BL55" s="123" t="s">
        <v>482</v>
      </c>
      <c r="BM55" s="448">
        <f t="shared" si="40"/>
        <v>0</v>
      </c>
      <c r="BN55" s="448">
        <f t="shared" si="40"/>
        <v>0</v>
      </c>
      <c r="BO55" s="448">
        <f t="shared" si="40"/>
        <v>0</v>
      </c>
      <c r="BP55" s="448">
        <f t="shared" si="40"/>
        <v>0</v>
      </c>
      <c r="BQ55" s="448">
        <f t="shared" ref="BQ55:BW55" si="41">SUM(BQ56,BQ57)</f>
        <v>0</v>
      </c>
      <c r="BR55" s="123" t="s">
        <v>482</v>
      </c>
      <c r="BS55" s="123">
        <f t="shared" si="41"/>
        <v>0</v>
      </c>
      <c r="BT55" s="123">
        <f t="shared" si="41"/>
        <v>0</v>
      </c>
      <c r="BU55" s="123">
        <f t="shared" si="41"/>
        <v>0</v>
      </c>
      <c r="BV55" s="123">
        <f t="shared" si="41"/>
        <v>0</v>
      </c>
      <c r="BW55" s="123">
        <f t="shared" si="41"/>
        <v>0</v>
      </c>
      <c r="BX55" s="212" t="str">
        <f>IF(G0228_1074205010351_02_0_69_!CT55="","",G0228_1074205010351_02_0_69_!CT55)</f>
        <v>нд</v>
      </c>
    </row>
    <row r="56" spans="1:76" s="125" customFormat="1" ht="47.25" x14ac:dyDescent="0.25">
      <c r="A56" s="131" t="str">
        <f>G0228_1074205010351_02_0_69_!A56</f>
        <v>1.2.2.1</v>
      </c>
      <c r="B56" s="132" t="str">
        <f>G0228_1074205010351_02_0_69_!B56</f>
        <v>Реконструкция линий электропередачи, всего, в том числе:</v>
      </c>
      <c r="C56" s="131" t="str">
        <f>G0228_1074205010351_02_0_69_!C56</f>
        <v>Г</v>
      </c>
      <c r="D56" s="123" t="s">
        <v>482</v>
      </c>
      <c r="E56" s="123">
        <v>0</v>
      </c>
      <c r="F56" s="123">
        <v>0</v>
      </c>
      <c r="G56" s="123">
        <v>0</v>
      </c>
      <c r="H56" s="123">
        <v>0</v>
      </c>
      <c r="I56" s="123">
        <v>0</v>
      </c>
      <c r="J56" s="123" t="s">
        <v>482</v>
      </c>
      <c r="K56" s="123" t="s">
        <v>482</v>
      </c>
      <c r="L56" s="123" t="s">
        <v>482</v>
      </c>
      <c r="M56" s="123" t="s">
        <v>482</v>
      </c>
      <c r="N56" s="123" t="s">
        <v>482</v>
      </c>
      <c r="O56" s="123" t="s">
        <v>482</v>
      </c>
      <c r="P56" s="123" t="s">
        <v>482</v>
      </c>
      <c r="Q56" s="448">
        <v>0</v>
      </c>
      <c r="R56" s="448">
        <v>0</v>
      </c>
      <c r="S56" s="448">
        <v>0</v>
      </c>
      <c r="T56" s="448">
        <v>0</v>
      </c>
      <c r="U56" s="448">
        <v>0</v>
      </c>
      <c r="V56" s="123" t="s">
        <v>482</v>
      </c>
      <c r="W56" s="123" t="s">
        <v>482</v>
      </c>
      <c r="X56" s="123" t="s">
        <v>482</v>
      </c>
      <c r="Y56" s="123" t="s">
        <v>482</v>
      </c>
      <c r="Z56" s="123" t="s">
        <v>482</v>
      </c>
      <c r="AA56" s="123" t="s">
        <v>482</v>
      </c>
      <c r="AB56" s="123" t="s">
        <v>482</v>
      </c>
      <c r="AC56" s="448">
        <v>0</v>
      </c>
      <c r="AD56" s="448">
        <v>0</v>
      </c>
      <c r="AE56" s="448">
        <v>0</v>
      </c>
      <c r="AF56" s="448">
        <v>0</v>
      </c>
      <c r="AG56" s="448">
        <v>0</v>
      </c>
      <c r="AH56" s="123" t="s">
        <v>482</v>
      </c>
      <c r="AI56" s="123" t="s">
        <v>482</v>
      </c>
      <c r="AJ56" s="123" t="s">
        <v>482</v>
      </c>
      <c r="AK56" s="123" t="s">
        <v>482</v>
      </c>
      <c r="AL56" s="123" t="s">
        <v>482</v>
      </c>
      <c r="AM56" s="123" t="s">
        <v>482</v>
      </c>
      <c r="AN56" s="123" t="s">
        <v>482</v>
      </c>
      <c r="AO56" s="448">
        <v>0</v>
      </c>
      <c r="AP56" s="448">
        <v>0</v>
      </c>
      <c r="AQ56" s="448">
        <v>0</v>
      </c>
      <c r="AR56" s="448">
        <v>0</v>
      </c>
      <c r="AS56" s="448">
        <v>0</v>
      </c>
      <c r="AT56" s="123" t="s">
        <v>482</v>
      </c>
      <c r="AU56" s="123" t="s">
        <v>482</v>
      </c>
      <c r="AV56" s="123" t="s">
        <v>482</v>
      </c>
      <c r="AW56" s="123" t="s">
        <v>482</v>
      </c>
      <c r="AX56" s="123" t="s">
        <v>482</v>
      </c>
      <c r="AY56" s="123" t="s">
        <v>482</v>
      </c>
      <c r="AZ56" s="123" t="s">
        <v>482</v>
      </c>
      <c r="BA56" s="457">
        <v>0</v>
      </c>
      <c r="BB56" s="457">
        <v>0</v>
      </c>
      <c r="BC56" s="457">
        <v>0</v>
      </c>
      <c r="BD56" s="457">
        <v>0</v>
      </c>
      <c r="BE56" s="457">
        <v>0</v>
      </c>
      <c r="BF56" s="123" t="s">
        <v>482</v>
      </c>
      <c r="BG56" s="123" t="s">
        <v>482</v>
      </c>
      <c r="BH56" s="123" t="s">
        <v>482</v>
      </c>
      <c r="BI56" s="123" t="s">
        <v>482</v>
      </c>
      <c r="BJ56" s="123" t="s">
        <v>482</v>
      </c>
      <c r="BK56" s="123" t="s">
        <v>482</v>
      </c>
      <c r="BL56" s="123" t="s">
        <v>482</v>
      </c>
      <c r="BM56" s="448">
        <v>0</v>
      </c>
      <c r="BN56" s="448">
        <v>0</v>
      </c>
      <c r="BO56" s="448">
        <v>0</v>
      </c>
      <c r="BP56" s="448">
        <v>0</v>
      </c>
      <c r="BQ56" s="448">
        <v>0</v>
      </c>
      <c r="BR56" s="123" t="s">
        <v>482</v>
      </c>
      <c r="BS56" s="123">
        <v>0</v>
      </c>
      <c r="BT56" s="123">
        <v>0</v>
      </c>
      <c r="BU56" s="123">
        <v>0</v>
      </c>
      <c r="BV56" s="123">
        <v>0</v>
      </c>
      <c r="BW56" s="123">
        <v>0</v>
      </c>
      <c r="BX56" s="212" t="str">
        <f>IF(G0228_1074205010351_02_0_69_!CT56="","",G0228_1074205010351_02_0_69_!CT56)</f>
        <v>нд</v>
      </c>
    </row>
    <row r="57" spans="1:76" s="125" customFormat="1" ht="63" x14ac:dyDescent="0.25">
      <c r="A57" s="131" t="str">
        <f>G0228_1074205010351_02_0_69_!A57</f>
        <v>1.2.2.2</v>
      </c>
      <c r="B57" s="132" t="str">
        <f>G0228_1074205010351_02_0_69_!B57</f>
        <v>Модернизация, техническое перевооружение линий электропередачи, всего, в том числе:</v>
      </c>
      <c r="C57" s="131" t="str">
        <f>G0228_1074205010351_02_0_69_!C57</f>
        <v>Г</v>
      </c>
      <c r="D57" s="123" t="s">
        <v>482</v>
      </c>
      <c r="E57" s="123">
        <v>0</v>
      </c>
      <c r="F57" s="123">
        <v>0</v>
      </c>
      <c r="G57" s="123">
        <v>0</v>
      </c>
      <c r="H57" s="123">
        <v>0</v>
      </c>
      <c r="I57" s="123">
        <v>0</v>
      </c>
      <c r="J57" s="123" t="s">
        <v>482</v>
      </c>
      <c r="K57" s="123" t="s">
        <v>482</v>
      </c>
      <c r="L57" s="123" t="s">
        <v>482</v>
      </c>
      <c r="M57" s="123" t="s">
        <v>482</v>
      </c>
      <c r="N57" s="123" t="s">
        <v>482</v>
      </c>
      <c r="O57" s="123" t="s">
        <v>482</v>
      </c>
      <c r="P57" s="123" t="s">
        <v>482</v>
      </c>
      <c r="Q57" s="448">
        <v>0</v>
      </c>
      <c r="R57" s="448">
        <v>0</v>
      </c>
      <c r="S57" s="448">
        <v>0</v>
      </c>
      <c r="T57" s="448">
        <v>0</v>
      </c>
      <c r="U57" s="448">
        <v>0</v>
      </c>
      <c r="V57" s="123" t="s">
        <v>482</v>
      </c>
      <c r="W57" s="123" t="s">
        <v>482</v>
      </c>
      <c r="X57" s="123" t="s">
        <v>482</v>
      </c>
      <c r="Y57" s="123" t="s">
        <v>482</v>
      </c>
      <c r="Z57" s="123" t="s">
        <v>482</v>
      </c>
      <c r="AA57" s="123" t="s">
        <v>482</v>
      </c>
      <c r="AB57" s="123" t="s">
        <v>482</v>
      </c>
      <c r="AC57" s="448">
        <v>0</v>
      </c>
      <c r="AD57" s="448">
        <v>0</v>
      </c>
      <c r="AE57" s="448">
        <v>0</v>
      </c>
      <c r="AF57" s="448">
        <v>0</v>
      </c>
      <c r="AG57" s="448">
        <v>0</v>
      </c>
      <c r="AH57" s="123" t="s">
        <v>482</v>
      </c>
      <c r="AI57" s="123" t="s">
        <v>482</v>
      </c>
      <c r="AJ57" s="123" t="s">
        <v>482</v>
      </c>
      <c r="AK57" s="123" t="s">
        <v>482</v>
      </c>
      <c r="AL57" s="123" t="s">
        <v>482</v>
      </c>
      <c r="AM57" s="123" t="s">
        <v>482</v>
      </c>
      <c r="AN57" s="123" t="s">
        <v>482</v>
      </c>
      <c r="AO57" s="448">
        <v>0</v>
      </c>
      <c r="AP57" s="448">
        <v>0</v>
      </c>
      <c r="AQ57" s="448">
        <v>0</v>
      </c>
      <c r="AR57" s="448">
        <v>0</v>
      </c>
      <c r="AS57" s="448">
        <v>0</v>
      </c>
      <c r="AT57" s="123" t="s">
        <v>482</v>
      </c>
      <c r="AU57" s="123" t="s">
        <v>482</v>
      </c>
      <c r="AV57" s="123" t="s">
        <v>482</v>
      </c>
      <c r="AW57" s="123" t="s">
        <v>482</v>
      </c>
      <c r="AX57" s="123" t="s">
        <v>482</v>
      </c>
      <c r="AY57" s="123" t="s">
        <v>482</v>
      </c>
      <c r="AZ57" s="123" t="s">
        <v>482</v>
      </c>
      <c r="BA57" s="457">
        <v>0</v>
      </c>
      <c r="BB57" s="457">
        <v>0</v>
      </c>
      <c r="BC57" s="457">
        <v>0</v>
      </c>
      <c r="BD57" s="457">
        <v>0</v>
      </c>
      <c r="BE57" s="457">
        <v>0</v>
      </c>
      <c r="BF57" s="123" t="s">
        <v>482</v>
      </c>
      <c r="BG57" s="123" t="s">
        <v>482</v>
      </c>
      <c r="BH57" s="123" t="s">
        <v>482</v>
      </c>
      <c r="BI57" s="123" t="s">
        <v>482</v>
      </c>
      <c r="BJ57" s="123" t="s">
        <v>482</v>
      </c>
      <c r="BK57" s="123" t="s">
        <v>482</v>
      </c>
      <c r="BL57" s="123" t="s">
        <v>482</v>
      </c>
      <c r="BM57" s="448">
        <v>0</v>
      </c>
      <c r="BN57" s="448">
        <v>0</v>
      </c>
      <c r="BO57" s="448">
        <v>0</v>
      </c>
      <c r="BP57" s="448">
        <v>0</v>
      </c>
      <c r="BQ57" s="448">
        <v>0</v>
      </c>
      <c r="BR57" s="123" t="s">
        <v>482</v>
      </c>
      <c r="BS57" s="123">
        <v>0</v>
      </c>
      <c r="BT57" s="123">
        <v>0</v>
      </c>
      <c r="BU57" s="123">
        <v>0</v>
      </c>
      <c r="BV57" s="123">
        <v>0</v>
      </c>
      <c r="BW57" s="123">
        <v>0</v>
      </c>
      <c r="BX57" s="212" t="str">
        <f>IF(G0228_1074205010351_02_0_69_!CT57="","",G0228_1074205010351_02_0_69_!CT57)</f>
        <v>нд</v>
      </c>
    </row>
    <row r="58" spans="1:76" s="125" customFormat="1" ht="47.25" x14ac:dyDescent="0.25">
      <c r="A58" s="131" t="str">
        <f>G0228_1074205010351_02_0_69_!A58</f>
        <v>1.2.3</v>
      </c>
      <c r="B58" s="132" t="str">
        <f>G0228_1074205010351_02_0_69_!B58</f>
        <v>Развитие и модернизация учета электрической энергии (мощности), всего, в том числе:</v>
      </c>
      <c r="C58" s="131" t="str">
        <f>G0228_1074205010351_02_0_69_!C58</f>
        <v>Г</v>
      </c>
      <c r="D58" s="123" t="s">
        <v>482</v>
      </c>
      <c r="E58" s="123">
        <f t="shared" ref="E58:BP58" si="42">SUM(E59,E62,E63,E64,E65,E68,E69,E70)</f>
        <v>0</v>
      </c>
      <c r="F58" s="123">
        <f t="shared" si="42"/>
        <v>0</v>
      </c>
      <c r="G58" s="123">
        <f t="shared" si="42"/>
        <v>0</v>
      </c>
      <c r="H58" s="123">
        <f t="shared" si="42"/>
        <v>0</v>
      </c>
      <c r="I58" s="123">
        <f t="shared" si="42"/>
        <v>0</v>
      </c>
      <c r="J58" s="123" t="s">
        <v>482</v>
      </c>
      <c r="K58" s="123" t="s">
        <v>482</v>
      </c>
      <c r="L58" s="123" t="s">
        <v>482</v>
      </c>
      <c r="M58" s="123" t="s">
        <v>482</v>
      </c>
      <c r="N58" s="123" t="s">
        <v>482</v>
      </c>
      <c r="O58" s="123" t="s">
        <v>482</v>
      </c>
      <c r="P58" s="123" t="s">
        <v>482</v>
      </c>
      <c r="Q58" s="448">
        <f t="shared" si="42"/>
        <v>0</v>
      </c>
      <c r="R58" s="448">
        <f t="shared" si="42"/>
        <v>0</v>
      </c>
      <c r="S58" s="448">
        <f t="shared" si="42"/>
        <v>0</v>
      </c>
      <c r="T58" s="448">
        <f t="shared" si="42"/>
        <v>0</v>
      </c>
      <c r="U58" s="448">
        <f t="shared" si="42"/>
        <v>0</v>
      </c>
      <c r="V58" s="123" t="s">
        <v>482</v>
      </c>
      <c r="W58" s="123" t="s">
        <v>482</v>
      </c>
      <c r="X58" s="123" t="s">
        <v>482</v>
      </c>
      <c r="Y58" s="123" t="s">
        <v>482</v>
      </c>
      <c r="Z58" s="123" t="s">
        <v>482</v>
      </c>
      <c r="AA58" s="123" t="s">
        <v>482</v>
      </c>
      <c r="AB58" s="123" t="s">
        <v>482</v>
      </c>
      <c r="AC58" s="448">
        <f t="shared" si="42"/>
        <v>0</v>
      </c>
      <c r="AD58" s="448">
        <f t="shared" si="42"/>
        <v>0</v>
      </c>
      <c r="AE58" s="448">
        <f t="shared" si="42"/>
        <v>0</v>
      </c>
      <c r="AF58" s="448">
        <f t="shared" si="42"/>
        <v>0</v>
      </c>
      <c r="AG58" s="448">
        <f t="shared" si="42"/>
        <v>134</v>
      </c>
      <c r="AH58" s="123" t="s">
        <v>482</v>
      </c>
      <c r="AI58" s="123" t="s">
        <v>482</v>
      </c>
      <c r="AJ58" s="123" t="s">
        <v>482</v>
      </c>
      <c r="AK58" s="123" t="s">
        <v>482</v>
      </c>
      <c r="AL58" s="123" t="s">
        <v>482</v>
      </c>
      <c r="AM58" s="123" t="s">
        <v>482</v>
      </c>
      <c r="AN58" s="123" t="s">
        <v>482</v>
      </c>
      <c r="AO58" s="448">
        <f t="shared" si="42"/>
        <v>0</v>
      </c>
      <c r="AP58" s="448">
        <f t="shared" si="42"/>
        <v>0</v>
      </c>
      <c r="AQ58" s="448">
        <f t="shared" si="42"/>
        <v>0</v>
      </c>
      <c r="AR58" s="448">
        <f t="shared" si="42"/>
        <v>0</v>
      </c>
      <c r="AS58" s="448">
        <f t="shared" si="42"/>
        <v>70</v>
      </c>
      <c r="AT58" s="123" t="s">
        <v>482</v>
      </c>
      <c r="AU58" s="123" t="s">
        <v>482</v>
      </c>
      <c r="AV58" s="123" t="s">
        <v>482</v>
      </c>
      <c r="AW58" s="123" t="s">
        <v>482</v>
      </c>
      <c r="AX58" s="123" t="s">
        <v>482</v>
      </c>
      <c r="AY58" s="123" t="s">
        <v>482</v>
      </c>
      <c r="AZ58" s="123" t="s">
        <v>482</v>
      </c>
      <c r="BA58" s="457">
        <f t="shared" si="42"/>
        <v>0</v>
      </c>
      <c r="BB58" s="457">
        <f t="shared" si="42"/>
        <v>0</v>
      </c>
      <c r="BC58" s="457">
        <f t="shared" si="42"/>
        <v>0</v>
      </c>
      <c r="BD58" s="457">
        <f t="shared" si="42"/>
        <v>0</v>
      </c>
      <c r="BE58" s="457">
        <f t="shared" si="42"/>
        <v>68</v>
      </c>
      <c r="BF58" s="123" t="s">
        <v>482</v>
      </c>
      <c r="BG58" s="123" t="s">
        <v>482</v>
      </c>
      <c r="BH58" s="123" t="s">
        <v>482</v>
      </c>
      <c r="BI58" s="123" t="s">
        <v>482</v>
      </c>
      <c r="BJ58" s="123" t="s">
        <v>482</v>
      </c>
      <c r="BK58" s="123" t="s">
        <v>482</v>
      </c>
      <c r="BL58" s="123" t="s">
        <v>482</v>
      </c>
      <c r="BM58" s="448">
        <f t="shared" si="42"/>
        <v>0</v>
      </c>
      <c r="BN58" s="448">
        <f t="shared" si="42"/>
        <v>0</v>
      </c>
      <c r="BO58" s="448">
        <f t="shared" si="42"/>
        <v>0</v>
      </c>
      <c r="BP58" s="448">
        <f t="shared" si="42"/>
        <v>0</v>
      </c>
      <c r="BQ58" s="448">
        <f t="shared" ref="BQ58:BW58" si="43">SUM(BQ59,BQ62,BQ63,BQ64,BQ65,BQ68,BQ69,BQ70)</f>
        <v>71</v>
      </c>
      <c r="BR58" s="123" t="s">
        <v>482</v>
      </c>
      <c r="BS58" s="123">
        <f t="shared" si="43"/>
        <v>0</v>
      </c>
      <c r="BT58" s="123">
        <f t="shared" si="43"/>
        <v>0</v>
      </c>
      <c r="BU58" s="123">
        <f t="shared" si="43"/>
        <v>0</v>
      </c>
      <c r="BV58" s="123">
        <f t="shared" si="43"/>
        <v>0</v>
      </c>
      <c r="BW58" s="123">
        <f t="shared" si="43"/>
        <v>9</v>
      </c>
      <c r="BX58" s="212" t="str">
        <f>IF(G0228_1074205010351_02_0_69_!CT58="","",G0228_1074205010351_02_0_69_!CT58)</f>
        <v>нд</v>
      </c>
    </row>
    <row r="59" spans="1:76" s="125" customFormat="1" ht="47.25" x14ac:dyDescent="0.25">
      <c r="A59" s="131" t="str">
        <f>G0228_1074205010351_02_0_69_!A59</f>
        <v>1.2.3.1</v>
      </c>
      <c r="B59" s="132" t="str">
        <f>G0228_1074205010351_02_0_69_!B59</f>
        <v>"Установка приборов учета, класс напряжения 0,22 (0,4) кВ, всего, в том числе:"</v>
      </c>
      <c r="C59" s="131" t="str">
        <f>G0228_1074205010351_02_0_69_!C59</f>
        <v>Г</v>
      </c>
      <c r="D59" s="123" t="s">
        <v>482</v>
      </c>
      <c r="E59" s="123">
        <f t="shared" ref="E59:BP59" si="44">SUM(E60:E61)</f>
        <v>0</v>
      </c>
      <c r="F59" s="123">
        <f t="shared" si="44"/>
        <v>0</v>
      </c>
      <c r="G59" s="123">
        <f t="shared" si="44"/>
        <v>0</v>
      </c>
      <c r="H59" s="123">
        <f t="shared" si="44"/>
        <v>0</v>
      </c>
      <c r="I59" s="123">
        <f t="shared" si="44"/>
        <v>0</v>
      </c>
      <c r="J59" s="123" t="s">
        <v>482</v>
      </c>
      <c r="K59" s="123" t="s">
        <v>482</v>
      </c>
      <c r="L59" s="123" t="s">
        <v>482</v>
      </c>
      <c r="M59" s="123" t="s">
        <v>482</v>
      </c>
      <c r="N59" s="123" t="s">
        <v>482</v>
      </c>
      <c r="O59" s="123" t="s">
        <v>482</v>
      </c>
      <c r="P59" s="123" t="s">
        <v>482</v>
      </c>
      <c r="Q59" s="448">
        <f t="shared" si="44"/>
        <v>0</v>
      </c>
      <c r="R59" s="448">
        <f t="shared" si="44"/>
        <v>0</v>
      </c>
      <c r="S59" s="448">
        <f t="shared" si="44"/>
        <v>0</v>
      </c>
      <c r="T59" s="448">
        <f t="shared" si="44"/>
        <v>0</v>
      </c>
      <c r="U59" s="448">
        <f t="shared" si="44"/>
        <v>0</v>
      </c>
      <c r="V59" s="123" t="s">
        <v>482</v>
      </c>
      <c r="W59" s="123" t="s">
        <v>482</v>
      </c>
      <c r="X59" s="123" t="s">
        <v>482</v>
      </c>
      <c r="Y59" s="123" t="s">
        <v>482</v>
      </c>
      <c r="Z59" s="123" t="s">
        <v>482</v>
      </c>
      <c r="AA59" s="123" t="s">
        <v>482</v>
      </c>
      <c r="AB59" s="123" t="s">
        <v>482</v>
      </c>
      <c r="AC59" s="448">
        <f t="shared" si="44"/>
        <v>0</v>
      </c>
      <c r="AD59" s="448">
        <f t="shared" si="44"/>
        <v>0</v>
      </c>
      <c r="AE59" s="448">
        <f t="shared" si="44"/>
        <v>0</v>
      </c>
      <c r="AF59" s="448">
        <f t="shared" si="44"/>
        <v>0</v>
      </c>
      <c r="AG59" s="448">
        <f t="shared" si="44"/>
        <v>134</v>
      </c>
      <c r="AH59" s="123" t="s">
        <v>482</v>
      </c>
      <c r="AI59" s="123">
        <f>AI61</f>
        <v>0</v>
      </c>
      <c r="AJ59" s="123">
        <f t="shared" ref="AJ59:AM59" si="45">AJ61</f>
        <v>0</v>
      </c>
      <c r="AK59" s="123">
        <f t="shared" si="45"/>
        <v>0</v>
      </c>
      <c r="AL59" s="123">
        <f t="shared" si="45"/>
        <v>0</v>
      </c>
      <c r="AM59" s="123">
        <f t="shared" si="45"/>
        <v>2</v>
      </c>
      <c r="AN59" s="123" t="s">
        <v>482</v>
      </c>
      <c r="AO59" s="448">
        <f t="shared" si="44"/>
        <v>0</v>
      </c>
      <c r="AP59" s="448">
        <f t="shared" si="44"/>
        <v>0</v>
      </c>
      <c r="AQ59" s="448">
        <f t="shared" si="44"/>
        <v>0</v>
      </c>
      <c r="AR59" s="448">
        <f t="shared" si="44"/>
        <v>0</v>
      </c>
      <c r="AS59" s="448">
        <f t="shared" si="44"/>
        <v>70</v>
      </c>
      <c r="AT59" s="123" t="s">
        <v>482</v>
      </c>
      <c r="AU59" s="123">
        <f>AU61</f>
        <v>0</v>
      </c>
      <c r="AV59" s="123">
        <f t="shared" ref="AV59:AY59" si="46">AV61</f>
        <v>0</v>
      </c>
      <c r="AW59" s="123">
        <f t="shared" si="46"/>
        <v>0</v>
      </c>
      <c r="AX59" s="123">
        <f t="shared" si="46"/>
        <v>0</v>
      </c>
      <c r="AY59" s="123">
        <f t="shared" si="46"/>
        <v>5</v>
      </c>
      <c r="AZ59" s="123" t="s">
        <v>482</v>
      </c>
      <c r="BA59" s="457">
        <f t="shared" si="44"/>
        <v>0</v>
      </c>
      <c r="BB59" s="457">
        <f t="shared" si="44"/>
        <v>0</v>
      </c>
      <c r="BC59" s="457">
        <f t="shared" si="44"/>
        <v>0</v>
      </c>
      <c r="BD59" s="457">
        <f t="shared" si="44"/>
        <v>0</v>
      </c>
      <c r="BE59" s="457">
        <f t="shared" si="44"/>
        <v>68</v>
      </c>
      <c r="BF59" s="123" t="s">
        <v>482</v>
      </c>
      <c r="BG59" s="123" t="s">
        <v>482</v>
      </c>
      <c r="BH59" s="123" t="s">
        <v>482</v>
      </c>
      <c r="BI59" s="123" t="s">
        <v>482</v>
      </c>
      <c r="BJ59" s="123" t="s">
        <v>482</v>
      </c>
      <c r="BK59" s="123" t="s">
        <v>482</v>
      </c>
      <c r="BL59" s="123" t="s">
        <v>482</v>
      </c>
      <c r="BM59" s="448">
        <f t="shared" si="44"/>
        <v>0</v>
      </c>
      <c r="BN59" s="448">
        <f t="shared" si="44"/>
        <v>0</v>
      </c>
      <c r="BO59" s="448">
        <f t="shared" si="44"/>
        <v>0</v>
      </c>
      <c r="BP59" s="448">
        <f t="shared" si="44"/>
        <v>0</v>
      </c>
      <c r="BQ59" s="448">
        <f t="shared" ref="BQ59:BW59" si="47">SUM(BQ60:BQ61)</f>
        <v>71</v>
      </c>
      <c r="BR59" s="123" t="s">
        <v>482</v>
      </c>
      <c r="BS59" s="123">
        <f t="shared" si="47"/>
        <v>0</v>
      </c>
      <c r="BT59" s="123">
        <f t="shared" si="47"/>
        <v>0</v>
      </c>
      <c r="BU59" s="123">
        <f t="shared" si="47"/>
        <v>0</v>
      </c>
      <c r="BV59" s="123">
        <f t="shared" si="47"/>
        <v>0</v>
      </c>
      <c r="BW59" s="123">
        <f t="shared" si="47"/>
        <v>9</v>
      </c>
      <c r="BX59" s="212" t="str">
        <f>IF(G0228_1074205010351_02_0_69_!CT59="","",G0228_1074205010351_02_0_69_!CT59)</f>
        <v>нд</v>
      </c>
    </row>
    <row r="60" spans="1:76" hidden="1" x14ac:dyDescent="0.25">
      <c r="A60" s="297"/>
      <c r="B60" s="298"/>
      <c r="C60" s="297"/>
      <c r="D60" s="108"/>
      <c r="E60" s="108"/>
      <c r="F60" s="108"/>
      <c r="G60" s="108"/>
      <c r="H60" s="108"/>
      <c r="I60" s="108"/>
      <c r="J60" s="123"/>
      <c r="K60" s="123"/>
      <c r="L60" s="123"/>
      <c r="M60" s="123"/>
      <c r="N60" s="123"/>
      <c r="O60" s="123"/>
      <c r="P60" s="388"/>
      <c r="Q60" s="389"/>
      <c r="R60" s="389"/>
      <c r="S60" s="389"/>
      <c r="T60" s="389"/>
      <c r="U60" s="389"/>
      <c r="V60" s="123"/>
      <c r="W60" s="123"/>
      <c r="X60" s="123"/>
      <c r="Y60" s="123"/>
      <c r="Z60" s="123"/>
      <c r="AA60" s="123"/>
      <c r="AB60" s="108"/>
      <c r="AC60" s="389"/>
      <c r="AD60" s="389"/>
      <c r="AE60" s="389"/>
      <c r="AF60" s="389"/>
      <c r="AG60" s="389"/>
      <c r="AH60" s="123"/>
      <c r="AI60" s="123"/>
      <c r="AJ60" s="123"/>
      <c r="AK60" s="123"/>
      <c r="AL60" s="123"/>
      <c r="AM60" s="123"/>
      <c r="AN60" s="108"/>
      <c r="AO60" s="389"/>
      <c r="AP60" s="389"/>
      <c r="AQ60" s="389"/>
      <c r="AR60" s="389"/>
      <c r="AS60" s="389"/>
      <c r="AT60" s="123"/>
      <c r="AU60" s="123"/>
      <c r="AV60" s="123"/>
      <c r="AW60" s="123"/>
      <c r="AX60" s="123"/>
      <c r="AY60" s="123"/>
      <c r="AZ60" s="108"/>
      <c r="BA60" s="458"/>
      <c r="BB60" s="458"/>
      <c r="BC60" s="458"/>
      <c r="BD60" s="458"/>
      <c r="BE60" s="458"/>
      <c r="BF60" s="123"/>
      <c r="BG60" s="123"/>
      <c r="BH60" s="123"/>
      <c r="BI60" s="123"/>
      <c r="BJ60" s="123"/>
      <c r="BK60" s="123"/>
      <c r="BL60" s="123"/>
      <c r="BM60" s="448"/>
      <c r="BN60" s="448"/>
      <c r="BO60" s="448"/>
      <c r="BP60" s="448"/>
      <c r="BQ60" s="448"/>
      <c r="BR60" s="123"/>
      <c r="BS60" s="123"/>
      <c r="BT60" s="123"/>
      <c r="BU60" s="123"/>
      <c r="BV60" s="123"/>
      <c r="BW60" s="123"/>
      <c r="BX60" s="337"/>
    </row>
    <row r="61" spans="1:76" ht="94.5" x14ac:dyDescent="0.25">
      <c r="A61" s="297" t="str">
        <f>G0228_1074205010351_02_0_69_!A61</f>
        <v>1.2.3.1</v>
      </c>
      <c r="B61"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97" t="str">
        <f>G0228_1074205010351_02_0_69_!C61</f>
        <v>J_0000000001</v>
      </c>
      <c r="D61" s="108">
        <v>0</v>
      </c>
      <c r="E61" s="108">
        <v>0</v>
      </c>
      <c r="F61" s="108">
        <v>0</v>
      </c>
      <c r="G61" s="108">
        <v>0</v>
      </c>
      <c r="H61" s="108">
        <v>0</v>
      </c>
      <c r="I61" s="108">
        <v>0</v>
      </c>
      <c r="J61" s="123" t="s">
        <v>482</v>
      </c>
      <c r="K61" s="123" t="s">
        <v>482</v>
      </c>
      <c r="L61" s="123" t="s">
        <v>482</v>
      </c>
      <c r="M61" s="123" t="s">
        <v>482</v>
      </c>
      <c r="N61" s="123" t="s">
        <v>482</v>
      </c>
      <c r="O61" s="123">
        <v>22</v>
      </c>
      <c r="P61" s="388">
        <v>4</v>
      </c>
      <c r="Q61" s="389">
        <f>G0228_1074205010351_04_0_69_!V61</f>
        <v>0</v>
      </c>
      <c r="R61" s="389">
        <f>G0228_1074205010351_04_0_69_!W61</f>
        <v>0</v>
      </c>
      <c r="S61" s="389">
        <f>G0228_1074205010351_04_0_69_!X61</f>
        <v>0</v>
      </c>
      <c r="T61" s="389">
        <f>G0228_1074205010351_04_0_69_!Y61</f>
        <v>0</v>
      </c>
      <c r="U61" s="389">
        <f>G0228_1074205010351_04_0_69_!Z61</f>
        <v>0</v>
      </c>
      <c r="V61" s="123" t="s">
        <v>482</v>
      </c>
      <c r="W61" s="123" t="s">
        <v>482</v>
      </c>
      <c r="X61" s="123" t="s">
        <v>482</v>
      </c>
      <c r="Y61" s="123" t="s">
        <v>482</v>
      </c>
      <c r="Z61" s="123" t="s">
        <v>482</v>
      </c>
      <c r="AA61" s="123" t="s">
        <v>482</v>
      </c>
      <c r="AB61" s="108">
        <v>4</v>
      </c>
      <c r="AC61" s="389">
        <f>G0228_1074205010351_04_0_69_!AJ61</f>
        <v>0</v>
      </c>
      <c r="AD61" s="389">
        <f>G0228_1074205010351_04_0_69_!AK61</f>
        <v>0</v>
      </c>
      <c r="AE61" s="389">
        <f>G0228_1074205010351_04_0_69_!AL61</f>
        <v>0</v>
      </c>
      <c r="AF61" s="389">
        <f>G0228_1074205010351_04_0_69_!AM61</f>
        <v>0</v>
      </c>
      <c r="AG61" s="389">
        <f>G0228_1074205010351_04_0_69_!AN61</f>
        <v>134</v>
      </c>
      <c r="AH61" s="123">
        <f>AB61</f>
        <v>4</v>
      </c>
      <c r="AI61" s="123">
        <f t="shared" ref="AI61:AL61" si="48">AC61</f>
        <v>0</v>
      </c>
      <c r="AJ61" s="123">
        <f t="shared" si="48"/>
        <v>0</v>
      </c>
      <c r="AK61" s="123">
        <f t="shared" si="48"/>
        <v>0</v>
      </c>
      <c r="AL61" s="123">
        <f t="shared" si="48"/>
        <v>0</v>
      </c>
      <c r="AM61" s="123">
        <v>2</v>
      </c>
      <c r="AN61" s="108">
        <v>4</v>
      </c>
      <c r="AO61" s="389">
        <f>G0228_1074205010351_04_0_69_!AX61</f>
        <v>0</v>
      </c>
      <c r="AP61" s="389">
        <f>G0228_1074205010351_04_0_69_!AY61</f>
        <v>0</v>
      </c>
      <c r="AQ61" s="389">
        <f>G0228_1074205010351_04_0_69_!AZ61</f>
        <v>0</v>
      </c>
      <c r="AR61" s="389">
        <f>G0228_1074205010351_04_0_69_!BA61</f>
        <v>0</v>
      </c>
      <c r="AS61" s="389">
        <f>G0228_1074205010351_04_0_69_!BB61</f>
        <v>70</v>
      </c>
      <c r="AT61" s="123">
        <f>AN61</f>
        <v>4</v>
      </c>
      <c r="AU61" s="123">
        <f t="shared" ref="AU61:AX61" si="49">AO61</f>
        <v>0</v>
      </c>
      <c r="AV61" s="123">
        <f t="shared" si="49"/>
        <v>0</v>
      </c>
      <c r="AW61" s="123">
        <f t="shared" si="49"/>
        <v>0</v>
      </c>
      <c r="AX61" s="123">
        <f t="shared" si="49"/>
        <v>0</v>
      </c>
      <c r="AY61" s="123">
        <v>5</v>
      </c>
      <c r="AZ61" s="108">
        <v>4</v>
      </c>
      <c r="BA61" s="458">
        <f>G0228_1074205010351_04_0_69_!BL61</f>
        <v>0</v>
      </c>
      <c r="BB61" s="458">
        <f>G0228_1074205010351_04_0_69_!BM61</f>
        <v>0</v>
      </c>
      <c r="BC61" s="458">
        <f>G0228_1074205010351_04_0_69_!BN61</f>
        <v>0</v>
      </c>
      <c r="BD61" s="458">
        <f>G0228_1074205010351_04_0_69_!BO61</f>
        <v>0</v>
      </c>
      <c r="BE61" s="458">
        <f>G0228_1074205010351_04_0_69_!BP61</f>
        <v>68</v>
      </c>
      <c r="BF61" s="123" t="s">
        <v>482</v>
      </c>
      <c r="BG61" s="123" t="s">
        <v>482</v>
      </c>
      <c r="BH61" s="123" t="s">
        <v>482</v>
      </c>
      <c r="BI61" s="123" t="s">
        <v>482</v>
      </c>
      <c r="BJ61" s="123" t="s">
        <v>482</v>
      </c>
      <c r="BK61" s="123">
        <v>6</v>
      </c>
      <c r="BL61" s="123" t="s">
        <v>482</v>
      </c>
      <c r="BM61" s="448">
        <f>G0228_1074205010351_04_0_69_!BZ61</f>
        <v>0</v>
      </c>
      <c r="BN61" s="448">
        <f>G0228_1074205010351_04_0_69_!CA61</f>
        <v>0</v>
      </c>
      <c r="BO61" s="448">
        <f>G0228_1074205010351_04_0_69_!CB61</f>
        <v>0</v>
      </c>
      <c r="BP61" s="448">
        <f>G0228_1074205010351_04_0_69_!CC61</f>
        <v>0</v>
      </c>
      <c r="BQ61" s="448">
        <f>G0228_1074205010351_04_0_69_!CD61</f>
        <v>71</v>
      </c>
      <c r="BR61" s="123" t="s">
        <v>482</v>
      </c>
      <c r="BS61" s="123" t="s">
        <v>482</v>
      </c>
      <c r="BT61" s="123" t="s">
        <v>482</v>
      </c>
      <c r="BU61" s="123" t="s">
        <v>482</v>
      </c>
      <c r="BV61" s="123" t="s">
        <v>482</v>
      </c>
      <c r="BW61" s="123">
        <v>9</v>
      </c>
      <c r="BX61" s="337" t="str">
        <f>IF(G0228_1074205010351_02_0_69_!CT61="","",G0228_1074205010351_02_0_69_!CT61)</f>
        <v>нд</v>
      </c>
    </row>
    <row r="62" spans="1:76" s="125" customFormat="1" ht="47.25" x14ac:dyDescent="0.25">
      <c r="A62" s="131" t="str">
        <f>G0228_1074205010351_02_0_69_!A62</f>
        <v>1.2.3.2</v>
      </c>
      <c r="B62" s="132" t="str">
        <f>G0228_1074205010351_02_0_69_!B62</f>
        <v>"Установка приборов учета, класс напряжения 6 (10) кВ, всего, в том числе:"</v>
      </c>
      <c r="C62" s="131" t="str">
        <f>G0228_1074205010351_02_0_69_!C62</f>
        <v>Г</v>
      </c>
      <c r="D62" s="123" t="s">
        <v>482</v>
      </c>
      <c r="E62" s="123">
        <v>0</v>
      </c>
      <c r="F62" s="123">
        <v>0</v>
      </c>
      <c r="G62" s="123">
        <v>0</v>
      </c>
      <c r="H62" s="123">
        <v>0</v>
      </c>
      <c r="I62" s="123">
        <v>0</v>
      </c>
      <c r="J62" s="123" t="s">
        <v>482</v>
      </c>
      <c r="K62" s="123" t="s">
        <v>482</v>
      </c>
      <c r="L62" s="123" t="s">
        <v>482</v>
      </c>
      <c r="M62" s="123" t="s">
        <v>482</v>
      </c>
      <c r="N62" s="123" t="s">
        <v>482</v>
      </c>
      <c r="O62" s="123" t="s">
        <v>482</v>
      </c>
      <c r="P62" s="123" t="s">
        <v>482</v>
      </c>
      <c r="Q62" s="448">
        <v>0</v>
      </c>
      <c r="R62" s="448">
        <v>0</v>
      </c>
      <c r="S62" s="448">
        <v>0</v>
      </c>
      <c r="T62" s="448">
        <v>0</v>
      </c>
      <c r="U62" s="448">
        <v>0</v>
      </c>
      <c r="V62" s="123" t="s">
        <v>482</v>
      </c>
      <c r="W62" s="123" t="s">
        <v>482</v>
      </c>
      <c r="X62" s="123" t="s">
        <v>482</v>
      </c>
      <c r="Y62" s="123" t="s">
        <v>482</v>
      </c>
      <c r="Z62" s="123" t="s">
        <v>482</v>
      </c>
      <c r="AA62" s="123" t="s">
        <v>482</v>
      </c>
      <c r="AB62" s="123" t="s">
        <v>482</v>
      </c>
      <c r="AC62" s="448">
        <v>0</v>
      </c>
      <c r="AD62" s="448">
        <v>0</v>
      </c>
      <c r="AE62" s="448">
        <v>0</v>
      </c>
      <c r="AF62" s="448">
        <v>0</v>
      </c>
      <c r="AG62" s="448">
        <v>0</v>
      </c>
      <c r="AH62" s="123" t="s">
        <v>482</v>
      </c>
      <c r="AI62" s="123" t="s">
        <v>482</v>
      </c>
      <c r="AJ62" s="123" t="s">
        <v>482</v>
      </c>
      <c r="AK62" s="123" t="s">
        <v>482</v>
      </c>
      <c r="AL62" s="123" t="s">
        <v>482</v>
      </c>
      <c r="AM62" s="123" t="s">
        <v>482</v>
      </c>
      <c r="AN62" s="123" t="s">
        <v>482</v>
      </c>
      <c r="AO62" s="448">
        <v>0</v>
      </c>
      <c r="AP62" s="448">
        <v>0</v>
      </c>
      <c r="AQ62" s="448">
        <v>0</v>
      </c>
      <c r="AR62" s="448">
        <v>0</v>
      </c>
      <c r="AS62" s="448">
        <v>0</v>
      </c>
      <c r="AT62" s="123" t="s">
        <v>482</v>
      </c>
      <c r="AU62" s="123" t="s">
        <v>482</v>
      </c>
      <c r="AV62" s="123" t="s">
        <v>482</v>
      </c>
      <c r="AW62" s="123" t="s">
        <v>482</v>
      </c>
      <c r="AX62" s="123" t="s">
        <v>482</v>
      </c>
      <c r="AY62" s="123" t="s">
        <v>482</v>
      </c>
      <c r="AZ62" s="123" t="s">
        <v>482</v>
      </c>
      <c r="BA62" s="457">
        <v>0</v>
      </c>
      <c r="BB62" s="457">
        <v>0</v>
      </c>
      <c r="BC62" s="457">
        <v>0</v>
      </c>
      <c r="BD62" s="457">
        <v>0</v>
      </c>
      <c r="BE62" s="457">
        <v>0</v>
      </c>
      <c r="BF62" s="123" t="s">
        <v>482</v>
      </c>
      <c r="BG62" s="123" t="s">
        <v>482</v>
      </c>
      <c r="BH62" s="123" t="s">
        <v>482</v>
      </c>
      <c r="BI62" s="123" t="s">
        <v>482</v>
      </c>
      <c r="BJ62" s="123" t="s">
        <v>482</v>
      </c>
      <c r="BK62" s="123" t="s">
        <v>482</v>
      </c>
      <c r="BL62" s="123" t="s">
        <v>482</v>
      </c>
      <c r="BM62" s="448">
        <v>0</v>
      </c>
      <c r="BN62" s="448">
        <v>0</v>
      </c>
      <c r="BO62" s="448">
        <v>0</v>
      </c>
      <c r="BP62" s="448">
        <v>0</v>
      </c>
      <c r="BQ62" s="448">
        <v>0</v>
      </c>
      <c r="BR62" s="123" t="s">
        <v>482</v>
      </c>
      <c r="BS62" s="123">
        <v>0</v>
      </c>
      <c r="BT62" s="123">
        <v>0</v>
      </c>
      <c r="BU62" s="123">
        <v>0</v>
      </c>
      <c r="BV62" s="123">
        <v>0</v>
      </c>
      <c r="BW62" s="123">
        <v>0</v>
      </c>
      <c r="BX62" s="212" t="str">
        <f>IF(G0228_1074205010351_02_0_69_!CT62="","",G0228_1074205010351_02_0_69_!CT62)</f>
        <v>нд</v>
      </c>
    </row>
    <row r="63" spans="1:76" s="125" customFormat="1" ht="47.25" x14ac:dyDescent="0.25">
      <c r="A63" s="131" t="str">
        <f>G0228_1074205010351_02_0_69_!A63</f>
        <v>1.2.3.3</v>
      </c>
      <c r="B63" s="132" t="str">
        <f>G0228_1074205010351_02_0_69_!B63</f>
        <v>"Установка приборов учета, класс напряжения 35 кВ, всего, в том числе:"</v>
      </c>
      <c r="C63" s="131" t="str">
        <f>G0228_1074205010351_02_0_69_!C63</f>
        <v>Г</v>
      </c>
      <c r="D63" s="123" t="s">
        <v>482</v>
      </c>
      <c r="E63" s="123">
        <v>0</v>
      </c>
      <c r="F63" s="123">
        <v>0</v>
      </c>
      <c r="G63" s="123">
        <v>0</v>
      </c>
      <c r="H63" s="123">
        <v>0</v>
      </c>
      <c r="I63" s="123">
        <v>0</v>
      </c>
      <c r="J63" s="123" t="s">
        <v>482</v>
      </c>
      <c r="K63" s="123" t="s">
        <v>482</v>
      </c>
      <c r="L63" s="123" t="s">
        <v>482</v>
      </c>
      <c r="M63" s="123" t="s">
        <v>482</v>
      </c>
      <c r="N63" s="123" t="s">
        <v>482</v>
      </c>
      <c r="O63" s="123" t="s">
        <v>482</v>
      </c>
      <c r="P63" s="123" t="s">
        <v>482</v>
      </c>
      <c r="Q63" s="448">
        <v>0</v>
      </c>
      <c r="R63" s="448">
        <v>0</v>
      </c>
      <c r="S63" s="448">
        <v>0</v>
      </c>
      <c r="T63" s="448">
        <v>0</v>
      </c>
      <c r="U63" s="448">
        <v>0</v>
      </c>
      <c r="V63" s="123" t="s">
        <v>482</v>
      </c>
      <c r="W63" s="123" t="s">
        <v>482</v>
      </c>
      <c r="X63" s="123" t="s">
        <v>482</v>
      </c>
      <c r="Y63" s="123" t="s">
        <v>482</v>
      </c>
      <c r="Z63" s="123" t="s">
        <v>482</v>
      </c>
      <c r="AA63" s="123" t="s">
        <v>482</v>
      </c>
      <c r="AB63" s="123" t="s">
        <v>482</v>
      </c>
      <c r="AC63" s="448">
        <v>0</v>
      </c>
      <c r="AD63" s="448">
        <v>0</v>
      </c>
      <c r="AE63" s="448">
        <v>0</v>
      </c>
      <c r="AF63" s="448">
        <v>0</v>
      </c>
      <c r="AG63" s="448">
        <v>0</v>
      </c>
      <c r="AH63" s="123" t="s">
        <v>482</v>
      </c>
      <c r="AI63" s="123" t="s">
        <v>482</v>
      </c>
      <c r="AJ63" s="123" t="s">
        <v>482</v>
      </c>
      <c r="AK63" s="123" t="s">
        <v>482</v>
      </c>
      <c r="AL63" s="123" t="s">
        <v>482</v>
      </c>
      <c r="AM63" s="123" t="s">
        <v>482</v>
      </c>
      <c r="AN63" s="123" t="s">
        <v>482</v>
      </c>
      <c r="AO63" s="448">
        <v>0</v>
      </c>
      <c r="AP63" s="448">
        <v>0</v>
      </c>
      <c r="AQ63" s="448">
        <v>0</v>
      </c>
      <c r="AR63" s="448">
        <v>0</v>
      </c>
      <c r="AS63" s="448">
        <v>0</v>
      </c>
      <c r="AT63" s="123" t="s">
        <v>482</v>
      </c>
      <c r="AU63" s="123" t="s">
        <v>482</v>
      </c>
      <c r="AV63" s="123" t="s">
        <v>482</v>
      </c>
      <c r="AW63" s="123" t="s">
        <v>482</v>
      </c>
      <c r="AX63" s="123" t="s">
        <v>482</v>
      </c>
      <c r="AY63" s="123" t="s">
        <v>482</v>
      </c>
      <c r="AZ63" s="123" t="s">
        <v>482</v>
      </c>
      <c r="BA63" s="457">
        <v>0</v>
      </c>
      <c r="BB63" s="457">
        <v>0</v>
      </c>
      <c r="BC63" s="457">
        <v>0</v>
      </c>
      <c r="BD63" s="457">
        <v>0</v>
      </c>
      <c r="BE63" s="457">
        <v>0</v>
      </c>
      <c r="BF63" s="123" t="s">
        <v>482</v>
      </c>
      <c r="BG63" s="123" t="s">
        <v>482</v>
      </c>
      <c r="BH63" s="123" t="s">
        <v>482</v>
      </c>
      <c r="BI63" s="123" t="s">
        <v>482</v>
      </c>
      <c r="BJ63" s="123" t="s">
        <v>482</v>
      </c>
      <c r="BK63" s="123" t="s">
        <v>482</v>
      </c>
      <c r="BL63" s="123" t="s">
        <v>482</v>
      </c>
      <c r="BM63" s="448">
        <v>0</v>
      </c>
      <c r="BN63" s="448">
        <v>0</v>
      </c>
      <c r="BO63" s="448">
        <v>0</v>
      </c>
      <c r="BP63" s="448">
        <v>0</v>
      </c>
      <c r="BQ63" s="448">
        <v>0</v>
      </c>
      <c r="BR63" s="123" t="s">
        <v>482</v>
      </c>
      <c r="BS63" s="123">
        <v>0</v>
      </c>
      <c r="BT63" s="123">
        <v>0</v>
      </c>
      <c r="BU63" s="123">
        <v>0</v>
      </c>
      <c r="BV63" s="123">
        <v>0</v>
      </c>
      <c r="BW63" s="123">
        <v>0</v>
      </c>
      <c r="BX63" s="212" t="str">
        <f>IF(G0228_1074205010351_02_0_69_!CT63="","",G0228_1074205010351_02_0_69_!CT63)</f>
        <v>нд</v>
      </c>
    </row>
    <row r="64" spans="1:76" s="125" customFormat="1" ht="47.25" x14ac:dyDescent="0.25">
      <c r="A64" s="131" t="str">
        <f>G0228_1074205010351_02_0_69_!A64</f>
        <v>1.2.3.4</v>
      </c>
      <c r="B64" s="132" t="str">
        <f>G0228_1074205010351_02_0_69_!B64</f>
        <v>"Установка приборов учета, класс напряжения 110 кВ и выше, всего, в том числе:"</v>
      </c>
      <c r="C64" s="131" t="str">
        <f>G0228_1074205010351_02_0_69_!C64</f>
        <v>Г</v>
      </c>
      <c r="D64" s="123" t="s">
        <v>482</v>
      </c>
      <c r="E64" s="123">
        <v>0</v>
      </c>
      <c r="F64" s="123">
        <v>0</v>
      </c>
      <c r="G64" s="123">
        <v>0</v>
      </c>
      <c r="H64" s="123">
        <v>0</v>
      </c>
      <c r="I64" s="123">
        <v>0</v>
      </c>
      <c r="J64" s="123" t="s">
        <v>482</v>
      </c>
      <c r="K64" s="123" t="s">
        <v>482</v>
      </c>
      <c r="L64" s="123" t="s">
        <v>482</v>
      </c>
      <c r="M64" s="123" t="s">
        <v>482</v>
      </c>
      <c r="N64" s="123" t="s">
        <v>482</v>
      </c>
      <c r="O64" s="123" t="s">
        <v>482</v>
      </c>
      <c r="P64" s="123" t="s">
        <v>482</v>
      </c>
      <c r="Q64" s="448">
        <v>0</v>
      </c>
      <c r="R64" s="448">
        <v>0</v>
      </c>
      <c r="S64" s="448">
        <v>0</v>
      </c>
      <c r="T64" s="448">
        <v>0</v>
      </c>
      <c r="U64" s="448">
        <v>0</v>
      </c>
      <c r="V64" s="123" t="s">
        <v>482</v>
      </c>
      <c r="W64" s="123" t="s">
        <v>482</v>
      </c>
      <c r="X64" s="123" t="s">
        <v>482</v>
      </c>
      <c r="Y64" s="123" t="s">
        <v>482</v>
      </c>
      <c r="Z64" s="123" t="s">
        <v>482</v>
      </c>
      <c r="AA64" s="123" t="s">
        <v>482</v>
      </c>
      <c r="AB64" s="123" t="s">
        <v>482</v>
      </c>
      <c r="AC64" s="448">
        <v>0</v>
      </c>
      <c r="AD64" s="448">
        <v>0</v>
      </c>
      <c r="AE64" s="448">
        <v>0</v>
      </c>
      <c r="AF64" s="448">
        <v>0</v>
      </c>
      <c r="AG64" s="448">
        <v>0</v>
      </c>
      <c r="AH64" s="123" t="s">
        <v>482</v>
      </c>
      <c r="AI64" s="123" t="s">
        <v>482</v>
      </c>
      <c r="AJ64" s="123" t="s">
        <v>482</v>
      </c>
      <c r="AK64" s="123" t="s">
        <v>482</v>
      </c>
      <c r="AL64" s="123" t="s">
        <v>482</v>
      </c>
      <c r="AM64" s="123" t="s">
        <v>482</v>
      </c>
      <c r="AN64" s="123" t="s">
        <v>482</v>
      </c>
      <c r="AO64" s="448">
        <v>0</v>
      </c>
      <c r="AP64" s="448">
        <v>0</v>
      </c>
      <c r="AQ64" s="448">
        <v>0</v>
      </c>
      <c r="AR64" s="448">
        <v>0</v>
      </c>
      <c r="AS64" s="448">
        <v>0</v>
      </c>
      <c r="AT64" s="123" t="s">
        <v>482</v>
      </c>
      <c r="AU64" s="123" t="s">
        <v>482</v>
      </c>
      <c r="AV64" s="123" t="s">
        <v>482</v>
      </c>
      <c r="AW64" s="123" t="s">
        <v>482</v>
      </c>
      <c r="AX64" s="123" t="s">
        <v>482</v>
      </c>
      <c r="AY64" s="123" t="s">
        <v>482</v>
      </c>
      <c r="AZ64" s="123" t="s">
        <v>482</v>
      </c>
      <c r="BA64" s="457">
        <v>0</v>
      </c>
      <c r="BB64" s="457">
        <v>0</v>
      </c>
      <c r="BC64" s="457">
        <v>0</v>
      </c>
      <c r="BD64" s="457">
        <v>0</v>
      </c>
      <c r="BE64" s="457">
        <v>0</v>
      </c>
      <c r="BF64" s="123" t="s">
        <v>482</v>
      </c>
      <c r="BG64" s="123" t="s">
        <v>482</v>
      </c>
      <c r="BH64" s="123" t="s">
        <v>482</v>
      </c>
      <c r="BI64" s="123" t="s">
        <v>482</v>
      </c>
      <c r="BJ64" s="123" t="s">
        <v>482</v>
      </c>
      <c r="BK64" s="123" t="s">
        <v>482</v>
      </c>
      <c r="BL64" s="123" t="s">
        <v>482</v>
      </c>
      <c r="BM64" s="448">
        <v>0</v>
      </c>
      <c r="BN64" s="448">
        <v>0</v>
      </c>
      <c r="BO64" s="448">
        <v>0</v>
      </c>
      <c r="BP64" s="448">
        <v>0</v>
      </c>
      <c r="BQ64" s="448">
        <v>0</v>
      </c>
      <c r="BR64" s="123" t="s">
        <v>482</v>
      </c>
      <c r="BS64" s="123">
        <v>0</v>
      </c>
      <c r="BT64" s="123">
        <v>0</v>
      </c>
      <c r="BU64" s="123">
        <v>0</v>
      </c>
      <c r="BV64" s="123">
        <v>0</v>
      </c>
      <c r="BW64" s="123">
        <v>0</v>
      </c>
      <c r="BX64" s="212" t="str">
        <f>IF(G0228_1074205010351_02_0_69_!CT64="","",G0228_1074205010351_02_0_69_!CT64)</f>
        <v>нд</v>
      </c>
    </row>
    <row r="65" spans="1:76" s="125" customFormat="1" ht="63" x14ac:dyDescent="0.25">
      <c r="A65" s="131" t="str">
        <f>G0228_1074205010351_02_0_69_!A65</f>
        <v>1.2.3.5</v>
      </c>
      <c r="B65" s="132" t="str">
        <f>G0228_1074205010351_02_0_69_!B65</f>
        <v>"Включение приборов учета в систему сбора и передачи данных, класс напряжения 0,22 (0,4) кВ, всего, в том числе:"</v>
      </c>
      <c r="C65" s="131" t="str">
        <f>G0228_1074205010351_02_0_69_!C65</f>
        <v>Г</v>
      </c>
      <c r="D65" s="123" t="s">
        <v>482</v>
      </c>
      <c r="E65" s="123">
        <f t="shared" ref="E65:I65" si="50">SUM(E66:E67)</f>
        <v>0</v>
      </c>
      <c r="F65" s="123">
        <f t="shared" si="50"/>
        <v>0</v>
      </c>
      <c r="G65" s="123">
        <f t="shared" si="50"/>
        <v>0</v>
      </c>
      <c r="H65" s="123">
        <f t="shared" si="50"/>
        <v>0</v>
      </c>
      <c r="I65" s="123">
        <f t="shared" si="50"/>
        <v>0</v>
      </c>
      <c r="J65" s="123" t="s">
        <v>482</v>
      </c>
      <c r="K65" s="123" t="s">
        <v>482</v>
      </c>
      <c r="L65" s="123" t="s">
        <v>482</v>
      </c>
      <c r="M65" s="123" t="s">
        <v>482</v>
      </c>
      <c r="N65" s="123" t="s">
        <v>482</v>
      </c>
      <c r="O65" s="123" t="s">
        <v>482</v>
      </c>
      <c r="P65" s="123" t="s">
        <v>482</v>
      </c>
      <c r="Q65" s="448">
        <f>SUM(Q66:Q67)</f>
        <v>0</v>
      </c>
      <c r="R65" s="448">
        <f>SUM(R66:R67)</f>
        <v>0</v>
      </c>
      <c r="S65" s="448">
        <f>SUM(S66:S67)</f>
        <v>0</v>
      </c>
      <c r="T65" s="448">
        <f>SUM(T66:T67)</f>
        <v>0</v>
      </c>
      <c r="U65" s="448">
        <f>SUM(U66:U67)</f>
        <v>0</v>
      </c>
      <c r="V65" s="123" t="s">
        <v>482</v>
      </c>
      <c r="W65" s="123" t="s">
        <v>482</v>
      </c>
      <c r="X65" s="123" t="s">
        <v>482</v>
      </c>
      <c r="Y65" s="123" t="s">
        <v>482</v>
      </c>
      <c r="Z65" s="123" t="s">
        <v>482</v>
      </c>
      <c r="AA65" s="123" t="s">
        <v>482</v>
      </c>
      <c r="AB65" s="123" t="s">
        <v>482</v>
      </c>
      <c r="AC65" s="448">
        <f>SUM(AC66:AC67)</f>
        <v>0</v>
      </c>
      <c r="AD65" s="448">
        <f>SUM(AD66:AD67)</f>
        <v>0</v>
      </c>
      <c r="AE65" s="448">
        <f>SUM(AE66:AE67)</f>
        <v>0</v>
      </c>
      <c r="AF65" s="448">
        <f>SUM(AF66:AF67)</f>
        <v>0</v>
      </c>
      <c r="AG65" s="448">
        <f>SUM(AG66:AG67)</f>
        <v>0</v>
      </c>
      <c r="AH65" s="123" t="s">
        <v>482</v>
      </c>
      <c r="AI65" s="123" t="s">
        <v>482</v>
      </c>
      <c r="AJ65" s="123" t="s">
        <v>482</v>
      </c>
      <c r="AK65" s="123" t="s">
        <v>482</v>
      </c>
      <c r="AL65" s="123" t="s">
        <v>482</v>
      </c>
      <c r="AM65" s="123" t="s">
        <v>482</v>
      </c>
      <c r="AN65" s="123" t="s">
        <v>482</v>
      </c>
      <c r="AO65" s="448">
        <f>SUM(AO66:AO67)</f>
        <v>0</v>
      </c>
      <c r="AP65" s="448">
        <f>SUM(AP66:AP67)</f>
        <v>0</v>
      </c>
      <c r="AQ65" s="448">
        <f>SUM(AQ66:AQ67)</f>
        <v>0</v>
      </c>
      <c r="AR65" s="448">
        <f>SUM(AR66:AR67)</f>
        <v>0</v>
      </c>
      <c r="AS65" s="448">
        <f>SUM(AS66:AS67)</f>
        <v>0</v>
      </c>
      <c r="AT65" s="123" t="s">
        <v>482</v>
      </c>
      <c r="AU65" s="123" t="s">
        <v>482</v>
      </c>
      <c r="AV65" s="123" t="s">
        <v>482</v>
      </c>
      <c r="AW65" s="123" t="s">
        <v>482</v>
      </c>
      <c r="AX65" s="123" t="s">
        <v>482</v>
      </c>
      <c r="AY65" s="123" t="s">
        <v>482</v>
      </c>
      <c r="AZ65" s="123" t="s">
        <v>482</v>
      </c>
      <c r="BA65" s="457">
        <f>SUM(BA66:BA67)</f>
        <v>0</v>
      </c>
      <c r="BB65" s="457">
        <f>SUM(BB66:BB67)</f>
        <v>0</v>
      </c>
      <c r="BC65" s="457">
        <f>SUM(BC66:BC67)</f>
        <v>0</v>
      </c>
      <c r="BD65" s="457">
        <f>SUM(BD66:BD67)</f>
        <v>0</v>
      </c>
      <c r="BE65" s="457">
        <f>SUM(BE66:BE67)</f>
        <v>0</v>
      </c>
      <c r="BF65" s="123" t="s">
        <v>482</v>
      </c>
      <c r="BG65" s="123" t="s">
        <v>482</v>
      </c>
      <c r="BH65" s="123" t="s">
        <v>482</v>
      </c>
      <c r="BI65" s="123" t="s">
        <v>482</v>
      </c>
      <c r="BJ65" s="123" t="s">
        <v>482</v>
      </c>
      <c r="BK65" s="123" t="s">
        <v>482</v>
      </c>
      <c r="BL65" s="123" t="s">
        <v>482</v>
      </c>
      <c r="BM65" s="447">
        <f t="shared" ref="BM65:BQ65" si="51">SUM(BM66:BM71)</f>
        <v>0</v>
      </c>
      <c r="BN65" s="447">
        <f t="shared" si="51"/>
        <v>0</v>
      </c>
      <c r="BO65" s="447">
        <f t="shared" si="51"/>
        <v>0</v>
      </c>
      <c r="BP65" s="447">
        <f t="shared" si="51"/>
        <v>0</v>
      </c>
      <c r="BQ65" s="447">
        <f t="shared" si="51"/>
        <v>0</v>
      </c>
      <c r="BR65" s="123" t="s">
        <v>482</v>
      </c>
      <c r="BS65" s="130">
        <f t="shared" ref="BS65:BW65" si="52">SUM(BS66:BS71)</f>
        <v>0</v>
      </c>
      <c r="BT65" s="130">
        <f t="shared" si="52"/>
        <v>0</v>
      </c>
      <c r="BU65" s="130">
        <f t="shared" si="52"/>
        <v>0</v>
      </c>
      <c r="BV65" s="130">
        <f t="shared" si="52"/>
        <v>0</v>
      </c>
      <c r="BW65" s="130">
        <f t="shared" si="52"/>
        <v>0</v>
      </c>
      <c r="BX65" s="212" t="str">
        <f>IF(G0228_1074205010351_02_0_69_!CT65="","",G0228_1074205010351_02_0_69_!CT65)</f>
        <v>нд</v>
      </c>
    </row>
    <row r="66" spans="1:76" hidden="1" x14ac:dyDescent="0.25">
      <c r="A66" s="297"/>
      <c r="B66" s="298"/>
      <c r="C66" s="297"/>
      <c r="D66" s="108"/>
      <c r="E66" s="108"/>
      <c r="F66" s="108"/>
      <c r="G66" s="108"/>
      <c r="H66" s="108"/>
      <c r="I66" s="108"/>
      <c r="J66" s="123"/>
      <c r="K66" s="123"/>
      <c r="L66" s="123"/>
      <c r="M66" s="123"/>
      <c r="N66" s="123"/>
      <c r="O66" s="123"/>
      <c r="P66" s="388"/>
      <c r="Q66" s="389"/>
      <c r="R66" s="389"/>
      <c r="S66" s="389"/>
      <c r="T66" s="389"/>
      <c r="U66" s="389"/>
      <c r="V66" s="123"/>
      <c r="W66" s="123"/>
      <c r="X66" s="123"/>
      <c r="Y66" s="123"/>
      <c r="Z66" s="123"/>
      <c r="AA66" s="123"/>
      <c r="AB66" s="108"/>
      <c r="AC66" s="389"/>
      <c r="AD66" s="389"/>
      <c r="AE66" s="389"/>
      <c r="AF66" s="389"/>
      <c r="AG66" s="389"/>
      <c r="AH66" s="123"/>
      <c r="AI66" s="123"/>
      <c r="AJ66" s="123"/>
      <c r="AK66" s="123"/>
      <c r="AL66" s="123"/>
      <c r="AM66" s="123"/>
      <c r="AN66" s="108"/>
      <c r="AO66" s="389"/>
      <c r="AP66" s="389"/>
      <c r="AQ66" s="389"/>
      <c r="AR66" s="389"/>
      <c r="AS66" s="389"/>
      <c r="AT66" s="123"/>
      <c r="AU66" s="123"/>
      <c r="AV66" s="123"/>
      <c r="AW66" s="123"/>
      <c r="AX66" s="123"/>
      <c r="AY66" s="123"/>
      <c r="AZ66" s="108"/>
      <c r="BA66" s="458"/>
      <c r="BB66" s="458"/>
      <c r="BC66" s="458"/>
      <c r="BD66" s="458"/>
      <c r="BE66" s="458"/>
      <c r="BF66" s="123"/>
      <c r="BG66" s="123"/>
      <c r="BH66" s="123"/>
      <c r="BI66" s="123"/>
      <c r="BJ66" s="123"/>
      <c r="BK66" s="123"/>
      <c r="BL66" s="123"/>
      <c r="BM66" s="448"/>
      <c r="BN66" s="448"/>
      <c r="BO66" s="448"/>
      <c r="BP66" s="448"/>
      <c r="BQ66" s="448"/>
      <c r="BR66" s="123"/>
      <c r="BS66" s="123"/>
      <c r="BT66" s="123"/>
      <c r="BU66" s="123"/>
      <c r="BV66" s="123"/>
      <c r="BW66" s="123"/>
      <c r="BX66" s="337"/>
    </row>
    <row r="67" spans="1:76" hidden="1" x14ac:dyDescent="0.25">
      <c r="A67" s="297"/>
      <c r="B67" s="298"/>
      <c r="C67" s="297"/>
      <c r="D67" s="108"/>
      <c r="E67" s="108"/>
      <c r="F67" s="108"/>
      <c r="G67" s="108"/>
      <c r="H67" s="108"/>
      <c r="I67" s="108"/>
      <c r="J67" s="123"/>
      <c r="K67" s="123"/>
      <c r="L67" s="123"/>
      <c r="M67" s="123"/>
      <c r="N67" s="123"/>
      <c r="O67" s="123"/>
      <c r="P67" s="388"/>
      <c r="Q67" s="389"/>
      <c r="R67" s="389"/>
      <c r="S67" s="389"/>
      <c r="T67" s="389"/>
      <c r="U67" s="389"/>
      <c r="V67" s="123"/>
      <c r="W67" s="123"/>
      <c r="X67" s="123"/>
      <c r="Y67" s="123"/>
      <c r="Z67" s="123"/>
      <c r="AA67" s="123"/>
      <c r="AB67" s="108"/>
      <c r="AC67" s="389"/>
      <c r="AD67" s="389"/>
      <c r="AE67" s="389"/>
      <c r="AF67" s="389"/>
      <c r="AG67" s="389"/>
      <c r="AH67" s="123"/>
      <c r="AI67" s="123"/>
      <c r="AJ67" s="123"/>
      <c r="AK67" s="123"/>
      <c r="AL67" s="123"/>
      <c r="AM67" s="123"/>
      <c r="AN67" s="108"/>
      <c r="AO67" s="389"/>
      <c r="AP67" s="389"/>
      <c r="AQ67" s="389"/>
      <c r="AR67" s="389"/>
      <c r="AS67" s="389"/>
      <c r="AT67" s="123"/>
      <c r="AU67" s="123"/>
      <c r="AV67" s="123"/>
      <c r="AW67" s="123"/>
      <c r="AX67" s="123"/>
      <c r="AY67" s="123"/>
      <c r="AZ67" s="108"/>
      <c r="BA67" s="458"/>
      <c r="BB67" s="458"/>
      <c r="BC67" s="458"/>
      <c r="BD67" s="458"/>
      <c r="BE67" s="458"/>
      <c r="BF67" s="123"/>
      <c r="BG67" s="123"/>
      <c r="BH67" s="123"/>
      <c r="BI67" s="123"/>
      <c r="BJ67" s="123"/>
      <c r="BK67" s="123"/>
      <c r="BL67" s="123"/>
      <c r="BM67" s="448"/>
      <c r="BN67" s="448"/>
      <c r="BO67" s="448"/>
      <c r="BP67" s="448"/>
      <c r="BQ67" s="448"/>
      <c r="BR67" s="123"/>
      <c r="BS67" s="123"/>
      <c r="BT67" s="123"/>
      <c r="BU67" s="123"/>
      <c r="BV67" s="123"/>
      <c r="BW67" s="123"/>
      <c r="BX67" s="337"/>
    </row>
    <row r="68" spans="1:76" s="125" customFormat="1" ht="63" x14ac:dyDescent="0.25">
      <c r="A68" s="131" t="str">
        <f>G0228_1074205010351_02_0_69_!A68</f>
        <v>1.2.3.6</v>
      </c>
      <c r="B68" s="132" t="str">
        <f>G0228_1074205010351_02_0_69_!B68</f>
        <v>"Включение приборов учета в систему сбора и передачи данных, класс напряжения 6 (10) кВ, всего, в том числе:"</v>
      </c>
      <c r="C68" s="131" t="str">
        <f>G0228_1074205010351_02_0_69_!C68</f>
        <v>Г</v>
      </c>
      <c r="D68" s="123" t="s">
        <v>482</v>
      </c>
      <c r="E68" s="123">
        <v>0</v>
      </c>
      <c r="F68" s="123">
        <v>0</v>
      </c>
      <c r="G68" s="123">
        <v>0</v>
      </c>
      <c r="H68" s="123">
        <v>0</v>
      </c>
      <c r="I68" s="123">
        <v>0</v>
      </c>
      <c r="J68" s="123" t="s">
        <v>482</v>
      </c>
      <c r="K68" s="123" t="s">
        <v>482</v>
      </c>
      <c r="L68" s="123" t="s">
        <v>482</v>
      </c>
      <c r="M68" s="123" t="s">
        <v>482</v>
      </c>
      <c r="N68" s="123" t="s">
        <v>482</v>
      </c>
      <c r="O68" s="123" t="s">
        <v>482</v>
      </c>
      <c r="P68" s="123" t="s">
        <v>482</v>
      </c>
      <c r="Q68" s="448">
        <v>0</v>
      </c>
      <c r="R68" s="448">
        <v>0</v>
      </c>
      <c r="S68" s="448">
        <v>0</v>
      </c>
      <c r="T68" s="448">
        <v>0</v>
      </c>
      <c r="U68" s="448">
        <v>0</v>
      </c>
      <c r="V68" s="123" t="s">
        <v>482</v>
      </c>
      <c r="W68" s="123" t="s">
        <v>482</v>
      </c>
      <c r="X68" s="123" t="s">
        <v>482</v>
      </c>
      <c r="Y68" s="123" t="s">
        <v>482</v>
      </c>
      <c r="Z68" s="123" t="s">
        <v>482</v>
      </c>
      <c r="AA68" s="123" t="s">
        <v>482</v>
      </c>
      <c r="AB68" s="123" t="s">
        <v>482</v>
      </c>
      <c r="AC68" s="448">
        <v>0</v>
      </c>
      <c r="AD68" s="448">
        <v>0</v>
      </c>
      <c r="AE68" s="448">
        <v>0</v>
      </c>
      <c r="AF68" s="448">
        <v>0</v>
      </c>
      <c r="AG68" s="448">
        <v>0</v>
      </c>
      <c r="AH68" s="123" t="s">
        <v>482</v>
      </c>
      <c r="AI68" s="123" t="s">
        <v>482</v>
      </c>
      <c r="AJ68" s="123" t="s">
        <v>482</v>
      </c>
      <c r="AK68" s="123" t="s">
        <v>482</v>
      </c>
      <c r="AL68" s="123" t="s">
        <v>482</v>
      </c>
      <c r="AM68" s="123" t="s">
        <v>482</v>
      </c>
      <c r="AN68" s="123" t="s">
        <v>482</v>
      </c>
      <c r="AO68" s="448">
        <v>0</v>
      </c>
      <c r="AP68" s="448">
        <v>0</v>
      </c>
      <c r="AQ68" s="448">
        <v>0</v>
      </c>
      <c r="AR68" s="448">
        <v>0</v>
      </c>
      <c r="AS68" s="448">
        <v>0</v>
      </c>
      <c r="AT68" s="123" t="s">
        <v>482</v>
      </c>
      <c r="AU68" s="123" t="s">
        <v>482</v>
      </c>
      <c r="AV68" s="123" t="s">
        <v>482</v>
      </c>
      <c r="AW68" s="123" t="s">
        <v>482</v>
      </c>
      <c r="AX68" s="123" t="s">
        <v>482</v>
      </c>
      <c r="AY68" s="123" t="s">
        <v>482</v>
      </c>
      <c r="AZ68" s="123" t="s">
        <v>482</v>
      </c>
      <c r="BA68" s="457">
        <v>0</v>
      </c>
      <c r="BB68" s="457">
        <v>0</v>
      </c>
      <c r="BC68" s="457">
        <v>0</v>
      </c>
      <c r="BD68" s="457">
        <v>0</v>
      </c>
      <c r="BE68" s="457">
        <v>0</v>
      </c>
      <c r="BF68" s="123" t="s">
        <v>482</v>
      </c>
      <c r="BG68" s="123" t="s">
        <v>482</v>
      </c>
      <c r="BH68" s="123" t="s">
        <v>482</v>
      </c>
      <c r="BI68" s="123" t="s">
        <v>482</v>
      </c>
      <c r="BJ68" s="123" t="s">
        <v>482</v>
      </c>
      <c r="BK68" s="123" t="s">
        <v>482</v>
      </c>
      <c r="BL68" s="123" t="s">
        <v>482</v>
      </c>
      <c r="BM68" s="448">
        <v>0</v>
      </c>
      <c r="BN68" s="448">
        <v>0</v>
      </c>
      <c r="BO68" s="448">
        <v>0</v>
      </c>
      <c r="BP68" s="448">
        <v>0</v>
      </c>
      <c r="BQ68" s="448">
        <v>0</v>
      </c>
      <c r="BR68" s="123" t="s">
        <v>482</v>
      </c>
      <c r="BS68" s="123">
        <v>0</v>
      </c>
      <c r="BT68" s="123">
        <v>0</v>
      </c>
      <c r="BU68" s="123">
        <v>0</v>
      </c>
      <c r="BV68" s="123">
        <v>0</v>
      </c>
      <c r="BW68" s="123">
        <v>0</v>
      </c>
      <c r="BX68" s="212" t="str">
        <f>IF(G0228_1074205010351_02_0_69_!CT68="","",G0228_1074205010351_02_0_69_!CT68)</f>
        <v>нд</v>
      </c>
    </row>
    <row r="69" spans="1:76" s="125" customFormat="1" ht="63" x14ac:dyDescent="0.25">
      <c r="A69" s="131" t="str">
        <f>G0228_1074205010351_02_0_69_!A69</f>
        <v>1.2.3.7</v>
      </c>
      <c r="B69" s="132" t="str">
        <f>G0228_1074205010351_02_0_69_!B69</f>
        <v>"Включение приборов учета в систему сбора и передачи данных, класс напряжения 35 кВ, всего, в том числе:"</v>
      </c>
      <c r="C69" s="131" t="str">
        <f>G0228_1074205010351_02_0_69_!C69</f>
        <v>Г</v>
      </c>
      <c r="D69" s="123" t="s">
        <v>482</v>
      </c>
      <c r="E69" s="123">
        <v>0</v>
      </c>
      <c r="F69" s="123">
        <v>0</v>
      </c>
      <c r="G69" s="123">
        <v>0</v>
      </c>
      <c r="H69" s="123">
        <v>0</v>
      </c>
      <c r="I69" s="123">
        <v>0</v>
      </c>
      <c r="J69" s="123" t="s">
        <v>482</v>
      </c>
      <c r="K69" s="123" t="s">
        <v>482</v>
      </c>
      <c r="L69" s="123" t="s">
        <v>482</v>
      </c>
      <c r="M69" s="123" t="s">
        <v>482</v>
      </c>
      <c r="N69" s="123" t="s">
        <v>482</v>
      </c>
      <c r="O69" s="123" t="s">
        <v>482</v>
      </c>
      <c r="P69" s="123" t="s">
        <v>482</v>
      </c>
      <c r="Q69" s="448">
        <v>0</v>
      </c>
      <c r="R69" s="448">
        <v>0</v>
      </c>
      <c r="S69" s="448">
        <v>0</v>
      </c>
      <c r="T69" s="448">
        <v>0</v>
      </c>
      <c r="U69" s="448">
        <v>0</v>
      </c>
      <c r="V69" s="123" t="s">
        <v>482</v>
      </c>
      <c r="W69" s="123" t="s">
        <v>482</v>
      </c>
      <c r="X69" s="123" t="s">
        <v>482</v>
      </c>
      <c r="Y69" s="123" t="s">
        <v>482</v>
      </c>
      <c r="Z69" s="123" t="s">
        <v>482</v>
      </c>
      <c r="AA69" s="123" t="s">
        <v>482</v>
      </c>
      <c r="AB69" s="123" t="s">
        <v>482</v>
      </c>
      <c r="AC69" s="448">
        <v>0</v>
      </c>
      <c r="AD69" s="448">
        <v>0</v>
      </c>
      <c r="AE69" s="448">
        <v>0</v>
      </c>
      <c r="AF69" s="448">
        <v>0</v>
      </c>
      <c r="AG69" s="448">
        <v>0</v>
      </c>
      <c r="AH69" s="123" t="s">
        <v>482</v>
      </c>
      <c r="AI69" s="123" t="s">
        <v>482</v>
      </c>
      <c r="AJ69" s="123" t="s">
        <v>482</v>
      </c>
      <c r="AK69" s="123" t="s">
        <v>482</v>
      </c>
      <c r="AL69" s="123" t="s">
        <v>482</v>
      </c>
      <c r="AM69" s="123" t="s">
        <v>482</v>
      </c>
      <c r="AN69" s="123" t="s">
        <v>482</v>
      </c>
      <c r="AO69" s="448">
        <v>0</v>
      </c>
      <c r="AP69" s="448">
        <v>0</v>
      </c>
      <c r="AQ69" s="448">
        <v>0</v>
      </c>
      <c r="AR69" s="448">
        <v>0</v>
      </c>
      <c r="AS69" s="448">
        <v>0</v>
      </c>
      <c r="AT69" s="123" t="s">
        <v>482</v>
      </c>
      <c r="AU69" s="123" t="s">
        <v>482</v>
      </c>
      <c r="AV69" s="123" t="s">
        <v>482</v>
      </c>
      <c r="AW69" s="123" t="s">
        <v>482</v>
      </c>
      <c r="AX69" s="123" t="s">
        <v>482</v>
      </c>
      <c r="AY69" s="123" t="s">
        <v>482</v>
      </c>
      <c r="AZ69" s="123" t="s">
        <v>482</v>
      </c>
      <c r="BA69" s="457">
        <v>0</v>
      </c>
      <c r="BB69" s="457">
        <v>0</v>
      </c>
      <c r="BC69" s="457">
        <v>0</v>
      </c>
      <c r="BD69" s="457">
        <v>0</v>
      </c>
      <c r="BE69" s="457">
        <v>0</v>
      </c>
      <c r="BF69" s="123" t="s">
        <v>482</v>
      </c>
      <c r="BG69" s="123" t="s">
        <v>482</v>
      </c>
      <c r="BH69" s="123" t="s">
        <v>482</v>
      </c>
      <c r="BI69" s="123" t="s">
        <v>482</v>
      </c>
      <c r="BJ69" s="123" t="s">
        <v>482</v>
      </c>
      <c r="BK69" s="123" t="s">
        <v>482</v>
      </c>
      <c r="BL69" s="123" t="s">
        <v>482</v>
      </c>
      <c r="BM69" s="448">
        <v>0</v>
      </c>
      <c r="BN69" s="448">
        <v>0</v>
      </c>
      <c r="BO69" s="448">
        <v>0</v>
      </c>
      <c r="BP69" s="448">
        <v>0</v>
      </c>
      <c r="BQ69" s="448">
        <v>0</v>
      </c>
      <c r="BR69" s="123" t="s">
        <v>482</v>
      </c>
      <c r="BS69" s="123">
        <v>0</v>
      </c>
      <c r="BT69" s="123">
        <v>0</v>
      </c>
      <c r="BU69" s="123">
        <v>0</v>
      </c>
      <c r="BV69" s="123">
        <v>0</v>
      </c>
      <c r="BW69" s="123">
        <v>0</v>
      </c>
      <c r="BX69" s="212" t="str">
        <f>IF(G0228_1074205010351_02_0_69_!CT69="","",G0228_1074205010351_02_0_69_!CT69)</f>
        <v>нд</v>
      </c>
    </row>
    <row r="70" spans="1:76" s="125" customFormat="1" ht="63" x14ac:dyDescent="0.25">
      <c r="A70" s="131" t="str">
        <f>G0228_1074205010351_02_0_69_!A70</f>
        <v>1.2.3.8</v>
      </c>
      <c r="B70" s="132" t="str">
        <f>G0228_1074205010351_02_0_69_!B70</f>
        <v>"Включение приборов учета в систему сбора и передачи данных, класс напряжения 110 кВ и выше, всего, в том числе:"</v>
      </c>
      <c r="C70" s="131" t="str">
        <f>G0228_1074205010351_02_0_69_!C70</f>
        <v>Г</v>
      </c>
      <c r="D70" s="123" t="s">
        <v>482</v>
      </c>
      <c r="E70" s="123">
        <v>0</v>
      </c>
      <c r="F70" s="123">
        <v>0</v>
      </c>
      <c r="G70" s="123">
        <v>0</v>
      </c>
      <c r="H70" s="123">
        <v>0</v>
      </c>
      <c r="I70" s="123">
        <v>0</v>
      </c>
      <c r="J70" s="123" t="s">
        <v>482</v>
      </c>
      <c r="K70" s="123" t="s">
        <v>482</v>
      </c>
      <c r="L70" s="123" t="s">
        <v>482</v>
      </c>
      <c r="M70" s="123" t="s">
        <v>482</v>
      </c>
      <c r="N70" s="123" t="s">
        <v>482</v>
      </c>
      <c r="O70" s="123" t="s">
        <v>482</v>
      </c>
      <c r="P70" s="123" t="s">
        <v>482</v>
      </c>
      <c r="Q70" s="448">
        <v>0</v>
      </c>
      <c r="R70" s="448">
        <v>0</v>
      </c>
      <c r="S70" s="448">
        <v>0</v>
      </c>
      <c r="T70" s="448">
        <v>0</v>
      </c>
      <c r="U70" s="448">
        <v>0</v>
      </c>
      <c r="V70" s="123" t="s">
        <v>482</v>
      </c>
      <c r="W70" s="123" t="s">
        <v>482</v>
      </c>
      <c r="X70" s="123" t="s">
        <v>482</v>
      </c>
      <c r="Y70" s="123" t="s">
        <v>482</v>
      </c>
      <c r="Z70" s="123" t="s">
        <v>482</v>
      </c>
      <c r="AA70" s="123" t="s">
        <v>482</v>
      </c>
      <c r="AB70" s="123" t="s">
        <v>482</v>
      </c>
      <c r="AC70" s="448">
        <v>0</v>
      </c>
      <c r="AD70" s="448">
        <v>0</v>
      </c>
      <c r="AE70" s="448">
        <v>0</v>
      </c>
      <c r="AF70" s="448">
        <v>0</v>
      </c>
      <c r="AG70" s="448">
        <v>0</v>
      </c>
      <c r="AH70" s="123" t="s">
        <v>482</v>
      </c>
      <c r="AI70" s="123" t="s">
        <v>482</v>
      </c>
      <c r="AJ70" s="123" t="s">
        <v>482</v>
      </c>
      <c r="AK70" s="123" t="s">
        <v>482</v>
      </c>
      <c r="AL70" s="123" t="s">
        <v>482</v>
      </c>
      <c r="AM70" s="123" t="s">
        <v>482</v>
      </c>
      <c r="AN70" s="123" t="s">
        <v>482</v>
      </c>
      <c r="AO70" s="448">
        <v>0</v>
      </c>
      <c r="AP70" s="448">
        <v>0</v>
      </c>
      <c r="AQ70" s="448">
        <v>0</v>
      </c>
      <c r="AR70" s="448">
        <v>0</v>
      </c>
      <c r="AS70" s="448">
        <v>0</v>
      </c>
      <c r="AT70" s="123" t="s">
        <v>482</v>
      </c>
      <c r="AU70" s="123" t="s">
        <v>482</v>
      </c>
      <c r="AV70" s="123" t="s">
        <v>482</v>
      </c>
      <c r="AW70" s="123" t="s">
        <v>482</v>
      </c>
      <c r="AX70" s="123" t="s">
        <v>482</v>
      </c>
      <c r="AY70" s="123" t="s">
        <v>482</v>
      </c>
      <c r="AZ70" s="123" t="s">
        <v>482</v>
      </c>
      <c r="BA70" s="457">
        <v>0</v>
      </c>
      <c r="BB70" s="457">
        <v>0</v>
      </c>
      <c r="BC70" s="457">
        <v>0</v>
      </c>
      <c r="BD70" s="457">
        <v>0</v>
      </c>
      <c r="BE70" s="457">
        <v>0</v>
      </c>
      <c r="BF70" s="123" t="s">
        <v>482</v>
      </c>
      <c r="BG70" s="123" t="s">
        <v>482</v>
      </c>
      <c r="BH70" s="123" t="s">
        <v>482</v>
      </c>
      <c r="BI70" s="123" t="s">
        <v>482</v>
      </c>
      <c r="BJ70" s="123" t="s">
        <v>482</v>
      </c>
      <c r="BK70" s="123" t="s">
        <v>482</v>
      </c>
      <c r="BL70" s="123" t="s">
        <v>482</v>
      </c>
      <c r="BM70" s="448">
        <v>0</v>
      </c>
      <c r="BN70" s="448">
        <v>0</v>
      </c>
      <c r="BO70" s="448">
        <v>0</v>
      </c>
      <c r="BP70" s="448">
        <v>0</v>
      </c>
      <c r="BQ70" s="448">
        <v>0</v>
      </c>
      <c r="BR70" s="123" t="s">
        <v>482</v>
      </c>
      <c r="BS70" s="123">
        <v>0</v>
      </c>
      <c r="BT70" s="123">
        <v>0</v>
      </c>
      <c r="BU70" s="123">
        <v>0</v>
      </c>
      <c r="BV70" s="123">
        <v>0</v>
      </c>
      <c r="BW70" s="123">
        <v>0</v>
      </c>
      <c r="BX70" s="212" t="str">
        <f>IF(G0228_1074205010351_02_0_69_!CT70="","",G0228_1074205010351_02_0_69_!CT70)</f>
        <v>нд</v>
      </c>
    </row>
    <row r="71" spans="1:76" s="125" customFormat="1" ht="63" x14ac:dyDescent="0.25">
      <c r="A71" s="131" t="str">
        <f>G0228_1074205010351_02_0_69_!A71</f>
        <v>1.2.4</v>
      </c>
      <c r="B71" s="132" t="str">
        <f>G0228_1074205010351_02_0_69_!B71</f>
        <v>Реконструкция, модернизация, техническое перевооружение прочих объектов основных средств, всего, в том числе:</v>
      </c>
      <c r="C71" s="131" t="str">
        <f>G0228_1074205010351_02_0_69_!C71</f>
        <v>Г</v>
      </c>
      <c r="D71" s="123" t="s">
        <v>482</v>
      </c>
      <c r="E71" s="123">
        <f t="shared" ref="E71:BP71" si="53">SUM(E72,E73)</f>
        <v>0</v>
      </c>
      <c r="F71" s="123">
        <f t="shared" si="53"/>
        <v>0</v>
      </c>
      <c r="G71" s="123">
        <f t="shared" si="53"/>
        <v>0</v>
      </c>
      <c r="H71" s="123">
        <f t="shared" si="53"/>
        <v>0</v>
      </c>
      <c r="I71" s="123">
        <f t="shared" si="53"/>
        <v>0</v>
      </c>
      <c r="J71" s="123" t="s">
        <v>482</v>
      </c>
      <c r="K71" s="123" t="s">
        <v>482</v>
      </c>
      <c r="L71" s="123" t="s">
        <v>482</v>
      </c>
      <c r="M71" s="123" t="s">
        <v>482</v>
      </c>
      <c r="N71" s="123" t="s">
        <v>482</v>
      </c>
      <c r="O71" s="123" t="s">
        <v>482</v>
      </c>
      <c r="P71" s="123" t="s">
        <v>482</v>
      </c>
      <c r="Q71" s="448">
        <f t="shared" si="53"/>
        <v>0</v>
      </c>
      <c r="R71" s="448">
        <f t="shared" si="53"/>
        <v>0</v>
      </c>
      <c r="S71" s="448">
        <f t="shared" si="53"/>
        <v>0</v>
      </c>
      <c r="T71" s="448">
        <f t="shared" si="53"/>
        <v>0</v>
      </c>
      <c r="U71" s="448">
        <f t="shared" si="53"/>
        <v>0</v>
      </c>
      <c r="V71" s="123" t="s">
        <v>482</v>
      </c>
      <c r="W71" s="123" t="s">
        <v>482</v>
      </c>
      <c r="X71" s="123" t="s">
        <v>482</v>
      </c>
      <c r="Y71" s="123" t="s">
        <v>482</v>
      </c>
      <c r="Z71" s="123" t="s">
        <v>482</v>
      </c>
      <c r="AA71" s="123" t="s">
        <v>482</v>
      </c>
      <c r="AB71" s="123" t="s">
        <v>482</v>
      </c>
      <c r="AC71" s="448">
        <f t="shared" si="53"/>
        <v>0</v>
      </c>
      <c r="AD71" s="448">
        <f t="shared" si="53"/>
        <v>0</v>
      </c>
      <c r="AE71" s="448">
        <f t="shared" si="53"/>
        <v>0</v>
      </c>
      <c r="AF71" s="448">
        <f t="shared" si="53"/>
        <v>0</v>
      </c>
      <c r="AG71" s="448">
        <f t="shared" si="53"/>
        <v>0</v>
      </c>
      <c r="AH71" s="123" t="s">
        <v>482</v>
      </c>
      <c r="AI71" s="123" t="s">
        <v>482</v>
      </c>
      <c r="AJ71" s="123" t="s">
        <v>482</v>
      </c>
      <c r="AK71" s="123" t="s">
        <v>482</v>
      </c>
      <c r="AL71" s="123" t="s">
        <v>482</v>
      </c>
      <c r="AM71" s="123" t="s">
        <v>482</v>
      </c>
      <c r="AN71" s="123" t="s">
        <v>482</v>
      </c>
      <c r="AO71" s="448">
        <f t="shared" si="53"/>
        <v>0</v>
      </c>
      <c r="AP71" s="448">
        <f t="shared" si="53"/>
        <v>0</v>
      </c>
      <c r="AQ71" s="448">
        <f t="shared" si="53"/>
        <v>0</v>
      </c>
      <c r="AR71" s="448">
        <f t="shared" si="53"/>
        <v>0</v>
      </c>
      <c r="AS71" s="448">
        <f t="shared" si="53"/>
        <v>0</v>
      </c>
      <c r="AT71" s="123" t="s">
        <v>482</v>
      </c>
      <c r="AU71" s="123" t="s">
        <v>482</v>
      </c>
      <c r="AV71" s="123" t="s">
        <v>482</v>
      </c>
      <c r="AW71" s="123" t="s">
        <v>482</v>
      </c>
      <c r="AX71" s="123" t="s">
        <v>482</v>
      </c>
      <c r="AY71" s="123" t="s">
        <v>482</v>
      </c>
      <c r="AZ71" s="123" t="s">
        <v>482</v>
      </c>
      <c r="BA71" s="457">
        <f t="shared" si="53"/>
        <v>0</v>
      </c>
      <c r="BB71" s="457">
        <f t="shared" si="53"/>
        <v>0</v>
      </c>
      <c r="BC71" s="457">
        <f t="shared" si="53"/>
        <v>0</v>
      </c>
      <c r="BD71" s="457">
        <f t="shared" si="53"/>
        <v>0</v>
      </c>
      <c r="BE71" s="457">
        <f t="shared" si="53"/>
        <v>0</v>
      </c>
      <c r="BF71" s="123" t="s">
        <v>482</v>
      </c>
      <c r="BG71" s="123" t="s">
        <v>482</v>
      </c>
      <c r="BH71" s="123" t="s">
        <v>482</v>
      </c>
      <c r="BI71" s="123" t="s">
        <v>482</v>
      </c>
      <c r="BJ71" s="123" t="s">
        <v>482</v>
      </c>
      <c r="BK71" s="123" t="s">
        <v>482</v>
      </c>
      <c r="BL71" s="123" t="s">
        <v>482</v>
      </c>
      <c r="BM71" s="448">
        <f t="shared" si="53"/>
        <v>0</v>
      </c>
      <c r="BN71" s="448">
        <f t="shared" si="53"/>
        <v>0</v>
      </c>
      <c r="BO71" s="448">
        <f t="shared" si="53"/>
        <v>0</v>
      </c>
      <c r="BP71" s="448">
        <f t="shared" si="53"/>
        <v>0</v>
      </c>
      <c r="BQ71" s="448">
        <f t="shared" ref="BQ71:BW71" si="54">SUM(BQ72,BQ73)</f>
        <v>0</v>
      </c>
      <c r="BR71" s="123" t="s">
        <v>482</v>
      </c>
      <c r="BS71" s="123">
        <f t="shared" si="54"/>
        <v>0</v>
      </c>
      <c r="BT71" s="123">
        <f t="shared" si="54"/>
        <v>0</v>
      </c>
      <c r="BU71" s="123">
        <f t="shared" si="54"/>
        <v>0</v>
      </c>
      <c r="BV71" s="123">
        <f t="shared" si="54"/>
        <v>0</v>
      </c>
      <c r="BW71" s="123">
        <f t="shared" si="54"/>
        <v>0</v>
      </c>
      <c r="BX71" s="212" t="str">
        <f>IF(G0228_1074205010351_02_0_69_!CT71="","",G0228_1074205010351_02_0_69_!CT71)</f>
        <v>нд</v>
      </c>
    </row>
    <row r="72" spans="1:76" s="125" customFormat="1" ht="47.25" x14ac:dyDescent="0.25">
      <c r="A72" s="131" t="str">
        <f>G0228_1074205010351_02_0_69_!A72</f>
        <v>1.2.4.1</v>
      </c>
      <c r="B72" s="132" t="str">
        <f>G0228_1074205010351_02_0_69_!B72</f>
        <v>Реконструкция прочих объектов основных средств, всего, в том числе:</v>
      </c>
      <c r="C72" s="131" t="str">
        <f>G0228_1074205010351_02_0_69_!C72</f>
        <v>Г</v>
      </c>
      <c r="D72" s="123" t="s">
        <v>482</v>
      </c>
      <c r="E72" s="123">
        <v>0</v>
      </c>
      <c r="F72" s="123">
        <v>0</v>
      </c>
      <c r="G72" s="123">
        <v>0</v>
      </c>
      <c r="H72" s="123">
        <v>0</v>
      </c>
      <c r="I72" s="123">
        <v>0</v>
      </c>
      <c r="J72" s="123" t="s">
        <v>482</v>
      </c>
      <c r="K72" s="123" t="s">
        <v>482</v>
      </c>
      <c r="L72" s="123" t="s">
        <v>482</v>
      </c>
      <c r="M72" s="123" t="s">
        <v>482</v>
      </c>
      <c r="N72" s="123" t="s">
        <v>482</v>
      </c>
      <c r="O72" s="123" t="s">
        <v>482</v>
      </c>
      <c r="P72" s="123" t="s">
        <v>482</v>
      </c>
      <c r="Q72" s="448">
        <v>0</v>
      </c>
      <c r="R72" s="448">
        <v>0</v>
      </c>
      <c r="S72" s="448">
        <v>0</v>
      </c>
      <c r="T72" s="448">
        <v>0</v>
      </c>
      <c r="U72" s="448">
        <v>0</v>
      </c>
      <c r="V72" s="123" t="s">
        <v>482</v>
      </c>
      <c r="W72" s="123" t="s">
        <v>482</v>
      </c>
      <c r="X72" s="123" t="s">
        <v>482</v>
      </c>
      <c r="Y72" s="123" t="s">
        <v>482</v>
      </c>
      <c r="Z72" s="123" t="s">
        <v>482</v>
      </c>
      <c r="AA72" s="123" t="s">
        <v>482</v>
      </c>
      <c r="AB72" s="123" t="s">
        <v>482</v>
      </c>
      <c r="AC72" s="448">
        <v>0</v>
      </c>
      <c r="AD72" s="448">
        <v>0</v>
      </c>
      <c r="AE72" s="448">
        <v>0</v>
      </c>
      <c r="AF72" s="448">
        <v>0</v>
      </c>
      <c r="AG72" s="448">
        <v>0</v>
      </c>
      <c r="AH72" s="123" t="s">
        <v>482</v>
      </c>
      <c r="AI72" s="123" t="s">
        <v>482</v>
      </c>
      <c r="AJ72" s="123" t="s">
        <v>482</v>
      </c>
      <c r="AK72" s="123" t="s">
        <v>482</v>
      </c>
      <c r="AL72" s="123" t="s">
        <v>482</v>
      </c>
      <c r="AM72" s="123" t="s">
        <v>482</v>
      </c>
      <c r="AN72" s="123" t="s">
        <v>482</v>
      </c>
      <c r="AO72" s="448">
        <v>0</v>
      </c>
      <c r="AP72" s="448">
        <v>0</v>
      </c>
      <c r="AQ72" s="448">
        <v>0</v>
      </c>
      <c r="AR72" s="448">
        <v>0</v>
      </c>
      <c r="AS72" s="448">
        <v>0</v>
      </c>
      <c r="AT72" s="123" t="s">
        <v>482</v>
      </c>
      <c r="AU72" s="123" t="s">
        <v>482</v>
      </c>
      <c r="AV72" s="123" t="s">
        <v>482</v>
      </c>
      <c r="AW72" s="123" t="s">
        <v>482</v>
      </c>
      <c r="AX72" s="123" t="s">
        <v>482</v>
      </c>
      <c r="AY72" s="123" t="s">
        <v>482</v>
      </c>
      <c r="AZ72" s="123" t="s">
        <v>482</v>
      </c>
      <c r="BA72" s="457">
        <v>0</v>
      </c>
      <c r="BB72" s="457">
        <v>0</v>
      </c>
      <c r="BC72" s="457">
        <v>0</v>
      </c>
      <c r="BD72" s="457">
        <v>0</v>
      </c>
      <c r="BE72" s="457">
        <v>0</v>
      </c>
      <c r="BF72" s="123" t="s">
        <v>482</v>
      </c>
      <c r="BG72" s="123" t="s">
        <v>482</v>
      </c>
      <c r="BH72" s="123" t="s">
        <v>482</v>
      </c>
      <c r="BI72" s="123" t="s">
        <v>482</v>
      </c>
      <c r="BJ72" s="123" t="s">
        <v>482</v>
      </c>
      <c r="BK72" s="123" t="s">
        <v>482</v>
      </c>
      <c r="BL72" s="123" t="s">
        <v>482</v>
      </c>
      <c r="BM72" s="448">
        <v>0</v>
      </c>
      <c r="BN72" s="448">
        <v>0</v>
      </c>
      <c r="BO72" s="448">
        <v>0</v>
      </c>
      <c r="BP72" s="448">
        <v>0</v>
      </c>
      <c r="BQ72" s="448">
        <v>0</v>
      </c>
      <c r="BR72" s="123" t="s">
        <v>482</v>
      </c>
      <c r="BS72" s="123">
        <v>0</v>
      </c>
      <c r="BT72" s="123">
        <v>0</v>
      </c>
      <c r="BU72" s="123">
        <v>0</v>
      </c>
      <c r="BV72" s="123">
        <v>0</v>
      </c>
      <c r="BW72" s="123">
        <v>0</v>
      </c>
      <c r="BX72" s="212" t="str">
        <f>IF(G0228_1074205010351_02_0_69_!CT72="","",G0228_1074205010351_02_0_69_!CT72)</f>
        <v>нд</v>
      </c>
    </row>
    <row r="73" spans="1:76" s="125" customFormat="1" ht="63" x14ac:dyDescent="0.25">
      <c r="A73" s="131" t="str">
        <f>G0228_1074205010351_02_0_69_!A73</f>
        <v>1.2.4.2</v>
      </c>
      <c r="B73" s="132" t="str">
        <f>G0228_1074205010351_02_0_69_!B73</f>
        <v>Модернизация, техническое перевооружение прочих объектов основных средств, всего, в том числе:</v>
      </c>
      <c r="C73" s="131" t="str">
        <f>G0228_1074205010351_02_0_69_!C73</f>
        <v>Г</v>
      </c>
      <c r="D73" s="123" t="s">
        <v>482</v>
      </c>
      <c r="E73" s="123">
        <v>0</v>
      </c>
      <c r="F73" s="123">
        <v>0</v>
      </c>
      <c r="G73" s="123">
        <v>0</v>
      </c>
      <c r="H73" s="123">
        <v>0</v>
      </c>
      <c r="I73" s="123">
        <v>0</v>
      </c>
      <c r="J73" s="123" t="s">
        <v>482</v>
      </c>
      <c r="K73" s="123" t="s">
        <v>482</v>
      </c>
      <c r="L73" s="123" t="s">
        <v>482</v>
      </c>
      <c r="M73" s="123" t="s">
        <v>482</v>
      </c>
      <c r="N73" s="123" t="s">
        <v>482</v>
      </c>
      <c r="O73" s="123" t="s">
        <v>482</v>
      </c>
      <c r="P73" s="123" t="s">
        <v>482</v>
      </c>
      <c r="Q73" s="448">
        <v>0</v>
      </c>
      <c r="R73" s="448">
        <v>0</v>
      </c>
      <c r="S73" s="448">
        <v>0</v>
      </c>
      <c r="T73" s="448">
        <v>0</v>
      </c>
      <c r="U73" s="448">
        <v>0</v>
      </c>
      <c r="V73" s="123" t="s">
        <v>482</v>
      </c>
      <c r="W73" s="123" t="s">
        <v>482</v>
      </c>
      <c r="X73" s="123" t="s">
        <v>482</v>
      </c>
      <c r="Y73" s="123" t="s">
        <v>482</v>
      </c>
      <c r="Z73" s="123" t="s">
        <v>482</v>
      </c>
      <c r="AA73" s="123" t="s">
        <v>482</v>
      </c>
      <c r="AB73" s="123" t="s">
        <v>482</v>
      </c>
      <c r="AC73" s="448">
        <v>0</v>
      </c>
      <c r="AD73" s="448">
        <v>0</v>
      </c>
      <c r="AE73" s="448">
        <v>0</v>
      </c>
      <c r="AF73" s="448">
        <v>0</v>
      </c>
      <c r="AG73" s="448">
        <v>0</v>
      </c>
      <c r="AH73" s="123" t="s">
        <v>482</v>
      </c>
      <c r="AI73" s="123" t="s">
        <v>482</v>
      </c>
      <c r="AJ73" s="123" t="s">
        <v>482</v>
      </c>
      <c r="AK73" s="123" t="s">
        <v>482</v>
      </c>
      <c r="AL73" s="123" t="s">
        <v>482</v>
      </c>
      <c r="AM73" s="123" t="s">
        <v>482</v>
      </c>
      <c r="AN73" s="123" t="s">
        <v>482</v>
      </c>
      <c r="AO73" s="448">
        <v>0</v>
      </c>
      <c r="AP73" s="448">
        <v>0</v>
      </c>
      <c r="AQ73" s="448">
        <v>0</v>
      </c>
      <c r="AR73" s="448">
        <v>0</v>
      </c>
      <c r="AS73" s="448">
        <v>0</v>
      </c>
      <c r="AT73" s="123" t="s">
        <v>482</v>
      </c>
      <c r="AU73" s="123" t="s">
        <v>482</v>
      </c>
      <c r="AV73" s="123" t="s">
        <v>482</v>
      </c>
      <c r="AW73" s="123" t="s">
        <v>482</v>
      </c>
      <c r="AX73" s="123" t="s">
        <v>482</v>
      </c>
      <c r="AY73" s="123" t="s">
        <v>482</v>
      </c>
      <c r="AZ73" s="123" t="s">
        <v>482</v>
      </c>
      <c r="BA73" s="457">
        <v>0</v>
      </c>
      <c r="BB73" s="457">
        <v>0</v>
      </c>
      <c r="BC73" s="457">
        <v>0</v>
      </c>
      <c r="BD73" s="457">
        <v>0</v>
      </c>
      <c r="BE73" s="457">
        <v>0</v>
      </c>
      <c r="BF73" s="123" t="s">
        <v>482</v>
      </c>
      <c r="BG73" s="123" t="s">
        <v>482</v>
      </c>
      <c r="BH73" s="123" t="s">
        <v>482</v>
      </c>
      <c r="BI73" s="123" t="s">
        <v>482</v>
      </c>
      <c r="BJ73" s="123" t="s">
        <v>482</v>
      </c>
      <c r="BK73" s="123" t="s">
        <v>482</v>
      </c>
      <c r="BL73" s="123" t="s">
        <v>482</v>
      </c>
      <c r="BM73" s="448">
        <v>0</v>
      </c>
      <c r="BN73" s="448">
        <v>0</v>
      </c>
      <c r="BO73" s="448">
        <v>0</v>
      </c>
      <c r="BP73" s="448">
        <v>0</v>
      </c>
      <c r="BQ73" s="448">
        <v>0</v>
      </c>
      <c r="BR73" s="123" t="s">
        <v>482</v>
      </c>
      <c r="BS73" s="123">
        <v>0</v>
      </c>
      <c r="BT73" s="123">
        <v>0</v>
      </c>
      <c r="BU73" s="123">
        <v>0</v>
      </c>
      <c r="BV73" s="123">
        <v>0</v>
      </c>
      <c r="BW73" s="123">
        <v>0</v>
      </c>
      <c r="BX73" s="212" t="str">
        <f>IF(G0228_1074205010351_02_0_69_!CT73="","",G0228_1074205010351_02_0_69_!CT73)</f>
        <v>нд</v>
      </c>
    </row>
    <row r="74" spans="1:76" s="125" customFormat="1" ht="94.5" x14ac:dyDescent="0.25">
      <c r="A74" s="131" t="str">
        <f>G0228_1074205010351_02_0_69_!A74</f>
        <v>1.3</v>
      </c>
      <c r="B74" s="132"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31" t="str">
        <f>G0228_1074205010351_02_0_69_!C74</f>
        <v>Г</v>
      </c>
      <c r="D74" s="123" t="s">
        <v>482</v>
      </c>
      <c r="E74" s="123">
        <f t="shared" ref="E74:BP74" si="55">SUM(E75,E76)</f>
        <v>0</v>
      </c>
      <c r="F74" s="123">
        <f t="shared" si="55"/>
        <v>0</v>
      </c>
      <c r="G74" s="123">
        <f t="shared" si="55"/>
        <v>0</v>
      </c>
      <c r="H74" s="123">
        <f t="shared" si="55"/>
        <v>0</v>
      </c>
      <c r="I74" s="123">
        <f t="shared" si="55"/>
        <v>0</v>
      </c>
      <c r="J74" s="123" t="s">
        <v>482</v>
      </c>
      <c r="K74" s="123" t="s">
        <v>482</v>
      </c>
      <c r="L74" s="123" t="s">
        <v>482</v>
      </c>
      <c r="M74" s="123" t="s">
        <v>482</v>
      </c>
      <c r="N74" s="123" t="s">
        <v>482</v>
      </c>
      <c r="O74" s="123" t="s">
        <v>482</v>
      </c>
      <c r="P74" s="123" t="s">
        <v>482</v>
      </c>
      <c r="Q74" s="448">
        <f t="shared" si="55"/>
        <v>0</v>
      </c>
      <c r="R74" s="448">
        <f t="shared" si="55"/>
        <v>0</v>
      </c>
      <c r="S74" s="448">
        <f t="shared" si="55"/>
        <v>0</v>
      </c>
      <c r="T74" s="448">
        <f t="shared" si="55"/>
        <v>0</v>
      </c>
      <c r="U74" s="448">
        <f t="shared" si="55"/>
        <v>0</v>
      </c>
      <c r="V74" s="123" t="s">
        <v>482</v>
      </c>
      <c r="W74" s="123" t="s">
        <v>482</v>
      </c>
      <c r="X74" s="123" t="s">
        <v>482</v>
      </c>
      <c r="Y74" s="123" t="s">
        <v>482</v>
      </c>
      <c r="Z74" s="123" t="s">
        <v>482</v>
      </c>
      <c r="AA74" s="123" t="s">
        <v>482</v>
      </c>
      <c r="AB74" s="123" t="s">
        <v>482</v>
      </c>
      <c r="AC74" s="448">
        <f t="shared" si="55"/>
        <v>0</v>
      </c>
      <c r="AD74" s="448">
        <f t="shared" si="55"/>
        <v>0</v>
      </c>
      <c r="AE74" s="448">
        <f t="shared" si="55"/>
        <v>0</v>
      </c>
      <c r="AF74" s="448">
        <f t="shared" si="55"/>
        <v>0</v>
      </c>
      <c r="AG74" s="448">
        <f t="shared" si="55"/>
        <v>0</v>
      </c>
      <c r="AH74" s="123" t="s">
        <v>482</v>
      </c>
      <c r="AI74" s="123" t="s">
        <v>482</v>
      </c>
      <c r="AJ74" s="123" t="s">
        <v>482</v>
      </c>
      <c r="AK74" s="123" t="s">
        <v>482</v>
      </c>
      <c r="AL74" s="123" t="s">
        <v>482</v>
      </c>
      <c r="AM74" s="123" t="s">
        <v>482</v>
      </c>
      <c r="AN74" s="123" t="s">
        <v>482</v>
      </c>
      <c r="AO74" s="448">
        <f t="shared" si="55"/>
        <v>0</v>
      </c>
      <c r="AP74" s="448">
        <f t="shared" si="55"/>
        <v>0</v>
      </c>
      <c r="AQ74" s="448">
        <f t="shared" si="55"/>
        <v>0</v>
      </c>
      <c r="AR74" s="448">
        <f t="shared" si="55"/>
        <v>0</v>
      </c>
      <c r="AS74" s="448">
        <f t="shared" si="55"/>
        <v>0</v>
      </c>
      <c r="AT74" s="123" t="s">
        <v>482</v>
      </c>
      <c r="AU74" s="123" t="s">
        <v>482</v>
      </c>
      <c r="AV74" s="123" t="s">
        <v>482</v>
      </c>
      <c r="AW74" s="123" t="s">
        <v>482</v>
      </c>
      <c r="AX74" s="123" t="s">
        <v>482</v>
      </c>
      <c r="AY74" s="123" t="s">
        <v>482</v>
      </c>
      <c r="AZ74" s="123" t="s">
        <v>482</v>
      </c>
      <c r="BA74" s="457">
        <f t="shared" si="55"/>
        <v>0</v>
      </c>
      <c r="BB74" s="457">
        <f t="shared" si="55"/>
        <v>0</v>
      </c>
      <c r="BC74" s="457">
        <f t="shared" si="55"/>
        <v>0</v>
      </c>
      <c r="BD74" s="457">
        <f t="shared" si="55"/>
        <v>0</v>
      </c>
      <c r="BE74" s="457">
        <f t="shared" si="55"/>
        <v>0</v>
      </c>
      <c r="BF74" s="123" t="s">
        <v>482</v>
      </c>
      <c r="BG74" s="123" t="s">
        <v>482</v>
      </c>
      <c r="BH74" s="123" t="s">
        <v>482</v>
      </c>
      <c r="BI74" s="123" t="s">
        <v>482</v>
      </c>
      <c r="BJ74" s="123" t="s">
        <v>482</v>
      </c>
      <c r="BK74" s="123" t="s">
        <v>482</v>
      </c>
      <c r="BL74" s="123" t="s">
        <v>482</v>
      </c>
      <c r="BM74" s="448">
        <f t="shared" si="55"/>
        <v>0</v>
      </c>
      <c r="BN74" s="448">
        <f t="shared" si="55"/>
        <v>0</v>
      </c>
      <c r="BO74" s="448">
        <f t="shared" si="55"/>
        <v>0</v>
      </c>
      <c r="BP74" s="448">
        <f t="shared" si="55"/>
        <v>0</v>
      </c>
      <c r="BQ74" s="448">
        <f t="shared" ref="BQ74:BW74" si="56">SUM(BQ75,BQ76)</f>
        <v>0</v>
      </c>
      <c r="BR74" s="123" t="s">
        <v>482</v>
      </c>
      <c r="BS74" s="123">
        <f t="shared" si="56"/>
        <v>0</v>
      </c>
      <c r="BT74" s="123">
        <f t="shared" si="56"/>
        <v>0</v>
      </c>
      <c r="BU74" s="123">
        <f t="shared" si="56"/>
        <v>0</v>
      </c>
      <c r="BV74" s="123">
        <f t="shared" si="56"/>
        <v>0</v>
      </c>
      <c r="BW74" s="123">
        <f t="shared" si="56"/>
        <v>0</v>
      </c>
      <c r="BX74" s="212" t="str">
        <f>IF(G0228_1074205010351_02_0_69_!CT74="","",G0228_1074205010351_02_0_69_!CT74)</f>
        <v>нд</v>
      </c>
    </row>
    <row r="75" spans="1:76" s="125" customFormat="1" ht="78.75" x14ac:dyDescent="0.25">
      <c r="A75" s="131" t="str">
        <f>G0228_1074205010351_02_0_69_!A75</f>
        <v>1.3.1</v>
      </c>
      <c r="B75" s="132"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131" t="str">
        <f>G0228_1074205010351_02_0_69_!C75</f>
        <v>Г</v>
      </c>
      <c r="D75" s="123" t="s">
        <v>482</v>
      </c>
      <c r="E75" s="123">
        <v>0</v>
      </c>
      <c r="F75" s="123">
        <v>0</v>
      </c>
      <c r="G75" s="123">
        <v>0</v>
      </c>
      <c r="H75" s="123">
        <v>0</v>
      </c>
      <c r="I75" s="123">
        <v>0</v>
      </c>
      <c r="J75" s="123" t="s">
        <v>482</v>
      </c>
      <c r="K75" s="123" t="s">
        <v>482</v>
      </c>
      <c r="L75" s="123" t="s">
        <v>482</v>
      </c>
      <c r="M75" s="123" t="s">
        <v>482</v>
      </c>
      <c r="N75" s="123" t="s">
        <v>482</v>
      </c>
      <c r="O75" s="123" t="s">
        <v>482</v>
      </c>
      <c r="P75" s="123" t="s">
        <v>482</v>
      </c>
      <c r="Q75" s="448">
        <v>0</v>
      </c>
      <c r="R75" s="448">
        <v>0</v>
      </c>
      <c r="S75" s="448">
        <v>0</v>
      </c>
      <c r="T75" s="448">
        <v>0</v>
      </c>
      <c r="U75" s="448">
        <v>0</v>
      </c>
      <c r="V75" s="123" t="s">
        <v>482</v>
      </c>
      <c r="W75" s="123" t="s">
        <v>482</v>
      </c>
      <c r="X75" s="123" t="s">
        <v>482</v>
      </c>
      <c r="Y75" s="123" t="s">
        <v>482</v>
      </c>
      <c r="Z75" s="123" t="s">
        <v>482</v>
      </c>
      <c r="AA75" s="123" t="s">
        <v>482</v>
      </c>
      <c r="AB75" s="123" t="s">
        <v>482</v>
      </c>
      <c r="AC75" s="448">
        <v>0</v>
      </c>
      <c r="AD75" s="448">
        <v>0</v>
      </c>
      <c r="AE75" s="448">
        <v>0</v>
      </c>
      <c r="AF75" s="448">
        <v>0</v>
      </c>
      <c r="AG75" s="448">
        <v>0</v>
      </c>
      <c r="AH75" s="123" t="s">
        <v>482</v>
      </c>
      <c r="AI75" s="123" t="s">
        <v>482</v>
      </c>
      <c r="AJ75" s="123" t="s">
        <v>482</v>
      </c>
      <c r="AK75" s="123" t="s">
        <v>482</v>
      </c>
      <c r="AL75" s="123" t="s">
        <v>482</v>
      </c>
      <c r="AM75" s="123" t="s">
        <v>482</v>
      </c>
      <c r="AN75" s="123" t="s">
        <v>482</v>
      </c>
      <c r="AO75" s="448">
        <v>0</v>
      </c>
      <c r="AP75" s="448">
        <v>0</v>
      </c>
      <c r="AQ75" s="448">
        <v>0</v>
      </c>
      <c r="AR75" s="448">
        <v>0</v>
      </c>
      <c r="AS75" s="448">
        <v>0</v>
      </c>
      <c r="AT75" s="123" t="s">
        <v>482</v>
      </c>
      <c r="AU75" s="123" t="s">
        <v>482</v>
      </c>
      <c r="AV75" s="123" t="s">
        <v>482</v>
      </c>
      <c r="AW75" s="123" t="s">
        <v>482</v>
      </c>
      <c r="AX75" s="123" t="s">
        <v>482</v>
      </c>
      <c r="AY75" s="123" t="s">
        <v>482</v>
      </c>
      <c r="AZ75" s="123" t="s">
        <v>482</v>
      </c>
      <c r="BA75" s="457">
        <v>0</v>
      </c>
      <c r="BB75" s="457">
        <v>0</v>
      </c>
      <c r="BC75" s="457">
        <v>0</v>
      </c>
      <c r="BD75" s="457">
        <v>0</v>
      </c>
      <c r="BE75" s="457">
        <v>0</v>
      </c>
      <c r="BF75" s="123" t="s">
        <v>482</v>
      </c>
      <c r="BG75" s="123" t="s">
        <v>482</v>
      </c>
      <c r="BH75" s="123" t="s">
        <v>482</v>
      </c>
      <c r="BI75" s="123" t="s">
        <v>482</v>
      </c>
      <c r="BJ75" s="123" t="s">
        <v>482</v>
      </c>
      <c r="BK75" s="123" t="s">
        <v>482</v>
      </c>
      <c r="BL75" s="123" t="s">
        <v>482</v>
      </c>
      <c r="BM75" s="457">
        <v>0</v>
      </c>
      <c r="BN75" s="457">
        <v>0</v>
      </c>
      <c r="BO75" s="457">
        <v>0</v>
      </c>
      <c r="BP75" s="457">
        <v>0</v>
      </c>
      <c r="BQ75" s="457">
        <v>0</v>
      </c>
      <c r="BR75" s="123" t="s">
        <v>482</v>
      </c>
      <c r="BS75" s="130">
        <f t="shared" ref="BS75:BW75" si="57">SUM(BS76:BS81)</f>
        <v>0</v>
      </c>
      <c r="BT75" s="130">
        <f t="shared" si="57"/>
        <v>0</v>
      </c>
      <c r="BU75" s="130">
        <f t="shared" si="57"/>
        <v>0</v>
      </c>
      <c r="BV75" s="130">
        <f t="shared" si="57"/>
        <v>0</v>
      </c>
      <c r="BW75" s="130">
        <f t="shared" si="57"/>
        <v>0</v>
      </c>
      <c r="BX75" s="212" t="str">
        <f>IF(G0228_1074205010351_02_0_69_!CT75="","",G0228_1074205010351_02_0_69_!CT75)</f>
        <v>нд</v>
      </c>
    </row>
    <row r="76" spans="1:76" s="125" customFormat="1" ht="78.75" x14ac:dyDescent="0.25">
      <c r="A76" s="131" t="str">
        <f>G0228_1074205010351_02_0_69_!A76</f>
        <v>1.3.2</v>
      </c>
      <c r="B76" s="132" t="str">
        <f>G0228_1074205010351_02_0_69_!B76</f>
        <v>Инвестиционные проекты, предусмотренные схемой и программой развития субъекта Российской Федерации, всего, в том числе:</v>
      </c>
      <c r="C76" s="131" t="str">
        <f>G0228_1074205010351_02_0_69_!C76</f>
        <v>Г</v>
      </c>
      <c r="D76" s="123" t="s">
        <v>482</v>
      </c>
      <c r="E76" s="123">
        <f t="shared" ref="E76:I76" si="58">SUM(E77:E77)</f>
        <v>0</v>
      </c>
      <c r="F76" s="123">
        <f t="shared" si="58"/>
        <v>0</v>
      </c>
      <c r="G76" s="123">
        <f t="shared" si="58"/>
        <v>0</v>
      </c>
      <c r="H76" s="123">
        <f t="shared" si="58"/>
        <v>0</v>
      </c>
      <c r="I76" s="123">
        <f t="shared" si="58"/>
        <v>0</v>
      </c>
      <c r="J76" s="123" t="s">
        <v>482</v>
      </c>
      <c r="K76" s="123" t="s">
        <v>482</v>
      </c>
      <c r="L76" s="123" t="s">
        <v>482</v>
      </c>
      <c r="M76" s="123" t="s">
        <v>482</v>
      </c>
      <c r="N76" s="123" t="s">
        <v>482</v>
      </c>
      <c r="O76" s="123" t="s">
        <v>482</v>
      </c>
      <c r="P76" s="123" t="s">
        <v>482</v>
      </c>
      <c r="Q76" s="448">
        <f>SUM(Q77:Q77)</f>
        <v>0</v>
      </c>
      <c r="R76" s="448">
        <f>SUM(R77:R77)</f>
        <v>0</v>
      </c>
      <c r="S76" s="448">
        <f>SUM(S77:S77)</f>
        <v>0</v>
      </c>
      <c r="T76" s="448">
        <f>SUM(T77:T77)</f>
        <v>0</v>
      </c>
      <c r="U76" s="448">
        <f>SUM(U77:U77)</f>
        <v>0</v>
      </c>
      <c r="V76" s="123" t="s">
        <v>482</v>
      </c>
      <c r="W76" s="123" t="s">
        <v>482</v>
      </c>
      <c r="X76" s="123" t="s">
        <v>482</v>
      </c>
      <c r="Y76" s="123" t="s">
        <v>482</v>
      </c>
      <c r="Z76" s="123" t="s">
        <v>482</v>
      </c>
      <c r="AA76" s="123" t="s">
        <v>482</v>
      </c>
      <c r="AB76" s="123" t="s">
        <v>482</v>
      </c>
      <c r="AC76" s="448">
        <f>SUM(AC77:AC77)</f>
        <v>0</v>
      </c>
      <c r="AD76" s="448">
        <f>SUM(AD77:AD77)</f>
        <v>0</v>
      </c>
      <c r="AE76" s="448">
        <f>SUM(AE77:AE77)</f>
        <v>0</v>
      </c>
      <c r="AF76" s="448">
        <f>SUM(AF77:AF77)</f>
        <v>0</v>
      </c>
      <c r="AG76" s="448">
        <f>SUM(AG77:AG77)</f>
        <v>0</v>
      </c>
      <c r="AH76" s="123" t="s">
        <v>482</v>
      </c>
      <c r="AI76" s="123" t="s">
        <v>482</v>
      </c>
      <c r="AJ76" s="123" t="s">
        <v>482</v>
      </c>
      <c r="AK76" s="123" t="s">
        <v>482</v>
      </c>
      <c r="AL76" s="123" t="s">
        <v>482</v>
      </c>
      <c r="AM76" s="123" t="s">
        <v>482</v>
      </c>
      <c r="AN76" s="123" t="s">
        <v>482</v>
      </c>
      <c r="AO76" s="448">
        <f>SUM(AO77:AO77)</f>
        <v>0</v>
      </c>
      <c r="AP76" s="448">
        <f>SUM(AP77:AP77)</f>
        <v>0</v>
      </c>
      <c r="AQ76" s="448">
        <f>SUM(AQ77:AQ77)</f>
        <v>0</v>
      </c>
      <c r="AR76" s="448">
        <f>SUM(AR77:AR77)</f>
        <v>0</v>
      </c>
      <c r="AS76" s="448">
        <f>SUM(AS77:AS77)</f>
        <v>0</v>
      </c>
      <c r="AT76" s="123" t="s">
        <v>482</v>
      </c>
      <c r="AU76" s="123" t="s">
        <v>482</v>
      </c>
      <c r="AV76" s="123" t="s">
        <v>482</v>
      </c>
      <c r="AW76" s="123" t="s">
        <v>482</v>
      </c>
      <c r="AX76" s="123" t="s">
        <v>482</v>
      </c>
      <c r="AY76" s="123" t="s">
        <v>482</v>
      </c>
      <c r="AZ76" s="123" t="s">
        <v>482</v>
      </c>
      <c r="BA76" s="457">
        <f>SUM(BA77:BA77)</f>
        <v>0</v>
      </c>
      <c r="BB76" s="457">
        <f>SUM(BB77:BB77)</f>
        <v>0</v>
      </c>
      <c r="BC76" s="457">
        <f>SUM(BC77:BC77)</f>
        <v>0</v>
      </c>
      <c r="BD76" s="457">
        <f>SUM(BD77:BD77)</f>
        <v>0</v>
      </c>
      <c r="BE76" s="457">
        <f>SUM(BE77:BE77)</f>
        <v>0</v>
      </c>
      <c r="BF76" s="123" t="s">
        <v>482</v>
      </c>
      <c r="BG76" s="123" t="s">
        <v>482</v>
      </c>
      <c r="BH76" s="123" t="s">
        <v>482</v>
      </c>
      <c r="BI76" s="123" t="s">
        <v>482</v>
      </c>
      <c r="BJ76" s="123" t="s">
        <v>482</v>
      </c>
      <c r="BK76" s="123" t="s">
        <v>482</v>
      </c>
      <c r="BL76" s="123" t="s">
        <v>482</v>
      </c>
      <c r="BM76" s="457">
        <f>SUM(BM77:BM77)</f>
        <v>0</v>
      </c>
      <c r="BN76" s="457">
        <f>SUM(BN77:BN77)</f>
        <v>0</v>
      </c>
      <c r="BO76" s="457">
        <f>SUM(BO77:BO77)</f>
        <v>0</v>
      </c>
      <c r="BP76" s="457">
        <f>SUM(BP77:BP77)</f>
        <v>0</v>
      </c>
      <c r="BQ76" s="457">
        <f>SUM(BQ77:BQ77)</f>
        <v>0</v>
      </c>
      <c r="BR76" s="123" t="s">
        <v>482</v>
      </c>
      <c r="BS76" s="130">
        <f t="shared" ref="BS76:BW76" si="59">SUM(BS77:BS82)</f>
        <v>0</v>
      </c>
      <c r="BT76" s="130">
        <f t="shared" si="59"/>
        <v>0</v>
      </c>
      <c r="BU76" s="130">
        <f t="shared" si="59"/>
        <v>0</v>
      </c>
      <c r="BV76" s="130">
        <f t="shared" si="59"/>
        <v>0</v>
      </c>
      <c r="BW76" s="130">
        <f t="shared" si="59"/>
        <v>0</v>
      </c>
      <c r="BX76" s="212" t="str">
        <f>IF(G0228_1074205010351_02_0_69_!CT76="","",G0228_1074205010351_02_0_69_!CT76)</f>
        <v>нд</v>
      </c>
    </row>
    <row r="77" spans="1:76" hidden="1" x14ac:dyDescent="0.25">
      <c r="A77" s="297"/>
      <c r="B77" s="298"/>
      <c r="C77" s="297"/>
      <c r="D77" s="108"/>
      <c r="E77" s="108"/>
      <c r="F77" s="108"/>
      <c r="G77" s="108"/>
      <c r="H77" s="108"/>
      <c r="I77" s="108"/>
      <c r="J77" s="123"/>
      <c r="K77" s="123"/>
      <c r="L77" s="123"/>
      <c r="M77" s="123"/>
      <c r="N77" s="123"/>
      <c r="O77" s="123"/>
      <c r="P77" s="388"/>
      <c r="Q77" s="389"/>
      <c r="R77" s="389"/>
      <c r="S77" s="389"/>
      <c r="T77" s="389"/>
      <c r="U77" s="389"/>
      <c r="V77" s="123"/>
      <c r="W77" s="123"/>
      <c r="X77" s="123"/>
      <c r="Y77" s="123"/>
      <c r="Z77" s="123"/>
      <c r="AA77" s="123"/>
      <c r="AB77" s="108"/>
      <c r="AC77" s="389"/>
      <c r="AD77" s="389"/>
      <c r="AE77" s="389"/>
      <c r="AF77" s="389"/>
      <c r="AG77" s="389"/>
      <c r="AH77" s="123"/>
      <c r="AI77" s="123"/>
      <c r="AJ77" s="123"/>
      <c r="AK77" s="123"/>
      <c r="AL77" s="123"/>
      <c r="AM77" s="123"/>
      <c r="AN77" s="108"/>
      <c r="AO77" s="389"/>
      <c r="AP77" s="389"/>
      <c r="AQ77" s="389"/>
      <c r="AR77" s="389"/>
      <c r="AS77" s="389"/>
      <c r="AT77" s="123"/>
      <c r="AU77" s="123"/>
      <c r="AV77" s="123"/>
      <c r="AW77" s="123"/>
      <c r="AX77" s="123"/>
      <c r="AY77" s="123"/>
      <c r="AZ77" s="108"/>
      <c r="BA77" s="458"/>
      <c r="BB77" s="458"/>
      <c r="BC77" s="458"/>
      <c r="BD77" s="458"/>
      <c r="BE77" s="458"/>
      <c r="BF77" s="123"/>
      <c r="BG77" s="123"/>
      <c r="BH77" s="123"/>
      <c r="BI77" s="123"/>
      <c r="BJ77" s="123"/>
      <c r="BK77" s="123"/>
      <c r="BL77" s="123"/>
      <c r="BM77" s="448"/>
      <c r="BN77" s="448"/>
      <c r="BO77" s="448"/>
      <c r="BP77" s="448"/>
      <c r="BQ77" s="448"/>
      <c r="BR77" s="123"/>
      <c r="BS77" s="123"/>
      <c r="BT77" s="123"/>
      <c r="BU77" s="123"/>
      <c r="BV77" s="123"/>
      <c r="BW77" s="123"/>
      <c r="BX77" s="337"/>
    </row>
    <row r="78" spans="1:76" s="125" customFormat="1" ht="47.25" x14ac:dyDescent="0.25">
      <c r="A78" s="131" t="str">
        <f>G0228_1074205010351_02_0_69_!A78</f>
        <v>1.4</v>
      </c>
      <c r="B78" s="132" t="str">
        <f>G0228_1074205010351_02_0_69_!B78</f>
        <v>Прочее новое строительство объектов электросетевого хозяйства, всего, в том числе:</v>
      </c>
      <c r="C78" s="131" t="str">
        <f>G0228_1074205010351_02_0_69_!C78</f>
        <v>Г</v>
      </c>
      <c r="D78" s="123" t="s">
        <v>482</v>
      </c>
      <c r="E78" s="123">
        <f>SUM(E79:E82)</f>
        <v>0</v>
      </c>
      <c r="F78" s="123">
        <f t="shared" ref="F78:BQ78" si="60">SUM(F79:F82)</f>
        <v>0</v>
      </c>
      <c r="G78" s="123">
        <f t="shared" si="60"/>
        <v>0</v>
      </c>
      <c r="H78" s="123">
        <f t="shared" si="60"/>
        <v>0</v>
      </c>
      <c r="I78" s="123">
        <f t="shared" si="60"/>
        <v>0</v>
      </c>
      <c r="J78" s="123" t="s">
        <v>482</v>
      </c>
      <c r="K78" s="123" t="s">
        <v>482</v>
      </c>
      <c r="L78" s="123" t="s">
        <v>482</v>
      </c>
      <c r="M78" s="123" t="s">
        <v>482</v>
      </c>
      <c r="N78" s="123" t="s">
        <v>482</v>
      </c>
      <c r="O78" s="123" t="s">
        <v>482</v>
      </c>
      <c r="P78" s="123" t="s">
        <v>482</v>
      </c>
      <c r="Q78" s="448">
        <f t="shared" si="60"/>
        <v>0</v>
      </c>
      <c r="R78" s="448">
        <f t="shared" si="60"/>
        <v>0</v>
      </c>
      <c r="S78" s="448">
        <f t="shared" si="60"/>
        <v>0</v>
      </c>
      <c r="T78" s="448">
        <f t="shared" si="60"/>
        <v>0</v>
      </c>
      <c r="U78" s="448">
        <f t="shared" si="60"/>
        <v>0</v>
      </c>
      <c r="V78" s="123" t="s">
        <v>482</v>
      </c>
      <c r="W78" s="123" t="s">
        <v>482</v>
      </c>
      <c r="X78" s="123" t="s">
        <v>482</v>
      </c>
      <c r="Y78" s="123" t="s">
        <v>482</v>
      </c>
      <c r="Z78" s="123" t="s">
        <v>482</v>
      </c>
      <c r="AA78" s="123" t="s">
        <v>482</v>
      </c>
      <c r="AB78" s="123" t="s">
        <v>482</v>
      </c>
      <c r="AC78" s="448">
        <f t="shared" si="60"/>
        <v>0</v>
      </c>
      <c r="AD78" s="448">
        <f t="shared" si="60"/>
        <v>0</v>
      </c>
      <c r="AE78" s="448">
        <f t="shared" si="60"/>
        <v>0</v>
      </c>
      <c r="AF78" s="448">
        <f t="shared" si="60"/>
        <v>0</v>
      </c>
      <c r="AG78" s="448">
        <f t="shared" si="60"/>
        <v>0</v>
      </c>
      <c r="AH78" s="123" t="s">
        <v>482</v>
      </c>
      <c r="AI78" s="123" t="s">
        <v>482</v>
      </c>
      <c r="AJ78" s="123" t="s">
        <v>482</v>
      </c>
      <c r="AK78" s="123" t="s">
        <v>482</v>
      </c>
      <c r="AL78" s="123" t="s">
        <v>482</v>
      </c>
      <c r="AM78" s="123" t="s">
        <v>482</v>
      </c>
      <c r="AN78" s="123" t="s">
        <v>482</v>
      </c>
      <c r="AO78" s="448">
        <f t="shared" si="60"/>
        <v>0</v>
      </c>
      <c r="AP78" s="448">
        <f t="shared" si="60"/>
        <v>0</v>
      </c>
      <c r="AQ78" s="448">
        <f t="shared" si="60"/>
        <v>0</v>
      </c>
      <c r="AR78" s="448">
        <f t="shared" si="60"/>
        <v>0</v>
      </c>
      <c r="AS78" s="448">
        <f t="shared" si="60"/>
        <v>0</v>
      </c>
      <c r="AT78" s="123" t="s">
        <v>482</v>
      </c>
      <c r="AU78" s="123" t="s">
        <v>482</v>
      </c>
      <c r="AV78" s="123" t="s">
        <v>482</v>
      </c>
      <c r="AW78" s="123" t="s">
        <v>482</v>
      </c>
      <c r="AX78" s="123" t="s">
        <v>482</v>
      </c>
      <c r="AY78" s="123" t="s">
        <v>482</v>
      </c>
      <c r="AZ78" s="123" t="s">
        <v>482</v>
      </c>
      <c r="BA78" s="457">
        <f t="shared" si="60"/>
        <v>0</v>
      </c>
      <c r="BB78" s="457">
        <f t="shared" si="60"/>
        <v>0</v>
      </c>
      <c r="BC78" s="457">
        <f t="shared" si="60"/>
        <v>0</v>
      </c>
      <c r="BD78" s="457">
        <f t="shared" si="60"/>
        <v>0</v>
      </c>
      <c r="BE78" s="457">
        <f t="shared" si="60"/>
        <v>0</v>
      </c>
      <c r="BF78" s="123" t="s">
        <v>482</v>
      </c>
      <c r="BG78" s="123" t="s">
        <v>482</v>
      </c>
      <c r="BH78" s="123" t="s">
        <v>482</v>
      </c>
      <c r="BI78" s="123" t="s">
        <v>482</v>
      </c>
      <c r="BJ78" s="123" t="s">
        <v>482</v>
      </c>
      <c r="BK78" s="123" t="s">
        <v>482</v>
      </c>
      <c r="BL78" s="123" t="s">
        <v>482</v>
      </c>
      <c r="BM78" s="448">
        <f t="shared" si="60"/>
        <v>0</v>
      </c>
      <c r="BN78" s="448">
        <f t="shared" si="60"/>
        <v>0</v>
      </c>
      <c r="BO78" s="448">
        <f t="shared" si="60"/>
        <v>0</v>
      </c>
      <c r="BP78" s="448">
        <f t="shared" si="60"/>
        <v>0</v>
      </c>
      <c r="BQ78" s="448">
        <f t="shared" si="60"/>
        <v>0</v>
      </c>
      <c r="BR78" s="123" t="s">
        <v>482</v>
      </c>
      <c r="BS78" s="123">
        <f t="shared" ref="BS78:BW78" si="61">SUM(BS79:BS82)</f>
        <v>0</v>
      </c>
      <c r="BT78" s="123">
        <f t="shared" si="61"/>
        <v>0</v>
      </c>
      <c r="BU78" s="123">
        <f t="shared" si="61"/>
        <v>0</v>
      </c>
      <c r="BV78" s="123">
        <f t="shared" si="61"/>
        <v>0</v>
      </c>
      <c r="BW78" s="123">
        <f t="shared" si="61"/>
        <v>0</v>
      </c>
      <c r="BX78" s="212" t="str">
        <f>IF(G0228_1074205010351_02_0_69_!CT78="","",G0228_1074205010351_02_0_69_!CT78)</f>
        <v>нд</v>
      </c>
    </row>
    <row r="79" spans="1:76" hidden="1" x14ac:dyDescent="0.25">
      <c r="A79" s="297"/>
      <c r="B79" s="298"/>
      <c r="C79" s="297"/>
      <c r="D79" s="123"/>
      <c r="E79" s="123"/>
      <c r="F79" s="123"/>
      <c r="G79" s="123"/>
      <c r="H79" s="123"/>
      <c r="I79" s="123"/>
      <c r="J79" s="123"/>
      <c r="K79" s="123"/>
      <c r="L79" s="123"/>
      <c r="M79" s="123"/>
      <c r="N79" s="123"/>
      <c r="O79" s="123"/>
      <c r="P79" s="500"/>
      <c r="Q79" s="501"/>
      <c r="R79" s="501"/>
      <c r="S79" s="501"/>
      <c r="T79" s="501"/>
      <c r="U79" s="501"/>
      <c r="V79" s="123"/>
      <c r="W79" s="123"/>
      <c r="X79" s="123"/>
      <c r="Y79" s="123"/>
      <c r="Z79" s="123"/>
      <c r="AA79" s="123"/>
      <c r="AB79" s="108"/>
      <c r="AC79" s="501"/>
      <c r="AD79" s="501"/>
      <c r="AE79" s="501"/>
      <c r="AF79" s="501"/>
      <c r="AG79" s="501"/>
      <c r="AH79" s="123"/>
      <c r="AI79" s="123"/>
      <c r="AJ79" s="123"/>
      <c r="AK79" s="123"/>
      <c r="AL79" s="123"/>
      <c r="AM79" s="123"/>
      <c r="AN79" s="108"/>
      <c r="AO79" s="501"/>
      <c r="AP79" s="501"/>
      <c r="AQ79" s="501"/>
      <c r="AR79" s="501"/>
      <c r="AS79" s="501"/>
      <c r="AT79" s="123"/>
      <c r="AU79" s="123"/>
      <c r="AV79" s="123"/>
      <c r="AW79" s="123"/>
      <c r="AX79" s="123"/>
      <c r="AY79" s="123"/>
      <c r="AZ79" s="108"/>
      <c r="BA79" s="458"/>
      <c r="BB79" s="458"/>
      <c r="BC79" s="458"/>
      <c r="BD79" s="458"/>
      <c r="BE79" s="458"/>
      <c r="BF79" s="123"/>
      <c r="BG79" s="123"/>
      <c r="BH79" s="123"/>
      <c r="BI79" s="123"/>
      <c r="BJ79" s="123"/>
      <c r="BK79" s="123"/>
      <c r="BL79" s="123"/>
      <c r="BM79" s="448"/>
      <c r="BN79" s="448"/>
      <c r="BO79" s="448"/>
      <c r="BP79" s="448"/>
      <c r="BQ79" s="448"/>
      <c r="BR79" s="123"/>
      <c r="BS79" s="123"/>
      <c r="BT79" s="123"/>
      <c r="BU79" s="123"/>
      <c r="BV79" s="123"/>
      <c r="BW79" s="123"/>
      <c r="BX79" s="337"/>
    </row>
    <row r="80" spans="1:76" hidden="1" x14ac:dyDescent="0.25">
      <c r="A80" s="297"/>
      <c r="B80" s="298"/>
      <c r="C80" s="297"/>
      <c r="D80" s="123"/>
      <c r="E80" s="123"/>
      <c r="F80" s="123"/>
      <c r="G80" s="123"/>
      <c r="H80" s="123"/>
      <c r="I80" s="123"/>
      <c r="J80" s="123"/>
      <c r="K80" s="123"/>
      <c r="L80" s="123"/>
      <c r="M80" s="123"/>
      <c r="N80" s="123"/>
      <c r="O80" s="123"/>
      <c r="P80" s="500"/>
      <c r="Q80" s="501"/>
      <c r="R80" s="501"/>
      <c r="S80" s="501"/>
      <c r="T80" s="501"/>
      <c r="U80" s="501"/>
      <c r="V80" s="123"/>
      <c r="W80" s="123"/>
      <c r="X80" s="123"/>
      <c r="Y80" s="123"/>
      <c r="Z80" s="123"/>
      <c r="AA80" s="123"/>
      <c r="AB80" s="108"/>
      <c r="AC80" s="501"/>
      <c r="AD80" s="501"/>
      <c r="AE80" s="501"/>
      <c r="AF80" s="501"/>
      <c r="AG80" s="501"/>
      <c r="AH80" s="123"/>
      <c r="AI80" s="123"/>
      <c r="AJ80" s="123"/>
      <c r="AK80" s="123"/>
      <c r="AL80" s="123"/>
      <c r="AM80" s="123"/>
      <c r="AN80" s="108"/>
      <c r="AO80" s="501"/>
      <c r="AP80" s="501"/>
      <c r="AQ80" s="501"/>
      <c r="AR80" s="501"/>
      <c r="AS80" s="501"/>
      <c r="AT80" s="123"/>
      <c r="AU80" s="123"/>
      <c r="AV80" s="123"/>
      <c r="AW80" s="123"/>
      <c r="AX80" s="123"/>
      <c r="AY80" s="123"/>
      <c r="AZ80" s="108"/>
      <c r="BA80" s="458"/>
      <c r="BB80" s="458"/>
      <c r="BC80" s="458"/>
      <c r="BD80" s="458"/>
      <c r="BE80" s="458"/>
      <c r="BF80" s="123"/>
      <c r="BG80" s="123"/>
      <c r="BH80" s="123"/>
      <c r="BI80" s="123"/>
      <c r="BJ80" s="123"/>
      <c r="BK80" s="123"/>
      <c r="BL80" s="123"/>
      <c r="BM80" s="448"/>
      <c r="BN80" s="448"/>
      <c r="BO80" s="448"/>
      <c r="BP80" s="448"/>
      <c r="BQ80" s="448"/>
      <c r="BR80" s="123"/>
      <c r="BS80" s="123"/>
      <c r="BT80" s="123"/>
      <c r="BU80" s="123"/>
      <c r="BV80" s="123"/>
      <c r="BW80" s="123"/>
      <c r="BX80" s="337"/>
    </row>
    <row r="81" spans="1:76" hidden="1" x14ac:dyDescent="0.25">
      <c r="A81" s="297"/>
      <c r="B81" s="298"/>
      <c r="C81" s="297"/>
      <c r="D81" s="108"/>
      <c r="E81" s="108"/>
      <c r="F81" s="108"/>
      <c r="G81" s="108"/>
      <c r="H81" s="108"/>
      <c r="I81" s="108"/>
      <c r="J81" s="123"/>
      <c r="K81" s="123"/>
      <c r="L81" s="123"/>
      <c r="M81" s="123"/>
      <c r="N81" s="123"/>
      <c r="O81" s="123"/>
      <c r="P81" s="388"/>
      <c r="Q81" s="389"/>
      <c r="R81" s="389"/>
      <c r="S81" s="389"/>
      <c r="T81" s="389"/>
      <c r="U81" s="389"/>
      <c r="V81" s="123"/>
      <c r="W81" s="123"/>
      <c r="X81" s="123"/>
      <c r="Y81" s="123"/>
      <c r="Z81" s="123"/>
      <c r="AA81" s="123"/>
      <c r="AB81" s="108"/>
      <c r="AC81" s="389"/>
      <c r="AD81" s="389"/>
      <c r="AE81" s="389"/>
      <c r="AF81" s="389"/>
      <c r="AG81" s="389"/>
      <c r="AH81" s="123"/>
      <c r="AI81" s="123"/>
      <c r="AJ81" s="123"/>
      <c r="AK81" s="123"/>
      <c r="AL81" s="123"/>
      <c r="AM81" s="123"/>
      <c r="AN81" s="108"/>
      <c r="AO81" s="389"/>
      <c r="AP81" s="389"/>
      <c r="AQ81" s="389"/>
      <c r="AR81" s="389"/>
      <c r="AS81" s="389"/>
      <c r="AT81" s="123"/>
      <c r="AU81" s="123"/>
      <c r="AV81" s="123"/>
      <c r="AW81" s="123"/>
      <c r="AX81" s="123"/>
      <c r="AY81" s="123"/>
      <c r="AZ81" s="108"/>
      <c r="BA81" s="458"/>
      <c r="BB81" s="458"/>
      <c r="BC81" s="458"/>
      <c r="BD81" s="458"/>
      <c r="BE81" s="458"/>
      <c r="BF81" s="123"/>
      <c r="BG81" s="123"/>
      <c r="BH81" s="123"/>
      <c r="BI81" s="123"/>
      <c r="BJ81" s="123"/>
      <c r="BK81" s="123"/>
      <c r="BL81" s="123"/>
      <c r="BM81" s="448"/>
      <c r="BN81" s="448"/>
      <c r="BO81" s="448"/>
      <c r="BP81" s="448"/>
      <c r="BQ81" s="448"/>
      <c r="BR81" s="123"/>
      <c r="BS81" s="123"/>
      <c r="BT81" s="123"/>
      <c r="BU81" s="123"/>
      <c r="BV81" s="123"/>
      <c r="BW81" s="123"/>
      <c r="BX81" s="337"/>
    </row>
    <row r="82" spans="1:76" hidden="1" x14ac:dyDescent="0.25">
      <c r="A82" s="297"/>
      <c r="B82" s="298"/>
      <c r="C82" s="297"/>
      <c r="D82" s="108"/>
      <c r="E82" s="108"/>
      <c r="F82" s="108"/>
      <c r="G82" s="108"/>
      <c r="H82" s="108"/>
      <c r="I82" s="108"/>
      <c r="J82" s="123"/>
      <c r="K82" s="123"/>
      <c r="L82" s="123"/>
      <c r="M82" s="123"/>
      <c r="N82" s="123"/>
      <c r="O82" s="123"/>
      <c r="P82" s="388"/>
      <c r="Q82" s="389"/>
      <c r="R82" s="389"/>
      <c r="S82" s="389"/>
      <c r="T82" s="389"/>
      <c r="U82" s="389"/>
      <c r="V82" s="123"/>
      <c r="W82" s="123"/>
      <c r="X82" s="123"/>
      <c r="Y82" s="123"/>
      <c r="Z82" s="123"/>
      <c r="AA82" s="123"/>
      <c r="AB82" s="108"/>
      <c r="AC82" s="389"/>
      <c r="AD82" s="389"/>
      <c r="AE82" s="389"/>
      <c r="AF82" s="389"/>
      <c r="AG82" s="389"/>
      <c r="AH82" s="123"/>
      <c r="AI82" s="123"/>
      <c r="AJ82" s="123"/>
      <c r="AK82" s="123"/>
      <c r="AL82" s="123"/>
      <c r="AM82" s="123"/>
      <c r="AN82" s="108"/>
      <c r="AO82" s="389"/>
      <c r="AP82" s="389"/>
      <c r="AQ82" s="389"/>
      <c r="AR82" s="389"/>
      <c r="AS82" s="389"/>
      <c r="AT82" s="123"/>
      <c r="AU82" s="123"/>
      <c r="AV82" s="123"/>
      <c r="AW82" s="123"/>
      <c r="AX82" s="123"/>
      <c r="AY82" s="123"/>
      <c r="AZ82" s="108"/>
      <c r="BA82" s="458"/>
      <c r="BB82" s="458"/>
      <c r="BC82" s="458"/>
      <c r="BD82" s="458"/>
      <c r="BE82" s="458"/>
      <c r="BF82" s="123"/>
      <c r="BG82" s="123"/>
      <c r="BH82" s="123"/>
      <c r="BI82" s="123"/>
      <c r="BJ82" s="123"/>
      <c r="BK82" s="123"/>
      <c r="BL82" s="123"/>
      <c r="BM82" s="448"/>
      <c r="BN82" s="448"/>
      <c r="BO82" s="448"/>
      <c r="BP82" s="448"/>
      <c r="BQ82" s="448"/>
      <c r="BR82" s="123"/>
      <c r="BS82" s="123"/>
      <c r="BT82" s="123"/>
      <c r="BU82" s="123"/>
      <c r="BV82" s="123"/>
      <c r="BW82" s="123"/>
      <c r="BX82" s="337"/>
    </row>
    <row r="83" spans="1:76" s="125" customFormat="1" ht="47.25" x14ac:dyDescent="0.25">
      <c r="A83" s="131" t="str">
        <f>G0228_1074205010351_02_0_69_!A83</f>
        <v>1.5</v>
      </c>
      <c r="B83" s="132" t="str">
        <f>G0228_1074205010351_02_0_69_!B83</f>
        <v>Покупка земельных участков для целей реализации инвестиционных проектов, всего, в том числе:</v>
      </c>
      <c r="C83" s="131" t="str">
        <f>G0228_1074205010351_02_0_69_!C83</f>
        <v>Г</v>
      </c>
      <c r="D83" s="123" t="s">
        <v>482</v>
      </c>
      <c r="E83" s="123" t="s">
        <v>482</v>
      </c>
      <c r="F83" s="123" t="s">
        <v>482</v>
      </c>
      <c r="G83" s="123" t="s">
        <v>482</v>
      </c>
      <c r="H83" s="123" t="s">
        <v>482</v>
      </c>
      <c r="I83" s="123" t="s">
        <v>482</v>
      </c>
      <c r="J83" s="123" t="s">
        <v>482</v>
      </c>
      <c r="K83" s="123" t="s">
        <v>482</v>
      </c>
      <c r="L83" s="123" t="s">
        <v>482</v>
      </c>
      <c r="M83" s="123" t="s">
        <v>482</v>
      </c>
      <c r="N83" s="123" t="s">
        <v>482</v>
      </c>
      <c r="O83" s="123" t="s">
        <v>482</v>
      </c>
      <c r="P83" s="123" t="s">
        <v>482</v>
      </c>
      <c r="Q83" s="123" t="s">
        <v>482</v>
      </c>
      <c r="R83" s="123" t="s">
        <v>482</v>
      </c>
      <c r="S83" s="123" t="s">
        <v>482</v>
      </c>
      <c r="T83" s="123" t="s">
        <v>482</v>
      </c>
      <c r="U83" s="123" t="s">
        <v>482</v>
      </c>
      <c r="V83" s="123" t="s">
        <v>482</v>
      </c>
      <c r="W83" s="123" t="s">
        <v>482</v>
      </c>
      <c r="X83" s="123" t="s">
        <v>482</v>
      </c>
      <c r="Y83" s="123" t="s">
        <v>482</v>
      </c>
      <c r="Z83" s="123" t="s">
        <v>482</v>
      </c>
      <c r="AA83" s="123" t="s">
        <v>482</v>
      </c>
      <c r="AB83" s="123" t="s">
        <v>482</v>
      </c>
      <c r="AC83" s="123" t="s">
        <v>482</v>
      </c>
      <c r="AD83" s="123" t="s">
        <v>482</v>
      </c>
      <c r="AE83" s="123" t="s">
        <v>482</v>
      </c>
      <c r="AF83" s="123" t="s">
        <v>482</v>
      </c>
      <c r="AG83" s="123" t="s">
        <v>482</v>
      </c>
      <c r="AH83" s="123" t="s">
        <v>482</v>
      </c>
      <c r="AI83" s="123" t="s">
        <v>482</v>
      </c>
      <c r="AJ83" s="123" t="s">
        <v>482</v>
      </c>
      <c r="AK83" s="123" t="s">
        <v>482</v>
      </c>
      <c r="AL83" s="123" t="s">
        <v>482</v>
      </c>
      <c r="AM83" s="123" t="s">
        <v>482</v>
      </c>
      <c r="AN83" s="123" t="s">
        <v>482</v>
      </c>
      <c r="AO83" s="123" t="s">
        <v>482</v>
      </c>
      <c r="AP83" s="123" t="s">
        <v>482</v>
      </c>
      <c r="AQ83" s="123" t="s">
        <v>482</v>
      </c>
      <c r="AR83" s="123" t="s">
        <v>482</v>
      </c>
      <c r="AS83" s="123" t="s">
        <v>482</v>
      </c>
      <c r="AT83" s="123" t="s">
        <v>482</v>
      </c>
      <c r="AU83" s="123" t="s">
        <v>482</v>
      </c>
      <c r="AV83" s="123" t="s">
        <v>482</v>
      </c>
      <c r="AW83" s="123" t="s">
        <v>482</v>
      </c>
      <c r="AX83" s="123" t="s">
        <v>482</v>
      </c>
      <c r="AY83" s="123" t="s">
        <v>482</v>
      </c>
      <c r="AZ83" s="123" t="s">
        <v>482</v>
      </c>
      <c r="BA83" s="123" t="s">
        <v>482</v>
      </c>
      <c r="BB83" s="123" t="s">
        <v>482</v>
      </c>
      <c r="BC83" s="123" t="s">
        <v>482</v>
      </c>
      <c r="BD83" s="123" t="s">
        <v>482</v>
      </c>
      <c r="BE83" s="123" t="s">
        <v>482</v>
      </c>
      <c r="BF83" s="123" t="s">
        <v>482</v>
      </c>
      <c r="BG83" s="123" t="s">
        <v>482</v>
      </c>
      <c r="BH83" s="123" t="s">
        <v>482</v>
      </c>
      <c r="BI83" s="123" t="s">
        <v>482</v>
      </c>
      <c r="BJ83" s="123" t="s">
        <v>482</v>
      </c>
      <c r="BK83" s="123" t="s">
        <v>482</v>
      </c>
      <c r="BL83" s="123" t="s">
        <v>482</v>
      </c>
      <c r="BM83" s="123" t="s">
        <v>482</v>
      </c>
      <c r="BN83" s="123" t="s">
        <v>482</v>
      </c>
      <c r="BO83" s="123" t="s">
        <v>482</v>
      </c>
      <c r="BP83" s="123" t="s">
        <v>482</v>
      </c>
      <c r="BQ83" s="123" t="s">
        <v>482</v>
      </c>
      <c r="BR83" s="123" t="s">
        <v>482</v>
      </c>
      <c r="BS83" s="123" t="s">
        <v>482</v>
      </c>
      <c r="BT83" s="123" t="s">
        <v>482</v>
      </c>
      <c r="BU83" s="123" t="s">
        <v>482</v>
      </c>
      <c r="BV83" s="123" t="s">
        <v>482</v>
      </c>
      <c r="BW83" s="123" t="s">
        <v>482</v>
      </c>
      <c r="BX83" s="212" t="str">
        <f>IF(G0228_1074205010351_02_0_69_!CT83="","",G0228_1074205010351_02_0_69_!CT83)</f>
        <v>нд</v>
      </c>
    </row>
    <row r="84" spans="1:76" s="125" customFormat="1" ht="31.5" x14ac:dyDescent="0.25">
      <c r="A84" s="131" t="str">
        <f>G0228_1074205010351_02_0_69_!A84</f>
        <v>1.6</v>
      </c>
      <c r="B84" s="132" t="str">
        <f>G0228_1074205010351_02_0_69_!B84</f>
        <v>Прочие инвестиционные проекты, всего, в том числе:</v>
      </c>
      <c r="C84" s="131" t="str">
        <f>G0228_1074205010351_02_0_69_!C84</f>
        <v>Г</v>
      </c>
      <c r="D84" s="123" t="s">
        <v>482</v>
      </c>
      <c r="E84" s="123" t="s">
        <v>482</v>
      </c>
      <c r="F84" s="123" t="s">
        <v>482</v>
      </c>
      <c r="G84" s="123" t="s">
        <v>482</v>
      </c>
      <c r="H84" s="123" t="s">
        <v>482</v>
      </c>
      <c r="I84" s="123" t="s">
        <v>482</v>
      </c>
      <c r="J84" s="123" t="s">
        <v>482</v>
      </c>
      <c r="K84" s="123" t="s">
        <v>482</v>
      </c>
      <c r="L84" s="123" t="s">
        <v>482</v>
      </c>
      <c r="M84" s="123" t="s">
        <v>482</v>
      </c>
      <c r="N84" s="123" t="s">
        <v>482</v>
      </c>
      <c r="O84" s="123" t="s">
        <v>482</v>
      </c>
      <c r="P84" s="123" t="s">
        <v>482</v>
      </c>
      <c r="Q84" s="448" t="s">
        <v>482</v>
      </c>
      <c r="R84" s="448" t="s">
        <v>482</v>
      </c>
      <c r="S84" s="448" t="s">
        <v>482</v>
      </c>
      <c r="T84" s="448" t="s">
        <v>482</v>
      </c>
      <c r="U84" s="448" t="s">
        <v>482</v>
      </c>
      <c r="V84" s="123" t="s">
        <v>482</v>
      </c>
      <c r="W84" s="123" t="s">
        <v>482</v>
      </c>
      <c r="X84" s="123" t="s">
        <v>482</v>
      </c>
      <c r="Y84" s="123" t="s">
        <v>482</v>
      </c>
      <c r="Z84" s="123" t="s">
        <v>482</v>
      </c>
      <c r="AA84" s="123" t="s">
        <v>482</v>
      </c>
      <c r="AB84" s="123" t="s">
        <v>482</v>
      </c>
      <c r="AC84" s="448" t="s">
        <v>482</v>
      </c>
      <c r="AD84" s="448" t="s">
        <v>482</v>
      </c>
      <c r="AE84" s="448" t="s">
        <v>482</v>
      </c>
      <c r="AF84" s="448" t="s">
        <v>482</v>
      </c>
      <c r="AG84" s="448" t="s">
        <v>482</v>
      </c>
      <c r="AH84" s="123" t="s">
        <v>482</v>
      </c>
      <c r="AI84" s="123" t="s">
        <v>482</v>
      </c>
      <c r="AJ84" s="123" t="s">
        <v>482</v>
      </c>
      <c r="AK84" s="123" t="s">
        <v>482</v>
      </c>
      <c r="AL84" s="123" t="s">
        <v>482</v>
      </c>
      <c r="AM84" s="123" t="s">
        <v>482</v>
      </c>
      <c r="AN84" s="123" t="s">
        <v>482</v>
      </c>
      <c r="AO84" s="448" t="s">
        <v>482</v>
      </c>
      <c r="AP84" s="448" t="s">
        <v>482</v>
      </c>
      <c r="AQ84" s="448" t="s">
        <v>482</v>
      </c>
      <c r="AR84" s="448" t="s">
        <v>482</v>
      </c>
      <c r="AS84" s="448" t="s">
        <v>482</v>
      </c>
      <c r="AT84" s="123" t="s">
        <v>482</v>
      </c>
      <c r="AU84" s="123" t="s">
        <v>482</v>
      </c>
      <c r="AV84" s="123" t="s">
        <v>482</v>
      </c>
      <c r="AW84" s="123" t="s">
        <v>482</v>
      </c>
      <c r="AX84" s="123" t="s">
        <v>482</v>
      </c>
      <c r="AY84" s="123" t="s">
        <v>482</v>
      </c>
      <c r="AZ84" s="123" t="s">
        <v>482</v>
      </c>
      <c r="BA84" s="457" t="s">
        <v>482</v>
      </c>
      <c r="BB84" s="457" t="s">
        <v>482</v>
      </c>
      <c r="BC84" s="457" t="s">
        <v>482</v>
      </c>
      <c r="BD84" s="457" t="s">
        <v>482</v>
      </c>
      <c r="BE84" s="457" t="s">
        <v>482</v>
      </c>
      <c r="BF84" s="123" t="s">
        <v>482</v>
      </c>
      <c r="BG84" s="123" t="s">
        <v>482</v>
      </c>
      <c r="BH84" s="123" t="s">
        <v>482</v>
      </c>
      <c r="BI84" s="123" t="s">
        <v>482</v>
      </c>
      <c r="BJ84" s="123" t="s">
        <v>482</v>
      </c>
      <c r="BK84" s="123" t="s">
        <v>482</v>
      </c>
      <c r="BL84" s="123" t="s">
        <v>482</v>
      </c>
      <c r="BM84" s="448" t="s">
        <v>482</v>
      </c>
      <c r="BN84" s="448" t="s">
        <v>482</v>
      </c>
      <c r="BO84" s="448" t="s">
        <v>482</v>
      </c>
      <c r="BP84" s="448" t="s">
        <v>482</v>
      </c>
      <c r="BQ84" s="448" t="s">
        <v>482</v>
      </c>
      <c r="BR84" s="123" t="s">
        <v>482</v>
      </c>
      <c r="BS84" s="123" t="s">
        <v>482</v>
      </c>
      <c r="BT84" s="123" t="s">
        <v>482</v>
      </c>
      <c r="BU84" s="123" t="s">
        <v>482</v>
      </c>
      <c r="BV84" s="123" t="s">
        <v>482</v>
      </c>
      <c r="BW84" s="123" t="s">
        <v>482</v>
      </c>
      <c r="BX84" s="123" t="s">
        <v>482</v>
      </c>
    </row>
    <row r="85" spans="1:76" ht="31.5" x14ac:dyDescent="0.25">
      <c r="A85" s="297" t="str">
        <f>G0228_1074205010351_02_0_69_!A85</f>
        <v>1.6.1</v>
      </c>
      <c r="B85" s="298" t="str">
        <f>G0228_1074205010351_02_0_69_!B85</f>
        <v>Приобретение автогидроподъемника</v>
      </c>
      <c r="C85" s="297" t="str">
        <f>G0228_1074205010351_02_0_69_!C85</f>
        <v>J_0000000002</v>
      </c>
      <c r="D85" s="123" t="s">
        <v>482</v>
      </c>
      <c r="E85" s="123" t="s">
        <v>482</v>
      </c>
      <c r="F85" s="123" t="s">
        <v>482</v>
      </c>
      <c r="G85" s="123" t="s">
        <v>482</v>
      </c>
      <c r="H85" s="123" t="s">
        <v>482</v>
      </c>
      <c r="I85" s="123" t="s">
        <v>482</v>
      </c>
      <c r="J85" s="123" t="s">
        <v>482</v>
      </c>
      <c r="K85" s="123" t="s">
        <v>482</v>
      </c>
      <c r="L85" s="123" t="s">
        <v>482</v>
      </c>
      <c r="M85" s="123" t="s">
        <v>482</v>
      </c>
      <c r="N85" s="123" t="s">
        <v>482</v>
      </c>
      <c r="O85" s="123" t="s">
        <v>482</v>
      </c>
      <c r="P85" s="388" t="s">
        <v>482</v>
      </c>
      <c r="Q85" s="389" t="s">
        <v>482</v>
      </c>
      <c r="R85" s="389" t="s">
        <v>482</v>
      </c>
      <c r="S85" s="389" t="s">
        <v>482</v>
      </c>
      <c r="T85" s="389" t="s">
        <v>482</v>
      </c>
      <c r="U85" s="389" t="s">
        <v>482</v>
      </c>
      <c r="V85" s="123" t="s">
        <v>482</v>
      </c>
      <c r="W85" s="123" t="s">
        <v>482</v>
      </c>
      <c r="X85" s="123" t="s">
        <v>482</v>
      </c>
      <c r="Y85" s="123" t="s">
        <v>482</v>
      </c>
      <c r="Z85" s="123" t="s">
        <v>482</v>
      </c>
      <c r="AA85" s="123" t="s">
        <v>482</v>
      </c>
      <c r="AB85" s="108" t="s">
        <v>482</v>
      </c>
      <c r="AC85" s="389" t="s">
        <v>482</v>
      </c>
      <c r="AD85" s="389" t="s">
        <v>482</v>
      </c>
      <c r="AE85" s="389" t="s">
        <v>482</v>
      </c>
      <c r="AF85" s="389" t="s">
        <v>482</v>
      </c>
      <c r="AG85" s="389" t="s">
        <v>482</v>
      </c>
      <c r="AH85" s="123" t="s">
        <v>482</v>
      </c>
      <c r="AI85" s="123" t="s">
        <v>482</v>
      </c>
      <c r="AJ85" s="123" t="s">
        <v>482</v>
      </c>
      <c r="AK85" s="123" t="s">
        <v>482</v>
      </c>
      <c r="AL85" s="123" t="s">
        <v>482</v>
      </c>
      <c r="AM85" s="123" t="s">
        <v>482</v>
      </c>
      <c r="AN85" s="108" t="s">
        <v>482</v>
      </c>
      <c r="AO85" s="389" t="s">
        <v>482</v>
      </c>
      <c r="AP85" s="389" t="s">
        <v>482</v>
      </c>
      <c r="AQ85" s="389" t="s">
        <v>482</v>
      </c>
      <c r="AR85" s="389" t="s">
        <v>482</v>
      </c>
      <c r="AS85" s="389" t="s">
        <v>482</v>
      </c>
      <c r="AT85" s="123" t="s">
        <v>482</v>
      </c>
      <c r="AU85" s="123" t="s">
        <v>482</v>
      </c>
      <c r="AV85" s="123" t="s">
        <v>482</v>
      </c>
      <c r="AW85" s="123" t="s">
        <v>482</v>
      </c>
      <c r="AX85" s="123" t="s">
        <v>482</v>
      </c>
      <c r="AY85" s="123" t="s">
        <v>482</v>
      </c>
      <c r="AZ85" s="108" t="s">
        <v>482</v>
      </c>
      <c r="BA85" s="458" t="s">
        <v>482</v>
      </c>
      <c r="BB85" s="458" t="s">
        <v>482</v>
      </c>
      <c r="BC85" s="458" t="s">
        <v>482</v>
      </c>
      <c r="BD85" s="458" t="s">
        <v>482</v>
      </c>
      <c r="BE85" s="458" t="s">
        <v>482</v>
      </c>
      <c r="BF85" s="123" t="s">
        <v>482</v>
      </c>
      <c r="BG85" s="123" t="s">
        <v>482</v>
      </c>
      <c r="BH85" s="123" t="s">
        <v>482</v>
      </c>
      <c r="BI85" s="123" t="s">
        <v>482</v>
      </c>
      <c r="BJ85" s="123" t="s">
        <v>482</v>
      </c>
      <c r="BK85" s="123" t="s">
        <v>482</v>
      </c>
      <c r="BL85" s="123" t="s">
        <v>482</v>
      </c>
      <c r="BM85" s="448" t="s">
        <v>482</v>
      </c>
      <c r="BN85" s="448" t="s">
        <v>482</v>
      </c>
      <c r="BO85" s="448" t="s">
        <v>482</v>
      </c>
      <c r="BP85" s="448" t="s">
        <v>482</v>
      </c>
      <c r="BQ85" s="448" t="s">
        <v>482</v>
      </c>
      <c r="BR85" s="123" t="s">
        <v>482</v>
      </c>
      <c r="BS85" s="123" t="s">
        <v>482</v>
      </c>
      <c r="BT85" s="123" t="s">
        <v>482</v>
      </c>
      <c r="BU85" s="123" t="s">
        <v>482</v>
      </c>
      <c r="BV85" s="123" t="s">
        <v>482</v>
      </c>
      <c r="BW85" s="123" t="s">
        <v>482</v>
      </c>
      <c r="BX85" s="337" t="str">
        <f>IF(G0228_1074205010351_02_0_69_!CT85="","",G0228_1074205010351_02_0_69_!CT85)</f>
        <v>нд</v>
      </c>
    </row>
    <row r="86" spans="1:76" hidden="1" x14ac:dyDescent="0.25">
      <c r="A86" s="297"/>
      <c r="B86" s="298"/>
      <c r="C86" s="297"/>
      <c r="D86" s="123"/>
      <c r="E86" s="123"/>
      <c r="F86" s="123"/>
      <c r="G86" s="123"/>
      <c r="H86" s="123"/>
      <c r="I86" s="123"/>
      <c r="J86" s="123"/>
      <c r="K86" s="123"/>
      <c r="L86" s="123"/>
      <c r="M86" s="123"/>
      <c r="N86" s="123"/>
      <c r="O86" s="123"/>
      <c r="P86" s="388"/>
      <c r="Q86" s="389"/>
      <c r="R86" s="389"/>
      <c r="S86" s="389"/>
      <c r="T86" s="389"/>
      <c r="U86" s="389"/>
      <c r="V86" s="123"/>
      <c r="W86" s="123"/>
      <c r="X86" s="123"/>
      <c r="Y86" s="123"/>
      <c r="Z86" s="123"/>
      <c r="AA86" s="123"/>
      <c r="AB86" s="108"/>
      <c r="AC86" s="389"/>
      <c r="AD86" s="389"/>
      <c r="AE86" s="389"/>
      <c r="AF86" s="389"/>
      <c r="AG86" s="389"/>
      <c r="AH86" s="123"/>
      <c r="AI86" s="123"/>
      <c r="AJ86" s="123"/>
      <c r="AK86" s="123"/>
      <c r="AL86" s="123"/>
      <c r="AM86" s="123"/>
      <c r="AN86" s="108"/>
      <c r="AO86" s="389"/>
      <c r="AP86" s="389"/>
      <c r="AQ86" s="389"/>
      <c r="AR86" s="389"/>
      <c r="AS86" s="389"/>
      <c r="AT86" s="123"/>
      <c r="AU86" s="123"/>
      <c r="AV86" s="123"/>
      <c r="AW86" s="123"/>
      <c r="AX86" s="123"/>
      <c r="AY86" s="123"/>
      <c r="AZ86" s="108"/>
      <c r="BA86" s="458"/>
      <c r="BB86" s="458"/>
      <c r="BC86" s="458"/>
      <c r="BD86" s="458"/>
      <c r="BE86" s="458"/>
      <c r="BF86" s="123"/>
      <c r="BG86" s="123"/>
      <c r="BH86" s="123"/>
      <c r="BI86" s="123"/>
      <c r="BJ86" s="123"/>
      <c r="BK86" s="123"/>
      <c r="BL86" s="123"/>
      <c r="BM86" s="448"/>
      <c r="BN86" s="448"/>
      <c r="BO86" s="448"/>
      <c r="BP86" s="448"/>
      <c r="BQ86" s="448"/>
      <c r="BR86" s="123"/>
      <c r="BS86" s="123"/>
      <c r="BT86" s="123"/>
      <c r="BU86" s="123"/>
      <c r="BV86" s="123"/>
      <c r="BW86" s="123"/>
      <c r="BX86" s="337"/>
    </row>
    <row r="87" spans="1:76" ht="31.5" x14ac:dyDescent="0.25">
      <c r="A87" s="297" t="str">
        <f>G0228_1074205010351_02_0_69_!A87</f>
        <v>1.6.2</v>
      </c>
      <c r="B87" s="298" t="str">
        <f>G0228_1074205010351_02_0_69_!B87</f>
        <v>Приобретение бригадного автомобиля</v>
      </c>
      <c r="C87" s="297" t="str">
        <f>G0228_1074205010351_02_0_69_!C87</f>
        <v>J_0000000003</v>
      </c>
      <c r="D87" s="123" t="s">
        <v>482</v>
      </c>
      <c r="E87" s="123" t="s">
        <v>482</v>
      </c>
      <c r="F87" s="123" t="s">
        <v>482</v>
      </c>
      <c r="G87" s="123" t="s">
        <v>482</v>
      </c>
      <c r="H87" s="123" t="s">
        <v>482</v>
      </c>
      <c r="I87" s="123" t="s">
        <v>482</v>
      </c>
      <c r="J87" s="123" t="s">
        <v>482</v>
      </c>
      <c r="K87" s="123" t="s">
        <v>482</v>
      </c>
      <c r="L87" s="123" t="s">
        <v>482</v>
      </c>
      <c r="M87" s="123" t="s">
        <v>482</v>
      </c>
      <c r="N87" s="123" t="s">
        <v>482</v>
      </c>
      <c r="O87" s="123" t="s">
        <v>482</v>
      </c>
      <c r="P87" s="388" t="s">
        <v>482</v>
      </c>
      <c r="Q87" s="389" t="s">
        <v>482</v>
      </c>
      <c r="R87" s="389" t="s">
        <v>482</v>
      </c>
      <c r="S87" s="389" t="s">
        <v>482</v>
      </c>
      <c r="T87" s="389" t="s">
        <v>482</v>
      </c>
      <c r="U87" s="389" t="s">
        <v>482</v>
      </c>
      <c r="V87" s="123" t="s">
        <v>482</v>
      </c>
      <c r="W87" s="123" t="s">
        <v>482</v>
      </c>
      <c r="X87" s="123" t="s">
        <v>482</v>
      </c>
      <c r="Y87" s="123" t="s">
        <v>482</v>
      </c>
      <c r="Z87" s="123" t="s">
        <v>482</v>
      </c>
      <c r="AA87" s="123" t="s">
        <v>482</v>
      </c>
      <c r="AB87" s="108" t="s">
        <v>482</v>
      </c>
      <c r="AC87" s="389" t="s">
        <v>482</v>
      </c>
      <c r="AD87" s="389" t="s">
        <v>482</v>
      </c>
      <c r="AE87" s="389" t="s">
        <v>482</v>
      </c>
      <c r="AF87" s="389" t="s">
        <v>482</v>
      </c>
      <c r="AG87" s="389" t="s">
        <v>482</v>
      </c>
      <c r="AH87" s="123" t="s">
        <v>482</v>
      </c>
      <c r="AI87" s="123" t="s">
        <v>482</v>
      </c>
      <c r="AJ87" s="123" t="s">
        <v>482</v>
      </c>
      <c r="AK87" s="123" t="s">
        <v>482</v>
      </c>
      <c r="AL87" s="123" t="s">
        <v>482</v>
      </c>
      <c r="AM87" s="123" t="s">
        <v>482</v>
      </c>
      <c r="AN87" s="108" t="s">
        <v>482</v>
      </c>
      <c r="AO87" s="389" t="s">
        <v>482</v>
      </c>
      <c r="AP87" s="389" t="s">
        <v>482</v>
      </c>
      <c r="AQ87" s="389" t="s">
        <v>482</v>
      </c>
      <c r="AR87" s="389" t="s">
        <v>482</v>
      </c>
      <c r="AS87" s="389" t="s">
        <v>482</v>
      </c>
      <c r="AT87" s="123" t="s">
        <v>482</v>
      </c>
      <c r="AU87" s="123" t="s">
        <v>482</v>
      </c>
      <c r="AV87" s="123" t="s">
        <v>482</v>
      </c>
      <c r="AW87" s="123" t="s">
        <v>482</v>
      </c>
      <c r="AX87" s="123" t="s">
        <v>482</v>
      </c>
      <c r="AY87" s="123" t="s">
        <v>482</v>
      </c>
      <c r="AZ87" s="108" t="s">
        <v>482</v>
      </c>
      <c r="BA87" s="458" t="s">
        <v>482</v>
      </c>
      <c r="BB87" s="458" t="s">
        <v>482</v>
      </c>
      <c r="BC87" s="458" t="s">
        <v>482</v>
      </c>
      <c r="BD87" s="458" t="s">
        <v>482</v>
      </c>
      <c r="BE87" s="458" t="s">
        <v>482</v>
      </c>
      <c r="BF87" s="123" t="s">
        <v>482</v>
      </c>
      <c r="BG87" s="123" t="s">
        <v>482</v>
      </c>
      <c r="BH87" s="123" t="s">
        <v>482</v>
      </c>
      <c r="BI87" s="123" t="s">
        <v>482</v>
      </c>
      <c r="BJ87" s="123" t="s">
        <v>482</v>
      </c>
      <c r="BK87" s="123" t="s">
        <v>482</v>
      </c>
      <c r="BL87" s="123" t="s">
        <v>482</v>
      </c>
      <c r="BM87" s="448" t="s">
        <v>482</v>
      </c>
      <c r="BN87" s="448" t="s">
        <v>482</v>
      </c>
      <c r="BO87" s="448" t="s">
        <v>482</v>
      </c>
      <c r="BP87" s="448" t="s">
        <v>482</v>
      </c>
      <c r="BQ87" s="448" t="s">
        <v>482</v>
      </c>
      <c r="BR87" s="123" t="s">
        <v>482</v>
      </c>
      <c r="BS87" s="123" t="s">
        <v>482</v>
      </c>
      <c r="BT87" s="123" t="s">
        <v>482</v>
      </c>
      <c r="BU87" s="123" t="s">
        <v>482</v>
      </c>
      <c r="BV87" s="123" t="s">
        <v>482</v>
      </c>
      <c r="BW87" s="123" t="s">
        <v>482</v>
      </c>
      <c r="BX87" s="337" t="str">
        <f>IF(G0228_1074205010351_02_0_69_!CT87="","",G0228_1074205010351_02_0_69_!CT87)</f>
        <v>нд</v>
      </c>
    </row>
    <row r="88" spans="1:76" hidden="1" x14ac:dyDescent="0.25">
      <c r="A88" s="297"/>
      <c r="B88" s="298"/>
      <c r="C88" s="297"/>
      <c r="D88" s="123"/>
      <c r="E88" s="123"/>
      <c r="F88" s="123"/>
      <c r="G88" s="123"/>
      <c r="H88" s="123"/>
      <c r="I88" s="123"/>
      <c r="J88" s="123"/>
      <c r="K88" s="123"/>
      <c r="L88" s="123"/>
      <c r="M88" s="123"/>
      <c r="N88" s="123"/>
      <c r="O88" s="123"/>
      <c r="P88" s="388"/>
      <c r="Q88" s="389"/>
      <c r="R88" s="389"/>
      <c r="S88" s="389"/>
      <c r="T88" s="389"/>
      <c r="U88" s="389"/>
      <c r="V88" s="123"/>
      <c r="W88" s="123"/>
      <c r="X88" s="123"/>
      <c r="Y88" s="123"/>
      <c r="Z88" s="123"/>
      <c r="AA88" s="123"/>
      <c r="AB88" s="108"/>
      <c r="AC88" s="389"/>
      <c r="AD88" s="389"/>
      <c r="AE88" s="389"/>
      <c r="AF88" s="389"/>
      <c r="AG88" s="389"/>
      <c r="AH88" s="123"/>
      <c r="AI88" s="123"/>
      <c r="AJ88" s="123"/>
      <c r="AK88" s="123"/>
      <c r="AL88" s="123"/>
      <c r="AM88" s="123"/>
      <c r="AN88" s="108"/>
      <c r="AO88" s="389"/>
      <c r="AP88" s="389"/>
      <c r="AQ88" s="389"/>
      <c r="AR88" s="389"/>
      <c r="AS88" s="389"/>
      <c r="AT88" s="123"/>
      <c r="AU88" s="123"/>
      <c r="AV88" s="123"/>
      <c r="AW88" s="123"/>
      <c r="AX88" s="123"/>
      <c r="AY88" s="123"/>
      <c r="AZ88" s="108"/>
      <c r="BA88" s="458"/>
      <c r="BB88" s="458"/>
      <c r="BC88" s="458"/>
      <c r="BD88" s="458"/>
      <c r="BE88" s="458"/>
      <c r="BF88" s="123"/>
      <c r="BG88" s="123"/>
      <c r="BH88" s="123"/>
      <c r="BI88" s="123"/>
      <c r="BJ88" s="123"/>
      <c r="BK88" s="123"/>
      <c r="BL88" s="123"/>
      <c r="BM88" s="448"/>
      <c r="BN88" s="448"/>
      <c r="BO88" s="448"/>
      <c r="BP88" s="448"/>
      <c r="BQ88" s="448"/>
      <c r="BR88" s="123"/>
      <c r="BS88" s="123"/>
      <c r="BT88" s="123"/>
      <c r="BU88" s="123"/>
      <c r="BV88" s="123"/>
      <c r="BW88" s="123"/>
      <c r="BX88" s="337"/>
    </row>
    <row r="89" spans="1:76" hidden="1" x14ac:dyDescent="0.25">
      <c r="A89" s="297"/>
      <c r="B89" s="298"/>
      <c r="C89" s="297"/>
      <c r="D89" s="123"/>
      <c r="E89" s="123"/>
      <c r="F89" s="123"/>
      <c r="G89" s="123"/>
      <c r="H89" s="123"/>
      <c r="I89" s="123"/>
      <c r="J89" s="123"/>
      <c r="K89" s="123"/>
      <c r="L89" s="123"/>
      <c r="M89" s="123"/>
      <c r="N89" s="123"/>
      <c r="O89" s="123"/>
      <c r="P89" s="388"/>
      <c r="Q89" s="389"/>
      <c r="R89" s="389"/>
      <c r="S89" s="389"/>
      <c r="T89" s="389"/>
      <c r="U89" s="389"/>
      <c r="V89" s="123"/>
      <c r="W89" s="123"/>
      <c r="X89" s="123"/>
      <c r="Y89" s="123"/>
      <c r="Z89" s="123"/>
      <c r="AA89" s="123"/>
      <c r="AB89" s="108"/>
      <c r="AC89" s="389"/>
      <c r="AD89" s="389"/>
      <c r="AE89" s="389"/>
      <c r="AF89" s="389"/>
      <c r="AG89" s="389"/>
      <c r="AH89" s="123"/>
      <c r="AI89" s="123"/>
      <c r="AJ89" s="123"/>
      <c r="AK89" s="123"/>
      <c r="AL89" s="123"/>
      <c r="AM89" s="123"/>
      <c r="AN89" s="108"/>
      <c r="AO89" s="389"/>
      <c r="AP89" s="389"/>
      <c r="AQ89" s="389"/>
      <c r="AR89" s="389"/>
      <c r="AS89" s="389"/>
      <c r="AT89" s="123"/>
      <c r="AU89" s="123"/>
      <c r="AV89" s="123"/>
      <c r="AW89" s="123"/>
      <c r="AX89" s="123"/>
      <c r="AY89" s="123"/>
      <c r="AZ89" s="108"/>
      <c r="BA89" s="458"/>
      <c r="BB89" s="458"/>
      <c r="BC89" s="458"/>
      <c r="BD89" s="458"/>
      <c r="BE89" s="458"/>
      <c r="BF89" s="123"/>
      <c r="BG89" s="123"/>
      <c r="BH89" s="123"/>
      <c r="BI89" s="123"/>
      <c r="BJ89" s="123"/>
      <c r="BK89" s="123"/>
      <c r="BL89" s="123"/>
      <c r="BM89" s="448"/>
      <c r="BN89" s="448"/>
      <c r="BO89" s="448"/>
      <c r="BP89" s="448"/>
      <c r="BQ89" s="448"/>
      <c r="BR89" s="123"/>
      <c r="BS89" s="123"/>
      <c r="BT89" s="123"/>
      <c r="BU89" s="123"/>
      <c r="BV89" s="123"/>
      <c r="BW89" s="123"/>
      <c r="BX89" s="337"/>
    </row>
    <row r="90" spans="1:76" hidden="1" x14ac:dyDescent="0.25">
      <c r="A90" s="297"/>
      <c r="B90" s="298"/>
      <c r="C90" s="297"/>
      <c r="D90" s="123"/>
      <c r="E90" s="123"/>
      <c r="F90" s="123"/>
      <c r="G90" s="123"/>
      <c r="H90" s="123"/>
      <c r="I90" s="123"/>
      <c r="J90" s="123"/>
      <c r="K90" s="123"/>
      <c r="L90" s="123"/>
      <c r="M90" s="123"/>
      <c r="N90" s="123"/>
      <c r="O90" s="123"/>
      <c r="P90" s="388"/>
      <c r="Q90" s="389"/>
      <c r="R90" s="389"/>
      <c r="S90" s="389"/>
      <c r="T90" s="389"/>
      <c r="U90" s="389"/>
      <c r="V90" s="123"/>
      <c r="W90" s="123"/>
      <c r="X90" s="123"/>
      <c r="Y90" s="123"/>
      <c r="Z90" s="123"/>
      <c r="AA90" s="123"/>
      <c r="AB90" s="108"/>
      <c r="AC90" s="389"/>
      <c r="AD90" s="389"/>
      <c r="AE90" s="389"/>
      <c r="AF90" s="389"/>
      <c r="AG90" s="389"/>
      <c r="AH90" s="123"/>
      <c r="AI90" s="123"/>
      <c r="AJ90" s="123"/>
      <c r="AK90" s="123"/>
      <c r="AL90" s="123"/>
      <c r="AM90" s="123"/>
      <c r="AN90" s="108"/>
      <c r="AO90" s="389"/>
      <c r="AP90" s="389"/>
      <c r="AQ90" s="389"/>
      <c r="AR90" s="389"/>
      <c r="AS90" s="389"/>
      <c r="AT90" s="123"/>
      <c r="AU90" s="123"/>
      <c r="AV90" s="123"/>
      <c r="AW90" s="123"/>
      <c r="AX90" s="123"/>
      <c r="AY90" s="123"/>
      <c r="AZ90" s="108"/>
      <c r="BA90" s="458"/>
      <c r="BB90" s="458"/>
      <c r="BC90" s="458"/>
      <c r="BD90" s="458"/>
      <c r="BE90" s="458"/>
      <c r="BF90" s="123"/>
      <c r="BG90" s="123"/>
      <c r="BH90" s="123"/>
      <c r="BI90" s="123"/>
      <c r="BJ90" s="123"/>
      <c r="BK90" s="123"/>
      <c r="BL90" s="123"/>
      <c r="BM90" s="448"/>
      <c r="BN90" s="448"/>
      <c r="BO90" s="448"/>
      <c r="BP90" s="448"/>
      <c r="BQ90" s="448"/>
      <c r="BR90" s="123"/>
      <c r="BS90" s="123"/>
      <c r="BT90" s="123"/>
      <c r="BU90" s="123"/>
      <c r="BV90" s="123"/>
      <c r="BW90" s="123"/>
      <c r="BX90" s="337"/>
    </row>
    <row r="91" spans="1:76" hidden="1" x14ac:dyDescent="0.25">
      <c r="A91" s="297"/>
      <c r="B91" s="298"/>
      <c r="C91" s="297"/>
      <c r="D91" s="123"/>
      <c r="E91" s="123"/>
      <c r="F91" s="123"/>
      <c r="G91" s="123"/>
      <c r="H91" s="123"/>
      <c r="I91" s="123"/>
      <c r="J91" s="123"/>
      <c r="K91" s="123"/>
      <c r="L91" s="123"/>
      <c r="M91" s="123"/>
      <c r="N91" s="123"/>
      <c r="O91" s="123"/>
      <c r="P91" s="388"/>
      <c r="Q91" s="389"/>
      <c r="R91" s="389"/>
      <c r="S91" s="389"/>
      <c r="T91" s="389"/>
      <c r="U91" s="389"/>
      <c r="V91" s="123"/>
      <c r="W91" s="123"/>
      <c r="X91" s="123"/>
      <c r="Y91" s="123"/>
      <c r="Z91" s="123"/>
      <c r="AA91" s="123"/>
      <c r="AB91" s="108"/>
      <c r="AC91" s="389"/>
      <c r="AD91" s="389"/>
      <c r="AE91" s="389"/>
      <c r="AF91" s="389"/>
      <c r="AG91" s="389"/>
      <c r="AH91" s="123"/>
      <c r="AI91" s="123"/>
      <c r="AJ91" s="123"/>
      <c r="AK91" s="123"/>
      <c r="AL91" s="123"/>
      <c r="AM91" s="123"/>
      <c r="AN91" s="108"/>
      <c r="AO91" s="389"/>
      <c r="AP91" s="389"/>
      <c r="AQ91" s="389"/>
      <c r="AR91" s="389"/>
      <c r="AS91" s="389"/>
      <c r="AT91" s="123"/>
      <c r="AU91" s="123"/>
      <c r="AV91" s="123"/>
      <c r="AW91" s="123"/>
      <c r="AX91" s="123"/>
      <c r="AY91" s="123"/>
      <c r="AZ91" s="108"/>
      <c r="BA91" s="458"/>
      <c r="BB91" s="458"/>
      <c r="BC91" s="458"/>
      <c r="BD91" s="458"/>
      <c r="BE91" s="458"/>
      <c r="BF91" s="123"/>
      <c r="BG91" s="123"/>
      <c r="BH91" s="123"/>
      <c r="BI91" s="123"/>
      <c r="BJ91" s="123"/>
      <c r="BK91" s="123"/>
      <c r="BL91" s="123"/>
      <c r="BM91" s="448"/>
      <c r="BN91" s="448"/>
      <c r="BO91" s="448"/>
      <c r="BP91" s="448"/>
      <c r="BQ91" s="448"/>
      <c r="BR91" s="123"/>
      <c r="BS91" s="123"/>
      <c r="BT91" s="123"/>
      <c r="BU91" s="123"/>
      <c r="BV91" s="123"/>
      <c r="BW91" s="123"/>
      <c r="BX91" s="337"/>
    </row>
    <row r="92" spans="1:76" hidden="1" x14ac:dyDescent="0.25">
      <c r="A92" s="297"/>
      <c r="B92" s="298"/>
      <c r="C92" s="297"/>
      <c r="D92" s="123"/>
      <c r="E92" s="123"/>
      <c r="F92" s="123"/>
      <c r="G92" s="123"/>
      <c r="H92" s="123"/>
      <c r="I92" s="123"/>
      <c r="J92" s="123"/>
      <c r="K92" s="123"/>
      <c r="L92" s="123"/>
      <c r="M92" s="123"/>
      <c r="N92" s="123"/>
      <c r="O92" s="123"/>
      <c r="P92" s="388"/>
      <c r="Q92" s="389"/>
      <c r="R92" s="389"/>
      <c r="S92" s="389"/>
      <c r="T92" s="389"/>
      <c r="U92" s="389"/>
      <c r="V92" s="123"/>
      <c r="W92" s="123"/>
      <c r="X92" s="123"/>
      <c r="Y92" s="123"/>
      <c r="Z92" s="123"/>
      <c r="AA92" s="123"/>
      <c r="AB92" s="108"/>
      <c r="AC92" s="389"/>
      <c r="AD92" s="389"/>
      <c r="AE92" s="389"/>
      <c r="AF92" s="389"/>
      <c r="AG92" s="389"/>
      <c r="AH92" s="123"/>
      <c r="AI92" s="123"/>
      <c r="AJ92" s="123"/>
      <c r="AK92" s="123"/>
      <c r="AL92" s="123"/>
      <c r="AM92" s="123"/>
      <c r="AN92" s="108"/>
      <c r="AO92" s="389"/>
      <c r="AP92" s="389"/>
      <c r="AQ92" s="389"/>
      <c r="AR92" s="389"/>
      <c r="AS92" s="389"/>
      <c r="AT92" s="123"/>
      <c r="AU92" s="123"/>
      <c r="AV92" s="123"/>
      <c r="AW92" s="123"/>
      <c r="AX92" s="123"/>
      <c r="AY92" s="123"/>
      <c r="AZ92" s="108"/>
      <c r="BA92" s="458"/>
      <c r="BB92" s="458"/>
      <c r="BC92" s="458"/>
      <c r="BD92" s="458"/>
      <c r="BE92" s="458"/>
      <c r="BF92" s="123"/>
      <c r="BG92" s="123"/>
      <c r="BH92" s="123"/>
      <c r="BI92" s="123"/>
      <c r="BJ92" s="123"/>
      <c r="BK92" s="123"/>
      <c r="BL92" s="123"/>
      <c r="BM92" s="448"/>
      <c r="BN92" s="448"/>
      <c r="BO92" s="448"/>
      <c r="BP92" s="448"/>
      <c r="BQ92" s="448"/>
      <c r="BR92" s="123"/>
      <c r="BS92" s="123"/>
      <c r="BT92" s="123"/>
      <c r="BU92" s="123"/>
      <c r="BV92" s="123"/>
      <c r="BW92" s="123"/>
      <c r="BX92" s="337"/>
    </row>
    <row r="93" spans="1:76" hidden="1" x14ac:dyDescent="0.25">
      <c r="A93" s="297"/>
      <c r="B93" s="298"/>
      <c r="C93" s="297"/>
      <c r="D93" s="123"/>
      <c r="E93" s="123"/>
      <c r="F93" s="123"/>
      <c r="G93" s="123"/>
      <c r="H93" s="123"/>
      <c r="I93" s="123"/>
      <c r="J93" s="123"/>
      <c r="K93" s="123"/>
      <c r="L93" s="123"/>
      <c r="M93" s="123"/>
      <c r="N93" s="123"/>
      <c r="O93" s="123"/>
      <c r="P93" s="388"/>
      <c r="Q93" s="389"/>
      <c r="R93" s="389"/>
      <c r="S93" s="389"/>
      <c r="T93" s="389"/>
      <c r="U93" s="389"/>
      <c r="V93" s="123"/>
      <c r="W93" s="123"/>
      <c r="X93" s="123"/>
      <c r="Y93" s="123"/>
      <c r="Z93" s="123"/>
      <c r="AA93" s="123"/>
      <c r="AB93" s="108"/>
      <c r="AC93" s="389"/>
      <c r="AD93" s="389"/>
      <c r="AE93" s="389"/>
      <c r="AF93" s="389"/>
      <c r="AG93" s="389"/>
      <c r="AH93" s="123"/>
      <c r="AI93" s="123"/>
      <c r="AJ93" s="123"/>
      <c r="AK93" s="123"/>
      <c r="AL93" s="123"/>
      <c r="AM93" s="123"/>
      <c r="AN93" s="108"/>
      <c r="AO93" s="389"/>
      <c r="AP93" s="389"/>
      <c r="AQ93" s="389"/>
      <c r="AR93" s="389"/>
      <c r="AS93" s="389"/>
      <c r="AT93" s="123"/>
      <c r="AU93" s="123"/>
      <c r="AV93" s="123"/>
      <c r="AW93" s="123"/>
      <c r="AX93" s="123"/>
      <c r="AY93" s="123"/>
      <c r="AZ93" s="108"/>
      <c r="BA93" s="458"/>
      <c r="BB93" s="458"/>
      <c r="BC93" s="458"/>
      <c r="BD93" s="458"/>
      <c r="BE93" s="458"/>
      <c r="BF93" s="123"/>
      <c r="BG93" s="123"/>
      <c r="BH93" s="123"/>
      <c r="BI93" s="123"/>
      <c r="BJ93" s="123"/>
      <c r="BK93" s="123"/>
      <c r="BL93" s="123"/>
      <c r="BM93" s="448"/>
      <c r="BN93" s="448"/>
      <c r="BO93" s="448"/>
      <c r="BP93" s="448"/>
      <c r="BQ93" s="448"/>
      <c r="BR93" s="123"/>
      <c r="BS93" s="123"/>
      <c r="BT93" s="123"/>
      <c r="BU93" s="123"/>
      <c r="BV93" s="123"/>
      <c r="BW93" s="123"/>
      <c r="BX93" s="337"/>
    </row>
    <row r="94" spans="1:76" hidden="1" x14ac:dyDescent="0.25">
      <c r="A94" s="297"/>
      <c r="B94" s="298"/>
      <c r="C94" s="297"/>
      <c r="D94" s="123"/>
      <c r="E94" s="123"/>
      <c r="F94" s="123"/>
      <c r="G94" s="123"/>
      <c r="H94" s="123"/>
      <c r="I94" s="123"/>
      <c r="J94" s="123"/>
      <c r="K94" s="123"/>
      <c r="L94" s="123"/>
      <c r="M94" s="123"/>
      <c r="N94" s="123"/>
      <c r="O94" s="123"/>
      <c r="P94" s="388"/>
      <c r="Q94" s="389"/>
      <c r="R94" s="389"/>
      <c r="S94" s="389"/>
      <c r="T94" s="389"/>
      <c r="U94" s="389"/>
      <c r="V94" s="123"/>
      <c r="W94" s="123"/>
      <c r="X94" s="123"/>
      <c r="Y94" s="123"/>
      <c r="Z94" s="123"/>
      <c r="AA94" s="123"/>
      <c r="AB94" s="108"/>
      <c r="AC94" s="389"/>
      <c r="AD94" s="389"/>
      <c r="AE94" s="389"/>
      <c r="AF94" s="389"/>
      <c r="AG94" s="389"/>
      <c r="AH94" s="123"/>
      <c r="AI94" s="123"/>
      <c r="AJ94" s="123"/>
      <c r="AK94" s="123"/>
      <c r="AL94" s="123"/>
      <c r="AM94" s="123"/>
      <c r="AN94" s="108"/>
      <c r="AO94" s="389"/>
      <c r="AP94" s="389"/>
      <c r="AQ94" s="389"/>
      <c r="AR94" s="389"/>
      <c r="AS94" s="389"/>
      <c r="AT94" s="123"/>
      <c r="AU94" s="123"/>
      <c r="AV94" s="123"/>
      <c r="AW94" s="123"/>
      <c r="AX94" s="123"/>
      <c r="AY94" s="123"/>
      <c r="AZ94" s="108"/>
      <c r="BA94" s="458"/>
      <c r="BB94" s="458"/>
      <c r="BC94" s="458"/>
      <c r="BD94" s="458"/>
      <c r="BE94" s="458"/>
      <c r="BF94" s="123"/>
      <c r="BG94" s="123"/>
      <c r="BH94" s="123"/>
      <c r="BI94" s="123"/>
      <c r="BJ94" s="123"/>
      <c r="BK94" s="123"/>
      <c r="BL94" s="123"/>
      <c r="BM94" s="448"/>
      <c r="BN94" s="448"/>
      <c r="BO94" s="448"/>
      <c r="BP94" s="448"/>
      <c r="BQ94" s="448"/>
      <c r="BR94" s="123"/>
      <c r="BS94" s="123"/>
      <c r="BT94" s="123"/>
      <c r="BU94" s="123"/>
      <c r="BV94" s="123"/>
      <c r="BW94" s="123"/>
      <c r="BX94" s="337"/>
    </row>
    <row r="95" spans="1:76" hidden="1" x14ac:dyDescent="0.25">
      <c r="A95" s="297"/>
      <c r="B95" s="298"/>
      <c r="C95" s="297"/>
      <c r="D95" s="123"/>
      <c r="E95" s="123"/>
      <c r="F95" s="123"/>
      <c r="G95" s="123"/>
      <c r="H95" s="123"/>
      <c r="I95" s="123"/>
      <c r="J95" s="123"/>
      <c r="K95" s="123"/>
      <c r="L95" s="123"/>
      <c r="M95" s="123"/>
      <c r="N95" s="123"/>
      <c r="O95" s="123"/>
      <c r="P95" s="388"/>
      <c r="Q95" s="389"/>
      <c r="R95" s="389"/>
      <c r="S95" s="389"/>
      <c r="T95" s="389"/>
      <c r="U95" s="389"/>
      <c r="V95" s="123"/>
      <c r="W95" s="123"/>
      <c r="X95" s="123"/>
      <c r="Y95" s="123"/>
      <c r="Z95" s="123"/>
      <c r="AA95" s="123"/>
      <c r="AB95" s="108"/>
      <c r="AC95" s="389"/>
      <c r="AD95" s="389"/>
      <c r="AE95" s="389"/>
      <c r="AF95" s="389"/>
      <c r="AG95" s="389"/>
      <c r="AH95" s="123"/>
      <c r="AI95" s="123"/>
      <c r="AJ95" s="123"/>
      <c r="AK95" s="123"/>
      <c r="AL95" s="123"/>
      <c r="AM95" s="123"/>
      <c r="AN95" s="108"/>
      <c r="AO95" s="389"/>
      <c r="AP95" s="389"/>
      <c r="AQ95" s="389"/>
      <c r="AR95" s="389"/>
      <c r="AS95" s="389"/>
      <c r="AT95" s="123"/>
      <c r="AU95" s="123"/>
      <c r="AV95" s="123"/>
      <c r="AW95" s="123"/>
      <c r="AX95" s="123"/>
      <c r="AY95" s="123"/>
      <c r="AZ95" s="108"/>
      <c r="BA95" s="458"/>
      <c r="BB95" s="458"/>
      <c r="BC95" s="458"/>
      <c r="BD95" s="458"/>
      <c r="BE95" s="458"/>
      <c r="BF95" s="123"/>
      <c r="BG95" s="123"/>
      <c r="BH95" s="123"/>
      <c r="BI95" s="123"/>
      <c r="BJ95" s="123"/>
      <c r="BK95" s="123"/>
      <c r="BL95" s="123"/>
      <c r="BM95" s="448"/>
      <c r="BN95" s="448"/>
      <c r="BO95" s="448"/>
      <c r="BP95" s="448"/>
      <c r="BQ95" s="448"/>
      <c r="BR95" s="123"/>
      <c r="BS95" s="123"/>
      <c r="BT95" s="123"/>
      <c r="BU95" s="123"/>
      <c r="BV95" s="123"/>
      <c r="BW95" s="123"/>
      <c r="BX95" s="337"/>
    </row>
    <row r="96" spans="1:76" hidden="1" x14ac:dyDescent="0.25">
      <c r="A96" s="297"/>
      <c r="B96" s="298"/>
      <c r="C96" s="297"/>
      <c r="D96" s="123"/>
      <c r="E96" s="123"/>
      <c r="F96" s="123"/>
      <c r="G96" s="123"/>
      <c r="H96" s="123"/>
      <c r="I96" s="123"/>
      <c r="J96" s="123"/>
      <c r="K96" s="123"/>
      <c r="L96" s="123"/>
      <c r="M96" s="123"/>
      <c r="N96" s="123"/>
      <c r="O96" s="123"/>
      <c r="P96" s="388"/>
      <c r="Q96" s="389"/>
      <c r="R96" s="389"/>
      <c r="S96" s="389"/>
      <c r="T96" s="389"/>
      <c r="U96" s="389"/>
      <c r="V96" s="123"/>
      <c r="W96" s="123"/>
      <c r="X96" s="123"/>
      <c r="Y96" s="123"/>
      <c r="Z96" s="123"/>
      <c r="AA96" s="123"/>
      <c r="AB96" s="108"/>
      <c r="AC96" s="389"/>
      <c r="AD96" s="389"/>
      <c r="AE96" s="389"/>
      <c r="AF96" s="389"/>
      <c r="AG96" s="389"/>
      <c r="AH96" s="123"/>
      <c r="AI96" s="123"/>
      <c r="AJ96" s="123"/>
      <c r="AK96" s="123"/>
      <c r="AL96" s="123"/>
      <c r="AM96" s="123"/>
      <c r="AN96" s="108"/>
      <c r="AO96" s="389"/>
      <c r="AP96" s="389"/>
      <c r="AQ96" s="389"/>
      <c r="AR96" s="389"/>
      <c r="AS96" s="389"/>
      <c r="AT96" s="123"/>
      <c r="AU96" s="123"/>
      <c r="AV96" s="123"/>
      <c r="AW96" s="123"/>
      <c r="AX96" s="123"/>
      <c r="AY96" s="123"/>
      <c r="AZ96" s="108"/>
      <c r="BA96" s="458"/>
      <c r="BB96" s="458"/>
      <c r="BC96" s="458"/>
      <c r="BD96" s="458"/>
      <c r="BE96" s="458"/>
      <c r="BF96" s="123"/>
      <c r="BG96" s="123"/>
      <c r="BH96" s="123"/>
      <c r="BI96" s="123"/>
      <c r="BJ96" s="123"/>
      <c r="BK96" s="123"/>
      <c r="BL96" s="123"/>
      <c r="BM96" s="448"/>
      <c r="BN96" s="448"/>
      <c r="BO96" s="448"/>
      <c r="BP96" s="448"/>
      <c r="BQ96" s="448"/>
      <c r="BR96" s="123"/>
      <c r="BS96" s="123"/>
      <c r="BT96" s="123"/>
      <c r="BU96" s="123"/>
      <c r="BV96" s="123"/>
      <c r="BW96" s="123"/>
      <c r="BX96" s="337"/>
    </row>
    <row r="97" spans="1:76" hidden="1" x14ac:dyDescent="0.25">
      <c r="A97" s="297"/>
      <c r="B97" s="298"/>
      <c r="C97" s="297"/>
      <c r="D97" s="123"/>
      <c r="E97" s="123"/>
      <c r="F97" s="123"/>
      <c r="G97" s="123"/>
      <c r="H97" s="123"/>
      <c r="I97" s="123"/>
      <c r="J97" s="123"/>
      <c r="K97" s="123"/>
      <c r="L97" s="123"/>
      <c r="M97" s="123"/>
      <c r="N97" s="123"/>
      <c r="O97" s="123"/>
      <c r="P97" s="388"/>
      <c r="Q97" s="389"/>
      <c r="R97" s="389"/>
      <c r="S97" s="389"/>
      <c r="T97" s="389"/>
      <c r="U97" s="389"/>
      <c r="V97" s="123"/>
      <c r="W97" s="123"/>
      <c r="X97" s="123"/>
      <c r="Y97" s="123"/>
      <c r="Z97" s="123"/>
      <c r="AA97" s="123"/>
      <c r="AB97" s="108"/>
      <c r="AC97" s="389"/>
      <c r="AD97" s="389"/>
      <c r="AE97" s="389"/>
      <c r="AF97" s="389"/>
      <c r="AG97" s="389"/>
      <c r="AH97" s="123"/>
      <c r="AI97" s="123"/>
      <c r="AJ97" s="123"/>
      <c r="AK97" s="123"/>
      <c r="AL97" s="123"/>
      <c r="AM97" s="123"/>
      <c r="AN97" s="108"/>
      <c r="AO97" s="389"/>
      <c r="AP97" s="389"/>
      <c r="AQ97" s="389"/>
      <c r="AR97" s="389"/>
      <c r="AS97" s="389"/>
      <c r="AT97" s="123"/>
      <c r="AU97" s="123"/>
      <c r="AV97" s="123"/>
      <c r="AW97" s="123"/>
      <c r="AX97" s="123"/>
      <c r="AY97" s="123"/>
      <c r="AZ97" s="108"/>
      <c r="BA97" s="458"/>
      <c r="BB97" s="458"/>
      <c r="BC97" s="458"/>
      <c r="BD97" s="458"/>
      <c r="BE97" s="458"/>
      <c r="BF97" s="123"/>
      <c r="BG97" s="123"/>
      <c r="BH97" s="123"/>
      <c r="BI97" s="123"/>
      <c r="BJ97" s="123"/>
      <c r="BK97" s="123"/>
      <c r="BL97" s="123"/>
      <c r="BM97" s="448"/>
      <c r="BN97" s="448"/>
      <c r="BO97" s="448"/>
      <c r="BP97" s="448"/>
      <c r="BQ97" s="448"/>
      <c r="BR97" s="123"/>
      <c r="BS97" s="123"/>
      <c r="BT97" s="123"/>
      <c r="BU97" s="123"/>
      <c r="BV97" s="123"/>
      <c r="BW97" s="123"/>
      <c r="BX97" s="337"/>
    </row>
    <row r="98" spans="1:76" hidden="1" x14ac:dyDescent="0.25">
      <c r="A98" s="297"/>
      <c r="B98" s="298"/>
      <c r="C98" s="297"/>
      <c r="D98" s="123"/>
      <c r="E98" s="123"/>
      <c r="F98" s="123"/>
      <c r="G98" s="123"/>
      <c r="H98" s="123"/>
      <c r="I98" s="123"/>
      <c r="J98" s="123"/>
      <c r="K98" s="123"/>
      <c r="L98" s="123"/>
      <c r="M98" s="123"/>
      <c r="N98" s="123"/>
      <c r="O98" s="123"/>
      <c r="P98" s="388"/>
      <c r="Q98" s="389"/>
      <c r="R98" s="389"/>
      <c r="S98" s="389"/>
      <c r="T98" s="389"/>
      <c r="U98" s="389"/>
      <c r="V98" s="123"/>
      <c r="W98" s="123"/>
      <c r="X98" s="123"/>
      <c r="Y98" s="123"/>
      <c r="Z98" s="123"/>
      <c r="AA98" s="123"/>
      <c r="AB98" s="108"/>
      <c r="AC98" s="389"/>
      <c r="AD98" s="389"/>
      <c r="AE98" s="389"/>
      <c r="AF98" s="389"/>
      <c r="AG98" s="389"/>
      <c r="AH98" s="123"/>
      <c r="AI98" s="123"/>
      <c r="AJ98" s="123"/>
      <c r="AK98" s="123"/>
      <c r="AL98" s="123"/>
      <c r="AM98" s="123"/>
      <c r="AN98" s="108"/>
      <c r="AO98" s="389"/>
      <c r="AP98" s="389"/>
      <c r="AQ98" s="389"/>
      <c r="AR98" s="389"/>
      <c r="AS98" s="389"/>
      <c r="AT98" s="123"/>
      <c r="AU98" s="123"/>
      <c r="AV98" s="123"/>
      <c r="AW98" s="123"/>
      <c r="AX98" s="123"/>
      <c r="AY98" s="123"/>
      <c r="AZ98" s="108"/>
      <c r="BA98" s="458"/>
      <c r="BB98" s="458"/>
      <c r="BC98" s="458"/>
      <c r="BD98" s="458"/>
      <c r="BE98" s="458"/>
      <c r="BF98" s="123"/>
      <c r="BG98" s="123"/>
      <c r="BH98" s="123"/>
      <c r="BI98" s="123"/>
      <c r="BJ98" s="123"/>
      <c r="BK98" s="123"/>
      <c r="BL98" s="123"/>
      <c r="BM98" s="448"/>
      <c r="BN98" s="448"/>
      <c r="BO98" s="448"/>
      <c r="BP98" s="448"/>
      <c r="BQ98" s="448"/>
      <c r="BR98" s="123"/>
      <c r="BS98" s="123"/>
      <c r="BT98" s="123"/>
      <c r="BU98" s="123"/>
      <c r="BV98" s="123"/>
      <c r="BW98" s="123"/>
      <c r="BX98" s="337"/>
    </row>
    <row r="99" spans="1:76" hidden="1" x14ac:dyDescent="0.25">
      <c r="A99" s="297"/>
      <c r="B99" s="298"/>
      <c r="C99" s="297"/>
      <c r="D99" s="123"/>
      <c r="E99" s="123"/>
      <c r="F99" s="123"/>
      <c r="G99" s="123"/>
      <c r="H99" s="123"/>
      <c r="I99" s="123"/>
      <c r="J99" s="123"/>
      <c r="K99" s="123"/>
      <c r="L99" s="123"/>
      <c r="M99" s="123"/>
      <c r="N99" s="123"/>
      <c r="O99" s="123"/>
      <c r="P99" s="388"/>
      <c r="Q99" s="389"/>
      <c r="R99" s="389"/>
      <c r="S99" s="389"/>
      <c r="T99" s="389"/>
      <c r="U99" s="389"/>
      <c r="V99" s="123"/>
      <c r="W99" s="123"/>
      <c r="X99" s="123"/>
      <c r="Y99" s="123"/>
      <c r="Z99" s="123"/>
      <c r="AA99" s="123"/>
      <c r="AB99" s="108"/>
      <c r="AC99" s="389"/>
      <c r="AD99" s="389"/>
      <c r="AE99" s="389"/>
      <c r="AF99" s="389"/>
      <c r="AG99" s="389"/>
      <c r="AH99" s="123"/>
      <c r="AI99" s="123"/>
      <c r="AJ99" s="123"/>
      <c r="AK99" s="123"/>
      <c r="AL99" s="123"/>
      <c r="AM99" s="123"/>
      <c r="AN99" s="108"/>
      <c r="AO99" s="389"/>
      <c r="AP99" s="389"/>
      <c r="AQ99" s="389"/>
      <c r="AR99" s="389"/>
      <c r="AS99" s="389"/>
      <c r="AT99" s="123"/>
      <c r="AU99" s="123"/>
      <c r="AV99" s="123"/>
      <c r="AW99" s="123"/>
      <c r="AX99" s="123"/>
      <c r="AY99" s="123"/>
      <c r="AZ99" s="108"/>
      <c r="BA99" s="458"/>
      <c r="BB99" s="458"/>
      <c r="BC99" s="458"/>
      <c r="BD99" s="458"/>
      <c r="BE99" s="458"/>
      <c r="BF99" s="123"/>
      <c r="BG99" s="123"/>
      <c r="BH99" s="123"/>
      <c r="BI99" s="123"/>
      <c r="BJ99" s="123"/>
      <c r="BK99" s="123"/>
      <c r="BL99" s="123"/>
      <c r="BM99" s="448"/>
      <c r="BN99" s="448"/>
      <c r="BO99" s="448"/>
      <c r="BP99" s="448"/>
      <c r="BQ99" s="448"/>
      <c r="BR99" s="123"/>
      <c r="BS99" s="123"/>
      <c r="BT99" s="123"/>
      <c r="BU99" s="123"/>
      <c r="BV99" s="123"/>
      <c r="BW99" s="123"/>
      <c r="BX99" s="337"/>
    </row>
    <row r="100" spans="1:76" hidden="1" x14ac:dyDescent="0.25">
      <c r="A100" s="297"/>
      <c r="B100" s="298"/>
      <c r="C100" s="297"/>
      <c r="D100" s="123"/>
      <c r="E100" s="123"/>
      <c r="F100" s="123"/>
      <c r="G100" s="123"/>
      <c r="H100" s="123"/>
      <c r="I100" s="123"/>
      <c r="J100" s="123"/>
      <c r="K100" s="123"/>
      <c r="L100" s="123"/>
      <c r="M100" s="123"/>
      <c r="N100" s="123"/>
      <c r="O100" s="123"/>
      <c r="P100" s="388"/>
      <c r="Q100" s="389"/>
      <c r="R100" s="389"/>
      <c r="S100" s="389"/>
      <c r="T100" s="389"/>
      <c r="U100" s="389"/>
      <c r="V100" s="123"/>
      <c r="W100" s="123"/>
      <c r="X100" s="123"/>
      <c r="Y100" s="123"/>
      <c r="Z100" s="123"/>
      <c r="AA100" s="123"/>
      <c r="AB100" s="108"/>
      <c r="AC100" s="389"/>
      <c r="AD100" s="389"/>
      <c r="AE100" s="389"/>
      <c r="AF100" s="389"/>
      <c r="AG100" s="389"/>
      <c r="AH100" s="123"/>
      <c r="AI100" s="123"/>
      <c r="AJ100" s="123"/>
      <c r="AK100" s="123"/>
      <c r="AL100" s="123"/>
      <c r="AM100" s="123"/>
      <c r="AN100" s="108"/>
      <c r="AO100" s="389"/>
      <c r="AP100" s="389"/>
      <c r="AQ100" s="389"/>
      <c r="AR100" s="389"/>
      <c r="AS100" s="389"/>
      <c r="AT100" s="123"/>
      <c r="AU100" s="123"/>
      <c r="AV100" s="123"/>
      <c r="AW100" s="123"/>
      <c r="AX100" s="123"/>
      <c r="AY100" s="123"/>
      <c r="AZ100" s="108"/>
      <c r="BA100" s="458"/>
      <c r="BB100" s="458"/>
      <c r="BC100" s="458"/>
      <c r="BD100" s="458"/>
      <c r="BE100" s="458"/>
      <c r="BF100" s="123"/>
      <c r="BG100" s="123"/>
      <c r="BH100" s="123"/>
      <c r="BI100" s="123"/>
      <c r="BJ100" s="123"/>
      <c r="BK100" s="123"/>
      <c r="BL100" s="123"/>
      <c r="BM100" s="448"/>
      <c r="BN100" s="448"/>
      <c r="BO100" s="448"/>
      <c r="BP100" s="448"/>
      <c r="BQ100" s="448"/>
      <c r="BR100" s="123"/>
      <c r="BS100" s="123"/>
      <c r="BT100" s="123"/>
      <c r="BU100" s="123"/>
      <c r="BV100" s="123"/>
      <c r="BW100" s="123"/>
      <c r="BX100" s="337"/>
    </row>
    <row r="101" spans="1:76" hidden="1" x14ac:dyDescent="0.25">
      <c r="A101" s="297"/>
      <c r="B101" s="298"/>
      <c r="C101" s="297"/>
      <c r="D101" s="123"/>
      <c r="E101" s="123"/>
      <c r="F101" s="123"/>
      <c r="G101" s="123"/>
      <c r="H101" s="123"/>
      <c r="I101" s="123"/>
      <c r="J101" s="123"/>
      <c r="K101" s="123"/>
      <c r="L101" s="123"/>
      <c r="M101" s="123"/>
      <c r="N101" s="123"/>
      <c r="O101" s="123"/>
      <c r="P101" s="299"/>
      <c r="Q101" s="389"/>
      <c r="R101" s="389"/>
      <c r="S101" s="389"/>
      <c r="T101" s="389"/>
      <c r="U101" s="389"/>
      <c r="V101" s="123"/>
      <c r="W101" s="123"/>
      <c r="X101" s="123"/>
      <c r="Y101" s="123"/>
      <c r="Z101" s="123"/>
      <c r="AA101" s="123"/>
      <c r="AB101" s="108"/>
      <c r="AC101" s="389"/>
      <c r="AD101" s="389"/>
      <c r="AE101" s="389"/>
      <c r="AF101" s="389"/>
      <c r="AG101" s="389"/>
      <c r="AH101" s="123"/>
      <c r="AI101" s="123"/>
      <c r="AJ101" s="123"/>
      <c r="AK101" s="123"/>
      <c r="AL101" s="123"/>
      <c r="AM101" s="123"/>
      <c r="AN101" s="108"/>
      <c r="AO101" s="389"/>
      <c r="AP101" s="389"/>
      <c r="AQ101" s="389"/>
      <c r="AR101" s="389"/>
      <c r="AS101" s="389"/>
      <c r="AT101" s="123"/>
      <c r="AU101" s="123"/>
      <c r="AV101" s="123"/>
      <c r="AW101" s="123"/>
      <c r="AX101" s="123"/>
      <c r="AY101" s="123"/>
      <c r="AZ101" s="108"/>
      <c r="BA101" s="458"/>
      <c r="BB101" s="458"/>
      <c r="BC101" s="458"/>
      <c r="BD101" s="458"/>
      <c r="BE101" s="458"/>
      <c r="BF101" s="123"/>
      <c r="BG101" s="123"/>
      <c r="BH101" s="123"/>
      <c r="BI101" s="123"/>
      <c r="BJ101" s="123"/>
      <c r="BK101" s="123"/>
      <c r="BL101" s="123"/>
      <c r="BM101" s="448"/>
      <c r="BN101" s="448"/>
      <c r="BO101" s="448"/>
      <c r="BP101" s="448"/>
      <c r="BQ101" s="448"/>
      <c r="BR101" s="123"/>
      <c r="BS101" s="123"/>
      <c r="BT101" s="123"/>
      <c r="BU101" s="123"/>
      <c r="BV101" s="123"/>
      <c r="BW101" s="123"/>
      <c r="BX101" s="337"/>
    </row>
  </sheetData>
  <mergeCells count="36">
    <mergeCell ref="BR16:BW16"/>
    <mergeCell ref="D16:I16"/>
    <mergeCell ref="J16:O16"/>
    <mergeCell ref="P16:U16"/>
    <mergeCell ref="V16:AA16"/>
    <mergeCell ref="AB16:AG16"/>
    <mergeCell ref="AH16:AM16"/>
    <mergeCell ref="CM16:CS16"/>
    <mergeCell ref="CT16:CZ16"/>
    <mergeCell ref="DA16:DG16"/>
    <mergeCell ref="DH16:DN16"/>
    <mergeCell ref="CM14:CS15"/>
    <mergeCell ref="CT14:CZ15"/>
    <mergeCell ref="DA14:DG15"/>
    <mergeCell ref="DH14:DN15"/>
    <mergeCell ref="A13:A17"/>
    <mergeCell ref="B13:B17"/>
    <mergeCell ref="C13:C17"/>
    <mergeCell ref="D13:O15"/>
    <mergeCell ref="BX13:BX17"/>
    <mergeCell ref="P14:AA15"/>
    <mergeCell ref="AB14:AM15"/>
    <mergeCell ref="AN14:AY15"/>
    <mergeCell ref="AZ14:BK15"/>
    <mergeCell ref="BL14:BW15"/>
    <mergeCell ref="AN16:AS16"/>
    <mergeCell ref="AT16:AY16"/>
    <mergeCell ref="AZ16:BE16"/>
    <mergeCell ref="BF16:BK16"/>
    <mergeCell ref="P13:BW13"/>
    <mergeCell ref="BL16:BQ16"/>
    <mergeCell ref="A4:BX4"/>
    <mergeCell ref="A6:BX6"/>
    <mergeCell ref="A7:BX7"/>
    <mergeCell ref="A9:BX9"/>
    <mergeCell ref="A12:AY12"/>
  </mergeCells>
  <pageMargins left="0.59055118110236227" right="0.19685039370078741" top="0.19685039370078741" bottom="0.19685039370078741" header="0.27559055118110237" footer="0.27559055118110237"/>
  <pageSetup paperSize="8" scale="43" fitToWidth="2" fitToHeight="0" orientation="landscape" r:id="rId1"/>
  <headerFooter alignWithMargins="0">
    <oddHeader>&amp;L&amp;"Arial,обычный"&amp;6Подготовлено с использованием системы ГАРАНТ</oddHeader>
  </headerFooter>
  <colBreaks count="2" manualBreakCount="2">
    <brk id="76" max="1048575" man="1"/>
    <brk id="8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M105"/>
  <sheetViews>
    <sheetView view="pageBreakPreview" zoomScale="50" zoomScaleNormal="100" zoomScaleSheetLayoutView="50" workbookViewId="0">
      <pane xSplit="3" ySplit="18" topLeftCell="BQ46" activePane="bottomRight" state="frozen"/>
      <selection pane="topRight" activeCell="D1" sqref="D1"/>
      <selection pane="bottomLeft" activeCell="A19" sqref="A19"/>
      <selection pane="bottomRight" activeCell="A53" sqref="A53:XFD53"/>
    </sheetView>
  </sheetViews>
  <sheetFormatPr defaultRowHeight="15.75" x14ac:dyDescent="0.25"/>
  <cols>
    <col min="1" max="1" width="13" style="110" customWidth="1"/>
    <col min="2" max="2" width="38.85546875" style="137" customWidth="1"/>
    <col min="3" max="3" width="15.85546875" style="304" customWidth="1"/>
    <col min="4" max="9" width="6.85546875" style="304" customWidth="1"/>
    <col min="10" max="10" width="9.140625" style="304" customWidth="1"/>
    <col min="11" max="16" width="6.85546875" style="304" customWidth="1"/>
    <col min="17" max="17" width="10.85546875" style="304" customWidth="1"/>
    <col min="18" max="37" width="6.85546875" style="304" customWidth="1"/>
    <col min="38" max="38" width="9.140625" style="304" customWidth="1"/>
    <col min="39" max="44" width="6.85546875" style="304" customWidth="1"/>
    <col min="45" max="45" width="11.5703125" style="304" customWidth="1"/>
    <col min="46" max="51" width="6.85546875" style="304" customWidth="1"/>
    <col min="52" max="52" width="11.140625" style="304" customWidth="1"/>
    <col min="53" max="58" width="6.85546875" style="304" customWidth="1"/>
    <col min="59" max="59" width="9.28515625" style="304" customWidth="1"/>
    <col min="60" max="65" width="6.85546875" style="304" customWidth="1"/>
    <col min="66" max="66" width="9" style="304" customWidth="1"/>
    <col min="67" max="72" width="6.85546875" style="304" customWidth="1"/>
    <col min="73" max="73" width="9.42578125" style="304" customWidth="1"/>
    <col min="74" max="79" width="6.85546875" style="304" customWidth="1"/>
    <col min="80" max="80" width="12.85546875" style="304" customWidth="1"/>
    <col min="81" max="86" width="6.85546875" style="304" customWidth="1"/>
    <col min="87" max="87" width="11.42578125" style="304" customWidth="1"/>
    <col min="88" max="93" width="6.85546875" style="304" customWidth="1"/>
    <col min="94" max="94" width="11.140625" style="304" customWidth="1"/>
    <col min="95" max="100" width="6.85546875" style="304" customWidth="1"/>
    <col min="101" max="101" width="8.140625" style="304" customWidth="1"/>
    <col min="102" max="107" width="6.85546875" style="304" customWidth="1"/>
    <col min="108" max="108" width="9.5703125" style="304" customWidth="1"/>
    <col min="109" max="114" width="6.85546875" style="304" customWidth="1"/>
    <col min="115" max="115" width="8" style="304" customWidth="1"/>
    <col min="116" max="116" width="22.140625" style="304" customWidth="1"/>
    <col min="117" max="126" width="5.7109375" style="110" customWidth="1"/>
    <col min="127" max="16384" width="9.140625" style="110"/>
  </cols>
  <sheetData>
    <row r="1" spans="1:117" s="242" customFormat="1" x14ac:dyDescent="0.25">
      <c r="B1" s="338"/>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317" t="s">
        <v>264</v>
      </c>
    </row>
    <row r="2" spans="1:117" s="242" customFormat="1" ht="15" customHeight="1" x14ac:dyDescent="0.25">
      <c r="B2" s="338"/>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606" t="s">
        <v>1</v>
      </c>
      <c r="DJ2" s="606"/>
      <c r="DK2" s="606"/>
      <c r="DL2" s="606"/>
    </row>
    <row r="3" spans="1:117" s="242" customFormat="1" ht="31.5" x14ac:dyDescent="0.25">
      <c r="B3" s="338"/>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288" t="s">
        <v>2</v>
      </c>
    </row>
    <row r="4" spans="1:117" x14ac:dyDescent="0.25">
      <c r="A4" s="573" t="s">
        <v>265</v>
      </c>
      <c r="B4" s="573"/>
      <c r="C4" s="573"/>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c r="AS4" s="573"/>
    </row>
    <row r="5" spans="1:117" x14ac:dyDescent="0.25">
      <c r="A5" s="574"/>
      <c r="B5" s="574"/>
      <c r="C5" s="574"/>
      <c r="D5" s="574"/>
      <c r="E5" s="574"/>
      <c r="F5" s="574"/>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c r="AS5" s="574"/>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row>
    <row r="6" spans="1:117" ht="18.75" x14ac:dyDescent="0.25">
      <c r="A6" s="575" t="str">
        <f>G0228_1074205010351_06_0_69_!A6</f>
        <v xml:space="preserve">Инвестиционная программа              ООО "ИнвестГрадСтрой"                </v>
      </c>
      <c r="B6" s="575"/>
      <c r="C6" s="575"/>
      <c r="D6" s="575"/>
      <c r="E6" s="575"/>
      <c r="F6" s="575"/>
      <c r="G6" s="575"/>
      <c r="H6" s="575"/>
      <c r="I6" s="575"/>
      <c r="J6" s="575"/>
      <c r="K6" s="575"/>
      <c r="L6" s="575"/>
      <c r="M6" s="575"/>
      <c r="N6" s="575"/>
      <c r="O6" s="575"/>
      <c r="P6" s="575"/>
      <c r="Q6" s="575"/>
      <c r="R6" s="575"/>
      <c r="S6" s="575"/>
      <c r="T6" s="575"/>
      <c r="U6" s="575"/>
      <c r="V6" s="575"/>
      <c r="W6" s="575"/>
      <c r="X6" s="575"/>
      <c r="Y6" s="575"/>
      <c r="Z6" s="575"/>
      <c r="AA6" s="575"/>
      <c r="AB6" s="575"/>
      <c r="AC6" s="575"/>
      <c r="AD6" s="575"/>
      <c r="AE6" s="575"/>
      <c r="AF6" s="575"/>
      <c r="AG6" s="575"/>
      <c r="AH6" s="575"/>
      <c r="AI6" s="575"/>
      <c r="AJ6" s="575"/>
      <c r="AK6" s="575"/>
      <c r="AL6" s="575"/>
      <c r="AM6" s="575"/>
      <c r="AN6" s="575"/>
      <c r="AO6" s="575"/>
      <c r="AP6" s="575"/>
      <c r="AQ6" s="575"/>
      <c r="AR6" s="575"/>
      <c r="AS6" s="575"/>
      <c r="AT6" s="233"/>
      <c r="AU6" s="233"/>
      <c r="AV6" s="233"/>
      <c r="AW6" s="233"/>
      <c r="AX6" s="233"/>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c r="BX6" s="233"/>
      <c r="BY6" s="233"/>
      <c r="BZ6" s="233"/>
      <c r="CA6" s="233"/>
      <c r="CB6" s="233"/>
      <c r="CC6" s="233"/>
      <c r="CD6" s="233"/>
      <c r="CE6" s="233"/>
      <c r="CF6" s="233"/>
      <c r="CG6" s="233"/>
      <c r="CH6" s="233"/>
      <c r="CI6" s="233"/>
      <c r="CJ6" s="233"/>
      <c r="CK6" s="233"/>
      <c r="CL6" s="233"/>
      <c r="CM6" s="233"/>
      <c r="CN6" s="233"/>
      <c r="CO6" s="233"/>
      <c r="CP6" s="233"/>
      <c r="CQ6" s="233"/>
      <c r="CR6" s="233"/>
      <c r="CS6" s="233"/>
      <c r="CT6" s="233"/>
      <c r="CU6" s="233"/>
      <c r="CV6" s="233"/>
      <c r="CW6" s="233"/>
      <c r="CX6" s="233"/>
      <c r="CY6" s="233"/>
      <c r="CZ6" s="233"/>
      <c r="DA6" s="233"/>
      <c r="DB6" s="233"/>
      <c r="DC6" s="233"/>
      <c r="DD6" s="233"/>
      <c r="DE6" s="233"/>
      <c r="DF6" s="233"/>
      <c r="DG6" s="233"/>
      <c r="DH6" s="233"/>
      <c r="DI6" s="233"/>
      <c r="DJ6" s="233"/>
      <c r="DK6" s="233"/>
      <c r="DL6" s="307"/>
      <c r="DM6" s="290"/>
    </row>
    <row r="7" spans="1:117" x14ac:dyDescent="0.25">
      <c r="A7" s="576" t="s">
        <v>4</v>
      </c>
      <c r="B7" s="576"/>
      <c r="C7" s="576"/>
      <c r="D7" s="576"/>
      <c r="E7" s="576"/>
      <c r="F7" s="576"/>
      <c r="G7" s="576"/>
      <c r="H7" s="576"/>
      <c r="I7" s="576"/>
      <c r="J7" s="576"/>
      <c r="K7" s="576"/>
      <c r="L7" s="576"/>
      <c r="M7" s="576"/>
      <c r="N7" s="576"/>
      <c r="O7" s="576"/>
      <c r="P7" s="576"/>
      <c r="Q7" s="576"/>
      <c r="R7" s="576"/>
      <c r="S7" s="576"/>
      <c r="T7" s="576"/>
      <c r="U7" s="576"/>
      <c r="V7" s="576"/>
      <c r="W7" s="576"/>
      <c r="X7" s="576"/>
      <c r="Y7" s="576"/>
      <c r="Z7" s="576"/>
      <c r="AA7" s="576"/>
      <c r="AB7" s="576"/>
      <c r="AC7" s="576"/>
      <c r="AD7" s="576"/>
      <c r="AE7" s="576"/>
      <c r="AF7" s="576"/>
      <c r="AG7" s="576"/>
      <c r="AH7" s="576"/>
      <c r="AI7" s="576"/>
      <c r="AJ7" s="576"/>
      <c r="AK7" s="576"/>
      <c r="AL7" s="576"/>
      <c r="AM7" s="576"/>
      <c r="AN7" s="576"/>
      <c r="AO7" s="576"/>
      <c r="AP7" s="576"/>
      <c r="AQ7" s="576"/>
      <c r="AR7" s="576"/>
      <c r="AS7" s="576"/>
      <c r="AT7" s="308"/>
      <c r="AU7" s="308"/>
      <c r="AV7" s="308"/>
      <c r="AW7" s="308"/>
      <c r="AX7" s="308"/>
      <c r="AY7" s="308"/>
      <c r="AZ7" s="308"/>
      <c r="BA7" s="308"/>
      <c r="BB7" s="308"/>
      <c r="BC7" s="308"/>
      <c r="BD7" s="308"/>
      <c r="BE7" s="308"/>
      <c r="BF7" s="308"/>
      <c r="BG7" s="308"/>
      <c r="BH7" s="308"/>
      <c r="BI7" s="308"/>
      <c r="BJ7" s="308"/>
      <c r="BK7" s="308"/>
      <c r="BL7" s="308"/>
      <c r="BM7" s="308"/>
      <c r="BN7" s="308"/>
      <c r="BO7" s="308"/>
      <c r="BP7" s="308"/>
      <c r="BQ7" s="308"/>
      <c r="BR7" s="308"/>
      <c r="BS7" s="308"/>
      <c r="BT7" s="308"/>
      <c r="BU7" s="308"/>
      <c r="BV7" s="308"/>
      <c r="BW7" s="308"/>
      <c r="BX7" s="308"/>
      <c r="BY7" s="308"/>
      <c r="BZ7" s="308"/>
      <c r="CA7" s="308"/>
      <c r="CB7" s="308"/>
      <c r="CC7" s="308"/>
      <c r="CD7" s="308"/>
      <c r="CE7" s="308"/>
      <c r="CF7" s="308"/>
      <c r="CG7" s="308"/>
      <c r="CH7" s="308"/>
      <c r="CI7" s="308"/>
      <c r="CJ7" s="308"/>
      <c r="CK7" s="308"/>
      <c r="CL7" s="308"/>
      <c r="CM7" s="308"/>
      <c r="CN7" s="308"/>
      <c r="CO7" s="308"/>
      <c r="CP7" s="308"/>
      <c r="CQ7" s="308"/>
      <c r="CR7" s="308"/>
      <c r="CS7" s="308"/>
      <c r="CT7" s="308"/>
      <c r="CU7" s="308"/>
      <c r="CV7" s="308"/>
      <c r="CW7" s="308"/>
      <c r="CX7" s="308"/>
      <c r="CY7" s="308"/>
      <c r="CZ7" s="308"/>
      <c r="DA7" s="308"/>
      <c r="DB7" s="308"/>
      <c r="DC7" s="308"/>
      <c r="DD7" s="308"/>
      <c r="DE7" s="308"/>
      <c r="DF7" s="308"/>
      <c r="DG7" s="308"/>
      <c r="DH7" s="308"/>
      <c r="DI7" s="308"/>
      <c r="DJ7" s="308"/>
      <c r="DK7" s="308"/>
      <c r="DL7" s="308"/>
      <c r="DM7" s="292"/>
    </row>
    <row r="8" spans="1:117" ht="16.5" x14ac:dyDescent="0.25">
      <c r="A8" s="572"/>
      <c r="B8" s="572"/>
      <c r="C8" s="572"/>
      <c r="D8" s="572"/>
      <c r="E8" s="572"/>
      <c r="F8" s="572"/>
      <c r="G8" s="572"/>
      <c r="H8" s="572"/>
      <c r="I8" s="572"/>
      <c r="J8" s="572"/>
      <c r="K8" s="572"/>
      <c r="L8" s="572"/>
      <c r="M8" s="572"/>
      <c r="N8" s="572"/>
      <c r="O8" s="572"/>
      <c r="P8" s="572"/>
      <c r="Q8" s="572"/>
      <c r="R8" s="572"/>
      <c r="S8" s="572"/>
      <c r="T8" s="572"/>
      <c r="U8" s="572"/>
      <c r="V8" s="572"/>
      <c r="W8" s="572"/>
      <c r="X8" s="572"/>
      <c r="Y8" s="572"/>
      <c r="Z8" s="572"/>
      <c r="AA8" s="572"/>
      <c r="AB8" s="572"/>
      <c r="AC8" s="572"/>
      <c r="AD8" s="572"/>
      <c r="AE8" s="572"/>
      <c r="AF8" s="572"/>
      <c r="AG8" s="572"/>
      <c r="AH8" s="572"/>
      <c r="AI8" s="572"/>
      <c r="AJ8" s="572"/>
      <c r="AK8" s="572"/>
      <c r="AL8" s="572"/>
      <c r="AM8" s="572"/>
      <c r="AN8" s="572"/>
      <c r="AO8" s="572"/>
      <c r="AP8" s="572"/>
      <c r="AQ8" s="572"/>
      <c r="AR8" s="572"/>
      <c r="AS8" s="572"/>
      <c r="DK8" s="138"/>
    </row>
    <row r="9" spans="1:117" x14ac:dyDescent="0.25">
      <c r="A9" s="572" t="s">
        <v>956</v>
      </c>
      <c r="B9" s="572"/>
      <c r="C9" s="572"/>
      <c r="D9" s="572"/>
      <c r="E9" s="572"/>
      <c r="F9" s="572"/>
      <c r="G9" s="572"/>
      <c r="H9" s="572"/>
      <c r="I9" s="572"/>
      <c r="J9" s="572"/>
      <c r="K9" s="572"/>
      <c r="L9" s="572"/>
      <c r="M9" s="572"/>
      <c r="N9" s="572"/>
      <c r="O9" s="572"/>
      <c r="P9" s="572"/>
      <c r="Q9" s="572"/>
      <c r="R9" s="572"/>
      <c r="S9" s="572"/>
      <c r="T9" s="572"/>
      <c r="U9" s="572"/>
      <c r="V9" s="572"/>
      <c r="W9" s="572"/>
      <c r="X9" s="572"/>
      <c r="Y9" s="572"/>
      <c r="Z9" s="572"/>
      <c r="AA9" s="572"/>
      <c r="AB9" s="572"/>
      <c r="AC9" s="572"/>
      <c r="AD9" s="572"/>
      <c r="AE9" s="572"/>
      <c r="AF9" s="572"/>
      <c r="AG9" s="572"/>
      <c r="AH9" s="572"/>
      <c r="AI9" s="572"/>
      <c r="AJ9" s="572"/>
      <c r="AK9" s="572"/>
      <c r="AL9" s="572"/>
      <c r="AM9" s="572"/>
      <c r="AN9" s="572"/>
      <c r="AO9" s="572"/>
      <c r="AP9" s="572"/>
      <c r="AQ9" s="572"/>
      <c r="AR9" s="572"/>
      <c r="AS9" s="572"/>
      <c r="AT9" s="305"/>
      <c r="AU9" s="305"/>
      <c r="AV9" s="305"/>
      <c r="AW9" s="305"/>
      <c r="AX9" s="305"/>
      <c r="AY9" s="305"/>
      <c r="AZ9" s="305"/>
      <c r="BA9" s="305"/>
      <c r="BB9" s="305"/>
      <c r="BC9" s="305"/>
      <c r="BD9" s="305"/>
      <c r="BE9" s="305"/>
      <c r="BF9" s="305"/>
      <c r="BG9" s="305"/>
      <c r="BH9" s="305"/>
      <c r="BI9" s="305"/>
      <c r="BJ9" s="305"/>
      <c r="BK9" s="305"/>
      <c r="BL9" s="305"/>
      <c r="BM9" s="305"/>
      <c r="BN9" s="305"/>
      <c r="BO9" s="305"/>
      <c r="BP9" s="305"/>
      <c r="BQ9" s="305"/>
      <c r="BR9" s="305"/>
      <c r="BS9" s="305"/>
      <c r="BT9" s="305"/>
      <c r="BU9" s="305"/>
      <c r="BV9" s="305"/>
      <c r="BW9" s="305"/>
      <c r="BX9" s="305"/>
      <c r="BY9" s="305"/>
      <c r="BZ9" s="305"/>
      <c r="CA9" s="305"/>
      <c r="CB9" s="305"/>
      <c r="CC9" s="305"/>
      <c r="CD9" s="305"/>
      <c r="CE9" s="305"/>
      <c r="CF9" s="305"/>
      <c r="CG9" s="305"/>
      <c r="CH9" s="305"/>
      <c r="CI9" s="305"/>
      <c r="CJ9" s="305"/>
      <c r="CK9" s="305"/>
      <c r="CL9" s="305"/>
      <c r="CM9" s="305"/>
      <c r="CN9" s="305"/>
      <c r="CO9" s="305"/>
      <c r="CP9" s="305"/>
      <c r="CQ9" s="305"/>
      <c r="CR9" s="305"/>
      <c r="CS9" s="305"/>
      <c r="CT9" s="305"/>
      <c r="CU9" s="305"/>
      <c r="CV9" s="305"/>
      <c r="CW9" s="305"/>
      <c r="CX9" s="305"/>
      <c r="CY9" s="305"/>
      <c r="CZ9" s="305"/>
      <c r="DA9" s="305"/>
      <c r="DB9" s="305"/>
      <c r="DC9" s="305"/>
      <c r="DD9" s="305"/>
      <c r="DE9" s="305"/>
      <c r="DF9" s="305"/>
      <c r="DG9" s="305"/>
      <c r="DH9" s="305"/>
      <c r="DI9" s="305"/>
      <c r="DJ9" s="305"/>
      <c r="DK9" s="305"/>
      <c r="DL9" s="181"/>
    </row>
    <row r="10" spans="1:117" ht="15.75" customHeight="1" x14ac:dyDescent="0.25">
      <c r="A10" s="574"/>
      <c r="B10" s="574"/>
      <c r="C10" s="574"/>
      <c r="D10" s="574"/>
      <c r="E10" s="574"/>
      <c r="F10" s="574"/>
      <c r="G10" s="574"/>
      <c r="H10" s="574"/>
      <c r="I10" s="574"/>
      <c r="J10" s="574"/>
      <c r="K10" s="574"/>
      <c r="L10" s="574"/>
      <c r="M10" s="574"/>
      <c r="N10" s="574"/>
      <c r="O10" s="574"/>
      <c r="P10" s="574"/>
      <c r="Q10" s="574"/>
      <c r="R10" s="574"/>
      <c r="S10" s="574"/>
      <c r="T10" s="574"/>
      <c r="U10" s="574"/>
      <c r="V10" s="574"/>
      <c r="W10" s="574"/>
      <c r="X10" s="574"/>
      <c r="Y10" s="574"/>
      <c r="Z10" s="574"/>
      <c r="AA10" s="574"/>
      <c r="AB10" s="574"/>
      <c r="AC10" s="574"/>
      <c r="AD10" s="574"/>
      <c r="AE10" s="574"/>
      <c r="AF10" s="574"/>
      <c r="AG10" s="574"/>
      <c r="AH10" s="574"/>
      <c r="AI10" s="574"/>
      <c r="AJ10" s="574"/>
      <c r="AK10" s="574"/>
      <c r="AL10" s="574"/>
      <c r="AM10" s="574"/>
      <c r="AN10" s="574"/>
      <c r="AO10" s="574"/>
      <c r="AP10" s="574"/>
      <c r="AQ10" s="574"/>
      <c r="AR10" s="574"/>
      <c r="AS10" s="574"/>
    </row>
    <row r="11" spans="1:117" x14ac:dyDescent="0.25">
      <c r="A11" s="304"/>
    </row>
    <row r="12" spans="1:117" x14ac:dyDescent="0.25">
      <c r="A12" s="304"/>
    </row>
    <row r="13" spans="1:117" x14ac:dyDescent="0.25">
      <c r="A13" s="600"/>
      <c r="B13" s="600"/>
      <c r="C13" s="600"/>
      <c r="D13" s="600"/>
      <c r="E13" s="600"/>
      <c r="F13" s="600"/>
      <c r="G13" s="600"/>
      <c r="H13" s="600"/>
      <c r="I13" s="600"/>
      <c r="J13" s="600"/>
      <c r="K13" s="600"/>
      <c r="L13" s="600"/>
      <c r="M13" s="600"/>
      <c r="N13" s="600"/>
      <c r="O13" s="600"/>
      <c r="P13" s="600"/>
      <c r="Q13" s="600"/>
      <c r="R13" s="600"/>
      <c r="S13" s="600"/>
      <c r="T13" s="600"/>
      <c r="U13" s="600"/>
      <c r="V13" s="600"/>
      <c r="W13" s="600"/>
      <c r="X13" s="600"/>
      <c r="Y13" s="600"/>
      <c r="Z13" s="600"/>
      <c r="AA13" s="600"/>
      <c r="AB13" s="600"/>
      <c r="AC13" s="600"/>
      <c r="AD13" s="600"/>
      <c r="AE13" s="600"/>
      <c r="AF13" s="600"/>
      <c r="AG13" s="600"/>
      <c r="AH13" s="600"/>
      <c r="AI13" s="600"/>
      <c r="AJ13" s="600"/>
      <c r="AK13" s="600"/>
      <c r="AL13" s="600"/>
      <c r="AM13" s="600"/>
      <c r="AN13" s="600"/>
      <c r="AO13" s="600"/>
      <c r="AP13" s="600"/>
      <c r="AQ13" s="600"/>
      <c r="AR13" s="600"/>
      <c r="AS13" s="600"/>
      <c r="AT13" s="600"/>
      <c r="AU13" s="600"/>
      <c r="AV13" s="600"/>
      <c r="AW13" s="600"/>
      <c r="AX13" s="600"/>
      <c r="AY13" s="600"/>
      <c r="AZ13" s="600"/>
      <c r="BA13" s="600"/>
      <c r="BB13" s="600"/>
      <c r="BC13" s="600"/>
      <c r="BD13" s="600"/>
      <c r="BE13" s="600"/>
      <c r="BF13" s="600"/>
      <c r="BG13" s="600"/>
      <c r="BH13" s="600"/>
      <c r="BI13" s="600"/>
      <c r="BJ13" s="600"/>
      <c r="BK13" s="600"/>
      <c r="BL13" s="600"/>
      <c r="BM13" s="600"/>
      <c r="BN13" s="600"/>
      <c r="BO13" s="600"/>
      <c r="BP13" s="600"/>
      <c r="BQ13" s="600"/>
      <c r="BR13" s="600"/>
      <c r="BS13" s="600"/>
      <c r="BT13" s="600"/>
      <c r="BU13" s="600"/>
      <c r="BV13" s="600"/>
      <c r="BW13" s="600"/>
      <c r="BX13" s="600"/>
      <c r="BY13" s="600"/>
      <c r="BZ13" s="600"/>
      <c r="CA13" s="600"/>
      <c r="CB13" s="600"/>
      <c r="CC13" s="600"/>
      <c r="CD13" s="600"/>
      <c r="CE13" s="600"/>
      <c r="CF13" s="600"/>
      <c r="CG13" s="600"/>
      <c r="CH13" s="600"/>
      <c r="CI13" s="600"/>
      <c r="CJ13" s="600"/>
      <c r="CK13" s="600"/>
      <c r="CL13" s="600"/>
      <c r="CM13" s="600"/>
      <c r="CN13" s="600"/>
      <c r="CO13" s="600"/>
      <c r="CP13" s="600"/>
      <c r="CQ13" s="600"/>
      <c r="CR13" s="600"/>
      <c r="CS13" s="600"/>
      <c r="CT13" s="600"/>
      <c r="CU13" s="600"/>
      <c r="CV13" s="600"/>
      <c r="CW13" s="600"/>
      <c r="CX13" s="600"/>
      <c r="CY13" s="600"/>
      <c r="CZ13" s="600"/>
      <c r="DA13" s="600"/>
      <c r="DB13" s="600"/>
      <c r="DC13" s="600"/>
      <c r="DD13" s="600"/>
      <c r="DE13" s="600"/>
      <c r="DF13" s="600"/>
      <c r="DG13" s="600"/>
      <c r="DH13" s="600"/>
      <c r="DI13" s="600"/>
      <c r="DJ13" s="600"/>
      <c r="DK13" s="600"/>
    </row>
    <row r="14" spans="1:117" ht="24.75" customHeight="1" x14ac:dyDescent="0.25">
      <c r="A14" s="578" t="s">
        <v>5</v>
      </c>
      <c r="B14" s="578" t="s">
        <v>6</v>
      </c>
      <c r="C14" s="578" t="s">
        <v>7</v>
      </c>
      <c r="D14" s="534" t="s">
        <v>266</v>
      </c>
      <c r="E14" s="534"/>
      <c r="F14" s="534"/>
      <c r="G14" s="534"/>
      <c r="H14" s="534"/>
      <c r="I14" s="534"/>
      <c r="J14" s="534"/>
      <c r="K14" s="534"/>
      <c r="L14" s="534"/>
      <c r="M14" s="534"/>
      <c r="N14" s="534"/>
      <c r="O14" s="534"/>
      <c r="P14" s="534"/>
      <c r="Q14" s="534"/>
      <c r="R14" s="534" t="s">
        <v>926</v>
      </c>
      <c r="S14" s="534"/>
      <c r="T14" s="534"/>
      <c r="U14" s="534"/>
      <c r="V14" s="534"/>
      <c r="W14" s="534"/>
      <c r="X14" s="534"/>
      <c r="Y14" s="534"/>
      <c r="Z14" s="534"/>
      <c r="AA14" s="534"/>
      <c r="AB14" s="534"/>
      <c r="AC14" s="534"/>
      <c r="AD14" s="534"/>
      <c r="AE14" s="534"/>
      <c r="AF14" s="601" t="s">
        <v>267</v>
      </c>
      <c r="AG14" s="602"/>
      <c r="AH14" s="602"/>
      <c r="AI14" s="602"/>
      <c r="AJ14" s="602"/>
      <c r="AK14" s="602"/>
      <c r="AL14" s="602"/>
      <c r="AM14" s="602"/>
      <c r="AN14" s="602"/>
      <c r="AO14" s="602"/>
      <c r="AP14" s="602"/>
      <c r="AQ14" s="602"/>
      <c r="AR14" s="602"/>
      <c r="AS14" s="602"/>
      <c r="AT14" s="602"/>
      <c r="AU14" s="602"/>
      <c r="AV14" s="602"/>
      <c r="AW14" s="602"/>
      <c r="AX14" s="602"/>
      <c r="AY14" s="602"/>
      <c r="AZ14" s="602"/>
      <c r="BA14" s="602"/>
      <c r="BB14" s="602"/>
      <c r="BC14" s="602"/>
      <c r="BD14" s="602"/>
      <c r="BE14" s="602"/>
      <c r="BF14" s="602"/>
      <c r="BG14" s="602"/>
      <c r="BH14" s="602"/>
      <c r="BI14" s="602"/>
      <c r="BJ14" s="602"/>
      <c r="BK14" s="602"/>
      <c r="BL14" s="602"/>
      <c r="BM14" s="602"/>
      <c r="BN14" s="602"/>
      <c r="BO14" s="602"/>
      <c r="BP14" s="602"/>
      <c r="BQ14" s="602"/>
      <c r="BR14" s="602"/>
      <c r="BS14" s="602"/>
      <c r="BT14" s="602"/>
      <c r="BU14" s="602"/>
      <c r="BV14" s="602"/>
      <c r="BW14" s="602"/>
      <c r="BX14" s="602"/>
      <c r="BY14" s="602"/>
      <c r="BZ14" s="602"/>
      <c r="CA14" s="602"/>
      <c r="CB14" s="602"/>
      <c r="CC14" s="602"/>
      <c r="CD14" s="602"/>
      <c r="CE14" s="602"/>
      <c r="CF14" s="602"/>
      <c r="CG14" s="602"/>
      <c r="CH14" s="602"/>
      <c r="CI14" s="602"/>
      <c r="CJ14" s="602"/>
      <c r="CK14" s="602"/>
      <c r="CL14" s="602"/>
      <c r="CM14" s="602"/>
      <c r="CN14" s="602"/>
      <c r="CO14" s="602"/>
      <c r="CP14" s="602"/>
      <c r="CQ14" s="602"/>
      <c r="CR14" s="602"/>
      <c r="CS14" s="602"/>
      <c r="CT14" s="602"/>
      <c r="CU14" s="602"/>
      <c r="CV14" s="602"/>
      <c r="CW14" s="602"/>
      <c r="CX14" s="602"/>
      <c r="CY14" s="602"/>
      <c r="CZ14" s="602"/>
      <c r="DA14" s="602"/>
      <c r="DB14" s="602"/>
      <c r="DC14" s="602"/>
      <c r="DD14" s="602"/>
      <c r="DE14" s="602"/>
      <c r="DF14" s="602"/>
      <c r="DG14" s="602"/>
      <c r="DH14" s="602"/>
      <c r="DI14" s="602"/>
      <c r="DJ14" s="602"/>
      <c r="DK14" s="603"/>
      <c r="DL14" s="534" t="s">
        <v>53</v>
      </c>
    </row>
    <row r="15" spans="1:117" ht="29.25" customHeight="1" x14ac:dyDescent="0.25">
      <c r="A15" s="578"/>
      <c r="B15" s="578"/>
      <c r="C15" s="578"/>
      <c r="D15" s="534"/>
      <c r="E15" s="534"/>
      <c r="F15" s="534"/>
      <c r="G15" s="534"/>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78" t="s">
        <v>868</v>
      </c>
      <c r="AG15" s="578"/>
      <c r="AH15" s="578"/>
      <c r="AI15" s="578"/>
      <c r="AJ15" s="578"/>
      <c r="AK15" s="578"/>
      <c r="AL15" s="578"/>
      <c r="AM15" s="578"/>
      <c r="AN15" s="578"/>
      <c r="AO15" s="578"/>
      <c r="AP15" s="578"/>
      <c r="AQ15" s="578"/>
      <c r="AR15" s="578"/>
      <c r="AS15" s="578"/>
      <c r="AT15" s="578" t="s">
        <v>869</v>
      </c>
      <c r="AU15" s="578"/>
      <c r="AV15" s="578"/>
      <c r="AW15" s="578"/>
      <c r="AX15" s="578"/>
      <c r="AY15" s="578"/>
      <c r="AZ15" s="578"/>
      <c r="BA15" s="578"/>
      <c r="BB15" s="578"/>
      <c r="BC15" s="578"/>
      <c r="BD15" s="578"/>
      <c r="BE15" s="578"/>
      <c r="BF15" s="578"/>
      <c r="BG15" s="578"/>
      <c r="BH15" s="578" t="s">
        <v>870</v>
      </c>
      <c r="BI15" s="578"/>
      <c r="BJ15" s="578"/>
      <c r="BK15" s="578"/>
      <c r="BL15" s="578"/>
      <c r="BM15" s="578"/>
      <c r="BN15" s="578"/>
      <c r="BO15" s="578"/>
      <c r="BP15" s="578"/>
      <c r="BQ15" s="578"/>
      <c r="BR15" s="578"/>
      <c r="BS15" s="578"/>
      <c r="BT15" s="578"/>
      <c r="BU15" s="578"/>
      <c r="BV15" s="578" t="s">
        <v>871</v>
      </c>
      <c r="BW15" s="578"/>
      <c r="BX15" s="578"/>
      <c r="BY15" s="578"/>
      <c r="BZ15" s="578"/>
      <c r="CA15" s="578"/>
      <c r="CB15" s="578"/>
      <c r="CC15" s="578"/>
      <c r="CD15" s="578"/>
      <c r="CE15" s="578"/>
      <c r="CF15" s="578"/>
      <c r="CG15" s="578"/>
      <c r="CH15" s="578"/>
      <c r="CI15" s="578"/>
      <c r="CJ15" s="578" t="s">
        <v>872</v>
      </c>
      <c r="CK15" s="578"/>
      <c r="CL15" s="578"/>
      <c r="CM15" s="578"/>
      <c r="CN15" s="578"/>
      <c r="CO15" s="578"/>
      <c r="CP15" s="578"/>
      <c r="CQ15" s="578"/>
      <c r="CR15" s="578"/>
      <c r="CS15" s="578"/>
      <c r="CT15" s="578"/>
      <c r="CU15" s="578"/>
      <c r="CV15" s="578"/>
      <c r="CW15" s="578"/>
      <c r="CX15" s="534" t="s">
        <v>268</v>
      </c>
      <c r="CY15" s="534"/>
      <c r="CZ15" s="534"/>
      <c r="DA15" s="534"/>
      <c r="DB15" s="534"/>
      <c r="DC15" s="534"/>
      <c r="DD15" s="534"/>
      <c r="DE15" s="534"/>
      <c r="DF15" s="534"/>
      <c r="DG15" s="534"/>
      <c r="DH15" s="534"/>
      <c r="DI15" s="534"/>
      <c r="DJ15" s="534"/>
      <c r="DK15" s="534"/>
      <c r="DL15" s="534"/>
    </row>
    <row r="16" spans="1:117" ht="45" customHeight="1" x14ac:dyDescent="0.25">
      <c r="A16" s="578"/>
      <c r="B16" s="578"/>
      <c r="C16" s="578"/>
      <c r="D16" s="578" t="s">
        <v>54</v>
      </c>
      <c r="E16" s="578"/>
      <c r="F16" s="578"/>
      <c r="G16" s="578"/>
      <c r="H16" s="578"/>
      <c r="I16" s="578"/>
      <c r="J16" s="578"/>
      <c r="K16" s="578" t="s">
        <v>55</v>
      </c>
      <c r="L16" s="578"/>
      <c r="M16" s="578"/>
      <c r="N16" s="578"/>
      <c r="O16" s="578"/>
      <c r="P16" s="578"/>
      <c r="Q16" s="578"/>
      <c r="R16" s="578" t="s">
        <v>54</v>
      </c>
      <c r="S16" s="578"/>
      <c r="T16" s="578"/>
      <c r="U16" s="578"/>
      <c r="V16" s="578"/>
      <c r="W16" s="578"/>
      <c r="X16" s="578"/>
      <c r="Y16" s="578" t="s">
        <v>55</v>
      </c>
      <c r="Z16" s="578"/>
      <c r="AA16" s="578"/>
      <c r="AB16" s="578"/>
      <c r="AC16" s="578"/>
      <c r="AD16" s="578"/>
      <c r="AE16" s="578"/>
      <c r="AF16" s="578" t="s">
        <v>54</v>
      </c>
      <c r="AG16" s="578"/>
      <c r="AH16" s="578"/>
      <c r="AI16" s="578"/>
      <c r="AJ16" s="578"/>
      <c r="AK16" s="578"/>
      <c r="AL16" s="578"/>
      <c r="AM16" s="578" t="s">
        <v>55</v>
      </c>
      <c r="AN16" s="578"/>
      <c r="AO16" s="578"/>
      <c r="AP16" s="578"/>
      <c r="AQ16" s="578"/>
      <c r="AR16" s="578"/>
      <c r="AS16" s="578"/>
      <c r="AT16" s="578" t="s">
        <v>54</v>
      </c>
      <c r="AU16" s="578"/>
      <c r="AV16" s="578"/>
      <c r="AW16" s="578"/>
      <c r="AX16" s="578"/>
      <c r="AY16" s="578"/>
      <c r="AZ16" s="578"/>
      <c r="BA16" s="578" t="s">
        <v>55</v>
      </c>
      <c r="BB16" s="578"/>
      <c r="BC16" s="578"/>
      <c r="BD16" s="578"/>
      <c r="BE16" s="578"/>
      <c r="BF16" s="578"/>
      <c r="BG16" s="578"/>
      <c r="BH16" s="578" t="s">
        <v>54</v>
      </c>
      <c r="BI16" s="578"/>
      <c r="BJ16" s="578"/>
      <c r="BK16" s="578"/>
      <c r="BL16" s="578"/>
      <c r="BM16" s="578"/>
      <c r="BN16" s="578"/>
      <c r="BO16" s="578" t="s">
        <v>55</v>
      </c>
      <c r="BP16" s="578"/>
      <c r="BQ16" s="578"/>
      <c r="BR16" s="578"/>
      <c r="BS16" s="578"/>
      <c r="BT16" s="578"/>
      <c r="BU16" s="578"/>
      <c r="BV16" s="578" t="s">
        <v>54</v>
      </c>
      <c r="BW16" s="578"/>
      <c r="BX16" s="578"/>
      <c r="BY16" s="578"/>
      <c r="BZ16" s="578"/>
      <c r="CA16" s="578"/>
      <c r="CB16" s="578"/>
      <c r="CC16" s="578" t="s">
        <v>55</v>
      </c>
      <c r="CD16" s="578"/>
      <c r="CE16" s="578"/>
      <c r="CF16" s="578"/>
      <c r="CG16" s="578"/>
      <c r="CH16" s="578"/>
      <c r="CI16" s="578"/>
      <c r="CJ16" s="578" t="s">
        <v>54</v>
      </c>
      <c r="CK16" s="578"/>
      <c r="CL16" s="578"/>
      <c r="CM16" s="578"/>
      <c r="CN16" s="578"/>
      <c r="CO16" s="578"/>
      <c r="CP16" s="578"/>
      <c r="CQ16" s="578" t="s">
        <v>55</v>
      </c>
      <c r="CR16" s="578"/>
      <c r="CS16" s="578"/>
      <c r="CT16" s="578"/>
      <c r="CU16" s="578"/>
      <c r="CV16" s="578"/>
      <c r="CW16" s="578"/>
      <c r="CX16" s="578" t="s">
        <v>54</v>
      </c>
      <c r="CY16" s="578"/>
      <c r="CZ16" s="578"/>
      <c r="DA16" s="578"/>
      <c r="DB16" s="578"/>
      <c r="DC16" s="578"/>
      <c r="DD16" s="578"/>
      <c r="DE16" s="578" t="s">
        <v>55</v>
      </c>
      <c r="DF16" s="578"/>
      <c r="DG16" s="578"/>
      <c r="DH16" s="578"/>
      <c r="DI16" s="578"/>
      <c r="DJ16" s="578"/>
      <c r="DK16" s="578"/>
      <c r="DL16" s="534"/>
    </row>
    <row r="17" spans="1:116" ht="60.75" customHeight="1" x14ac:dyDescent="0.25">
      <c r="A17" s="578"/>
      <c r="B17" s="578"/>
      <c r="C17" s="578"/>
      <c r="D17" s="300" t="s">
        <v>107</v>
      </c>
      <c r="E17" s="300" t="s">
        <v>108</v>
      </c>
      <c r="F17" s="300" t="s">
        <v>269</v>
      </c>
      <c r="G17" s="300" t="s">
        <v>270</v>
      </c>
      <c r="H17" s="300" t="s">
        <v>271</v>
      </c>
      <c r="I17" s="300" t="s">
        <v>110</v>
      </c>
      <c r="J17" s="7" t="s">
        <v>111</v>
      </c>
      <c r="K17" s="300" t="s">
        <v>107</v>
      </c>
      <c r="L17" s="300" t="s">
        <v>108</v>
      </c>
      <c r="M17" s="300" t="s">
        <v>269</v>
      </c>
      <c r="N17" s="300" t="s">
        <v>270</v>
      </c>
      <c r="O17" s="300" t="s">
        <v>271</v>
      </c>
      <c r="P17" s="300" t="s">
        <v>110</v>
      </c>
      <c r="Q17" s="7" t="s">
        <v>111</v>
      </c>
      <c r="R17" s="300" t="s">
        <v>107</v>
      </c>
      <c r="S17" s="300" t="s">
        <v>108</v>
      </c>
      <c r="T17" s="300" t="s">
        <v>269</v>
      </c>
      <c r="U17" s="300" t="s">
        <v>270</v>
      </c>
      <c r="V17" s="300" t="s">
        <v>271</v>
      </c>
      <c r="W17" s="300" t="s">
        <v>110</v>
      </c>
      <c r="X17" s="7" t="s">
        <v>111</v>
      </c>
      <c r="Y17" s="300" t="s">
        <v>107</v>
      </c>
      <c r="Z17" s="300" t="s">
        <v>108</v>
      </c>
      <c r="AA17" s="300" t="s">
        <v>269</v>
      </c>
      <c r="AB17" s="300" t="s">
        <v>270</v>
      </c>
      <c r="AC17" s="300" t="s">
        <v>271</v>
      </c>
      <c r="AD17" s="300" t="s">
        <v>110</v>
      </c>
      <c r="AE17" s="7" t="s">
        <v>111</v>
      </c>
      <c r="AF17" s="300" t="s">
        <v>107</v>
      </c>
      <c r="AG17" s="300" t="s">
        <v>108</v>
      </c>
      <c r="AH17" s="300" t="s">
        <v>269</v>
      </c>
      <c r="AI17" s="300" t="s">
        <v>270</v>
      </c>
      <c r="AJ17" s="300" t="s">
        <v>271</v>
      </c>
      <c r="AK17" s="300" t="s">
        <v>110</v>
      </c>
      <c r="AL17" s="7" t="s">
        <v>111</v>
      </c>
      <c r="AM17" s="300" t="s">
        <v>107</v>
      </c>
      <c r="AN17" s="300" t="s">
        <v>108</v>
      </c>
      <c r="AO17" s="300" t="s">
        <v>269</v>
      </c>
      <c r="AP17" s="300" t="s">
        <v>270</v>
      </c>
      <c r="AQ17" s="300" t="s">
        <v>271</v>
      </c>
      <c r="AR17" s="300" t="s">
        <v>110</v>
      </c>
      <c r="AS17" s="7" t="s">
        <v>111</v>
      </c>
      <c r="AT17" s="300" t="s">
        <v>107</v>
      </c>
      <c r="AU17" s="300" t="s">
        <v>108</v>
      </c>
      <c r="AV17" s="300" t="s">
        <v>269</v>
      </c>
      <c r="AW17" s="300" t="s">
        <v>270</v>
      </c>
      <c r="AX17" s="300" t="s">
        <v>271</v>
      </c>
      <c r="AY17" s="300" t="s">
        <v>110</v>
      </c>
      <c r="AZ17" s="7" t="s">
        <v>111</v>
      </c>
      <c r="BA17" s="300" t="s">
        <v>107</v>
      </c>
      <c r="BB17" s="300" t="s">
        <v>108</v>
      </c>
      <c r="BC17" s="300" t="s">
        <v>269</v>
      </c>
      <c r="BD17" s="300" t="s">
        <v>270</v>
      </c>
      <c r="BE17" s="300" t="s">
        <v>271</v>
      </c>
      <c r="BF17" s="300" t="s">
        <v>110</v>
      </c>
      <c r="BG17" s="7" t="s">
        <v>111</v>
      </c>
      <c r="BH17" s="300" t="s">
        <v>107</v>
      </c>
      <c r="BI17" s="300" t="s">
        <v>108</v>
      </c>
      <c r="BJ17" s="300" t="s">
        <v>269</v>
      </c>
      <c r="BK17" s="300" t="s">
        <v>270</v>
      </c>
      <c r="BL17" s="300" t="s">
        <v>271</v>
      </c>
      <c r="BM17" s="300" t="s">
        <v>110</v>
      </c>
      <c r="BN17" s="7" t="s">
        <v>111</v>
      </c>
      <c r="BO17" s="300" t="s">
        <v>107</v>
      </c>
      <c r="BP17" s="300" t="s">
        <v>108</v>
      </c>
      <c r="BQ17" s="300" t="s">
        <v>269</v>
      </c>
      <c r="BR17" s="300" t="s">
        <v>270</v>
      </c>
      <c r="BS17" s="300" t="s">
        <v>271</v>
      </c>
      <c r="BT17" s="300" t="s">
        <v>110</v>
      </c>
      <c r="BU17" s="7" t="s">
        <v>111</v>
      </c>
      <c r="BV17" s="300" t="s">
        <v>107</v>
      </c>
      <c r="BW17" s="300" t="s">
        <v>108</v>
      </c>
      <c r="BX17" s="300" t="s">
        <v>269</v>
      </c>
      <c r="BY17" s="300" t="s">
        <v>270</v>
      </c>
      <c r="BZ17" s="300" t="s">
        <v>271</v>
      </c>
      <c r="CA17" s="300" t="s">
        <v>110</v>
      </c>
      <c r="CB17" s="7" t="s">
        <v>111</v>
      </c>
      <c r="CC17" s="300" t="s">
        <v>107</v>
      </c>
      <c r="CD17" s="300" t="s">
        <v>108</v>
      </c>
      <c r="CE17" s="300" t="s">
        <v>269</v>
      </c>
      <c r="CF17" s="300" t="s">
        <v>270</v>
      </c>
      <c r="CG17" s="300" t="s">
        <v>271</v>
      </c>
      <c r="CH17" s="300" t="s">
        <v>110</v>
      </c>
      <c r="CI17" s="7" t="s">
        <v>111</v>
      </c>
      <c r="CJ17" s="300" t="s">
        <v>107</v>
      </c>
      <c r="CK17" s="300" t="s">
        <v>108</v>
      </c>
      <c r="CL17" s="300" t="s">
        <v>269</v>
      </c>
      <c r="CM17" s="300" t="s">
        <v>270</v>
      </c>
      <c r="CN17" s="300" t="s">
        <v>271</v>
      </c>
      <c r="CO17" s="300" t="s">
        <v>110</v>
      </c>
      <c r="CP17" s="7" t="s">
        <v>111</v>
      </c>
      <c r="CQ17" s="300" t="s">
        <v>107</v>
      </c>
      <c r="CR17" s="300" t="s">
        <v>108</v>
      </c>
      <c r="CS17" s="300" t="s">
        <v>269</v>
      </c>
      <c r="CT17" s="300" t="s">
        <v>270</v>
      </c>
      <c r="CU17" s="300" t="s">
        <v>271</v>
      </c>
      <c r="CV17" s="300" t="s">
        <v>110</v>
      </c>
      <c r="CW17" s="7" t="s">
        <v>111</v>
      </c>
      <c r="CX17" s="300" t="s">
        <v>107</v>
      </c>
      <c r="CY17" s="300" t="s">
        <v>108</v>
      </c>
      <c r="CZ17" s="300" t="s">
        <v>269</v>
      </c>
      <c r="DA17" s="300" t="s">
        <v>270</v>
      </c>
      <c r="DB17" s="300" t="s">
        <v>271</v>
      </c>
      <c r="DC17" s="300" t="s">
        <v>110</v>
      </c>
      <c r="DD17" s="7" t="s">
        <v>111</v>
      </c>
      <c r="DE17" s="300" t="s">
        <v>107</v>
      </c>
      <c r="DF17" s="300" t="s">
        <v>108</v>
      </c>
      <c r="DG17" s="300" t="s">
        <v>269</v>
      </c>
      <c r="DH17" s="300" t="s">
        <v>270</v>
      </c>
      <c r="DI17" s="300" t="s">
        <v>271</v>
      </c>
      <c r="DJ17" s="300" t="s">
        <v>110</v>
      </c>
      <c r="DK17" s="7" t="s">
        <v>111</v>
      </c>
      <c r="DL17" s="534"/>
    </row>
    <row r="18" spans="1:116" s="304" customFormat="1" x14ac:dyDescent="0.25">
      <c r="A18" s="302">
        <v>1</v>
      </c>
      <c r="B18" s="302">
        <v>2</v>
      </c>
      <c r="C18" s="302">
        <v>3</v>
      </c>
      <c r="D18" s="114" t="s">
        <v>190</v>
      </c>
      <c r="E18" s="114" t="s">
        <v>191</v>
      </c>
      <c r="F18" s="114" t="s">
        <v>192</v>
      </c>
      <c r="G18" s="114" t="s">
        <v>193</v>
      </c>
      <c r="H18" s="114" t="s">
        <v>194</v>
      </c>
      <c r="I18" s="114" t="s">
        <v>195</v>
      </c>
      <c r="J18" s="114" t="s">
        <v>196</v>
      </c>
      <c r="K18" s="114" t="s">
        <v>197</v>
      </c>
      <c r="L18" s="114" t="s">
        <v>198</v>
      </c>
      <c r="M18" s="114" t="s">
        <v>199</v>
      </c>
      <c r="N18" s="114" t="s">
        <v>200</v>
      </c>
      <c r="O18" s="114" t="s">
        <v>201</v>
      </c>
      <c r="P18" s="114" t="s">
        <v>202</v>
      </c>
      <c r="Q18" s="114" t="s">
        <v>203</v>
      </c>
      <c r="R18" s="114" t="s">
        <v>228</v>
      </c>
      <c r="S18" s="114" t="s">
        <v>229</v>
      </c>
      <c r="T18" s="114" t="s">
        <v>230</v>
      </c>
      <c r="U18" s="114" t="s">
        <v>231</v>
      </c>
      <c r="V18" s="114" t="s">
        <v>232</v>
      </c>
      <c r="W18" s="114" t="s">
        <v>233</v>
      </c>
      <c r="X18" s="114" t="s">
        <v>272</v>
      </c>
      <c r="Y18" s="114" t="s">
        <v>234</v>
      </c>
      <c r="Z18" s="114" t="s">
        <v>235</v>
      </c>
      <c r="AA18" s="114" t="s">
        <v>236</v>
      </c>
      <c r="AB18" s="114" t="s">
        <v>237</v>
      </c>
      <c r="AC18" s="114" t="s">
        <v>238</v>
      </c>
      <c r="AD18" s="114" t="s">
        <v>239</v>
      </c>
      <c r="AE18" s="114" t="s">
        <v>273</v>
      </c>
      <c r="AF18" s="114" t="s">
        <v>112</v>
      </c>
      <c r="AG18" s="114" t="s">
        <v>113</v>
      </c>
      <c r="AH18" s="114" t="s">
        <v>114</v>
      </c>
      <c r="AI18" s="114" t="s">
        <v>115</v>
      </c>
      <c r="AJ18" s="114" t="s">
        <v>116</v>
      </c>
      <c r="AK18" s="114" t="s">
        <v>117</v>
      </c>
      <c r="AL18" s="114" t="s">
        <v>118</v>
      </c>
      <c r="AM18" s="114" t="s">
        <v>119</v>
      </c>
      <c r="AN18" s="114" t="s">
        <v>120</v>
      </c>
      <c r="AO18" s="114" t="s">
        <v>121</v>
      </c>
      <c r="AP18" s="114" t="s">
        <v>122</v>
      </c>
      <c r="AQ18" s="114" t="s">
        <v>123</v>
      </c>
      <c r="AR18" s="114" t="s">
        <v>124</v>
      </c>
      <c r="AS18" s="114" t="s">
        <v>125</v>
      </c>
      <c r="AT18" s="114" t="s">
        <v>274</v>
      </c>
      <c r="AU18" s="114" t="s">
        <v>275</v>
      </c>
      <c r="AV18" s="114" t="s">
        <v>276</v>
      </c>
      <c r="AW18" s="114" t="s">
        <v>277</v>
      </c>
      <c r="AX18" s="114" t="s">
        <v>278</v>
      </c>
      <c r="AY18" s="114" t="s">
        <v>279</v>
      </c>
      <c r="AZ18" s="114" t="s">
        <v>280</v>
      </c>
      <c r="BA18" s="114" t="s">
        <v>281</v>
      </c>
      <c r="BB18" s="114" t="s">
        <v>282</v>
      </c>
      <c r="BC18" s="114" t="s">
        <v>283</v>
      </c>
      <c r="BD18" s="114" t="s">
        <v>284</v>
      </c>
      <c r="BE18" s="114" t="s">
        <v>285</v>
      </c>
      <c r="BF18" s="114" t="s">
        <v>286</v>
      </c>
      <c r="BG18" s="114" t="s">
        <v>287</v>
      </c>
      <c r="BH18" s="114" t="s">
        <v>288</v>
      </c>
      <c r="BI18" s="114" t="s">
        <v>289</v>
      </c>
      <c r="BJ18" s="114" t="s">
        <v>290</v>
      </c>
      <c r="BK18" s="114" t="s">
        <v>291</v>
      </c>
      <c r="BL18" s="114" t="s">
        <v>292</v>
      </c>
      <c r="BM18" s="114" t="s">
        <v>293</v>
      </c>
      <c r="BN18" s="114" t="s">
        <v>294</v>
      </c>
      <c r="BO18" s="114" t="s">
        <v>295</v>
      </c>
      <c r="BP18" s="114" t="s">
        <v>296</v>
      </c>
      <c r="BQ18" s="114" t="s">
        <v>297</v>
      </c>
      <c r="BR18" s="114" t="s">
        <v>298</v>
      </c>
      <c r="BS18" s="114" t="s">
        <v>299</v>
      </c>
      <c r="BT18" s="114" t="s">
        <v>300</v>
      </c>
      <c r="BU18" s="114" t="s">
        <v>301</v>
      </c>
      <c r="BV18" s="114" t="s">
        <v>288</v>
      </c>
      <c r="BW18" s="114" t="s">
        <v>289</v>
      </c>
      <c r="BX18" s="114" t="s">
        <v>290</v>
      </c>
      <c r="BY18" s="114" t="s">
        <v>291</v>
      </c>
      <c r="BZ18" s="114" t="s">
        <v>292</v>
      </c>
      <c r="CA18" s="114" t="s">
        <v>293</v>
      </c>
      <c r="CB18" s="114" t="s">
        <v>294</v>
      </c>
      <c r="CC18" s="114" t="s">
        <v>295</v>
      </c>
      <c r="CD18" s="114" t="s">
        <v>296</v>
      </c>
      <c r="CE18" s="114" t="s">
        <v>297</v>
      </c>
      <c r="CF18" s="114" t="s">
        <v>298</v>
      </c>
      <c r="CG18" s="114" t="s">
        <v>299</v>
      </c>
      <c r="CH18" s="114" t="s">
        <v>300</v>
      </c>
      <c r="CI18" s="114" t="s">
        <v>301</v>
      </c>
      <c r="CJ18" s="114" t="s">
        <v>288</v>
      </c>
      <c r="CK18" s="114" t="s">
        <v>289</v>
      </c>
      <c r="CL18" s="114" t="s">
        <v>290</v>
      </c>
      <c r="CM18" s="114" t="s">
        <v>291</v>
      </c>
      <c r="CN18" s="114" t="s">
        <v>292</v>
      </c>
      <c r="CO18" s="114" t="s">
        <v>293</v>
      </c>
      <c r="CP18" s="114" t="s">
        <v>294</v>
      </c>
      <c r="CQ18" s="114" t="s">
        <v>295</v>
      </c>
      <c r="CR18" s="114" t="s">
        <v>296</v>
      </c>
      <c r="CS18" s="114" t="s">
        <v>297</v>
      </c>
      <c r="CT18" s="114" t="s">
        <v>298</v>
      </c>
      <c r="CU18" s="114" t="s">
        <v>299</v>
      </c>
      <c r="CV18" s="114" t="s">
        <v>300</v>
      </c>
      <c r="CW18" s="114" t="s">
        <v>301</v>
      </c>
      <c r="CX18" s="114" t="s">
        <v>126</v>
      </c>
      <c r="CY18" s="114" t="s">
        <v>127</v>
      </c>
      <c r="CZ18" s="114" t="s">
        <v>128</v>
      </c>
      <c r="DA18" s="114" t="s">
        <v>129</v>
      </c>
      <c r="DB18" s="114" t="s">
        <v>130</v>
      </c>
      <c r="DC18" s="114" t="s">
        <v>131</v>
      </c>
      <c r="DD18" s="114" t="s">
        <v>132</v>
      </c>
      <c r="DE18" s="114" t="s">
        <v>133</v>
      </c>
      <c r="DF18" s="114" t="s">
        <v>134</v>
      </c>
      <c r="DG18" s="114" t="s">
        <v>135</v>
      </c>
      <c r="DH18" s="114" t="s">
        <v>136</v>
      </c>
      <c r="DI18" s="114" t="s">
        <v>137</v>
      </c>
      <c r="DJ18" s="114" t="s">
        <v>138</v>
      </c>
      <c r="DK18" s="114" t="s">
        <v>139</v>
      </c>
      <c r="DL18" s="302">
        <v>8</v>
      </c>
    </row>
    <row r="19" spans="1:116" s="136" customFormat="1" ht="31.5" x14ac:dyDescent="0.25">
      <c r="A19" s="133">
        <f>G0228_1074205010351_02_0_69_!A19</f>
        <v>0</v>
      </c>
      <c r="B19" s="134" t="str">
        <f>G0228_1074205010351_02_0_69_!B19</f>
        <v>ВСЕГО по инвестиционной программе, в том числе:</v>
      </c>
      <c r="C19" s="133" t="str">
        <f>G0228_1074205010351_02_0_69_!C19</f>
        <v>Г</v>
      </c>
      <c r="D19" s="135">
        <f>SUM(AF19,AT19,BH19,BV19,CJ19)</f>
        <v>0</v>
      </c>
      <c r="E19" s="135">
        <f t="shared" ref="E19:Q19" si="0">SUM(AG19,AU19,BI19,BW19,CK19)</f>
        <v>0</v>
      </c>
      <c r="F19" s="135">
        <f t="shared" si="0"/>
        <v>0</v>
      </c>
      <c r="G19" s="135">
        <f t="shared" si="0"/>
        <v>0</v>
      </c>
      <c r="H19" s="135">
        <f t="shared" si="0"/>
        <v>0</v>
      </c>
      <c r="I19" s="135">
        <f t="shared" si="0"/>
        <v>0</v>
      </c>
      <c r="J19" s="135">
        <f t="shared" si="0"/>
        <v>345</v>
      </c>
      <c r="K19" s="135">
        <f t="shared" si="0"/>
        <v>3.42</v>
      </c>
      <c r="L19" s="135">
        <f t="shared" si="0"/>
        <v>32</v>
      </c>
      <c r="M19" s="135">
        <f t="shared" si="0"/>
        <v>0</v>
      </c>
      <c r="N19" s="135">
        <f t="shared" si="0"/>
        <v>0</v>
      </c>
      <c r="O19" s="135">
        <f t="shared" si="0"/>
        <v>0</v>
      </c>
      <c r="P19" s="135">
        <f t="shared" si="0"/>
        <v>0</v>
      </c>
      <c r="Q19" s="135">
        <f t="shared" si="0"/>
        <v>25</v>
      </c>
      <c r="R19" s="135">
        <v>0</v>
      </c>
      <c r="S19" s="135">
        <v>0</v>
      </c>
      <c r="T19" s="135">
        <v>0</v>
      </c>
      <c r="U19" s="135">
        <v>0</v>
      </c>
      <c r="V19" s="135">
        <v>0</v>
      </c>
      <c r="W19" s="135">
        <v>0</v>
      </c>
      <c r="X19" s="135">
        <f>X25</f>
        <v>1</v>
      </c>
      <c r="Y19" s="135">
        <v>0</v>
      </c>
      <c r="Z19" s="135">
        <v>0</v>
      </c>
      <c r="AA19" s="135">
        <v>0</v>
      </c>
      <c r="AB19" s="135">
        <v>0</v>
      </c>
      <c r="AC19" s="135">
        <v>0</v>
      </c>
      <c r="AD19" s="135">
        <v>0</v>
      </c>
      <c r="AE19" s="135">
        <f>AE25</f>
        <v>1</v>
      </c>
      <c r="AF19" s="130">
        <f>SUM(AF20:AF25)</f>
        <v>0</v>
      </c>
      <c r="AG19" s="130">
        <f t="shared" ref="AG19:CR19" si="1">SUM(AG20:AG25)</f>
        <v>0</v>
      </c>
      <c r="AH19" s="130">
        <f t="shared" si="1"/>
        <v>0</v>
      </c>
      <c r="AI19" s="130">
        <f t="shared" si="1"/>
        <v>0</v>
      </c>
      <c r="AJ19" s="130">
        <f t="shared" si="1"/>
        <v>0</v>
      </c>
      <c r="AK19" s="130">
        <f t="shared" si="1"/>
        <v>0</v>
      </c>
      <c r="AL19" s="130">
        <f t="shared" si="1"/>
        <v>1</v>
      </c>
      <c r="AM19" s="130">
        <f t="shared" si="1"/>
        <v>0</v>
      </c>
      <c r="AN19" s="130">
        <f t="shared" si="1"/>
        <v>0</v>
      </c>
      <c r="AO19" s="130">
        <f t="shared" si="1"/>
        <v>0</v>
      </c>
      <c r="AP19" s="130">
        <f t="shared" si="1"/>
        <v>0</v>
      </c>
      <c r="AQ19" s="130">
        <f t="shared" si="1"/>
        <v>0</v>
      </c>
      <c r="AR19" s="130">
        <f t="shared" si="1"/>
        <v>0</v>
      </c>
      <c r="AS19" s="130">
        <f t="shared" si="1"/>
        <v>1</v>
      </c>
      <c r="AT19" s="130">
        <f t="shared" si="1"/>
        <v>0</v>
      </c>
      <c r="AU19" s="130">
        <f t="shared" si="1"/>
        <v>0</v>
      </c>
      <c r="AV19" s="130">
        <f t="shared" si="1"/>
        <v>0</v>
      </c>
      <c r="AW19" s="130">
        <f t="shared" si="1"/>
        <v>0</v>
      </c>
      <c r="AX19" s="130">
        <f t="shared" si="1"/>
        <v>0</v>
      </c>
      <c r="AY19" s="130">
        <f t="shared" si="1"/>
        <v>0</v>
      </c>
      <c r="AZ19" s="130">
        <f t="shared" si="1"/>
        <v>135</v>
      </c>
      <c r="BA19" s="130">
        <f t="shared" si="1"/>
        <v>1.42</v>
      </c>
      <c r="BB19" s="130">
        <f t="shared" si="1"/>
        <v>0</v>
      </c>
      <c r="BC19" s="130">
        <f t="shared" si="1"/>
        <v>0</v>
      </c>
      <c r="BD19" s="130">
        <f t="shared" si="1"/>
        <v>0</v>
      </c>
      <c r="BE19" s="130">
        <f t="shared" si="1"/>
        <v>0</v>
      </c>
      <c r="BF19" s="130">
        <f t="shared" si="1"/>
        <v>0</v>
      </c>
      <c r="BG19" s="130">
        <f t="shared" si="1"/>
        <v>3</v>
      </c>
      <c r="BH19" s="130">
        <f t="shared" si="1"/>
        <v>0</v>
      </c>
      <c r="BI19" s="130">
        <f t="shared" si="1"/>
        <v>0</v>
      </c>
      <c r="BJ19" s="130">
        <f t="shared" si="1"/>
        <v>0</v>
      </c>
      <c r="BK19" s="130">
        <f t="shared" si="1"/>
        <v>0</v>
      </c>
      <c r="BL19" s="130">
        <f t="shared" si="1"/>
        <v>0</v>
      </c>
      <c r="BM19" s="130">
        <f t="shared" si="1"/>
        <v>0</v>
      </c>
      <c r="BN19" s="130">
        <f t="shared" si="1"/>
        <v>70</v>
      </c>
      <c r="BO19" s="234">
        <f t="shared" si="1"/>
        <v>2</v>
      </c>
      <c r="BP19" s="234">
        <f t="shared" si="1"/>
        <v>0</v>
      </c>
      <c r="BQ19" s="234">
        <f t="shared" si="1"/>
        <v>0</v>
      </c>
      <c r="BR19" s="234">
        <f t="shared" si="1"/>
        <v>0</v>
      </c>
      <c r="BS19" s="234">
        <f t="shared" si="1"/>
        <v>0</v>
      </c>
      <c r="BT19" s="234">
        <f t="shared" si="1"/>
        <v>0</v>
      </c>
      <c r="BU19" s="234">
        <f t="shared" si="1"/>
        <v>6</v>
      </c>
      <c r="BV19" s="130">
        <f t="shared" si="1"/>
        <v>0</v>
      </c>
      <c r="BW19" s="130">
        <f t="shared" si="1"/>
        <v>0</v>
      </c>
      <c r="BX19" s="130">
        <f t="shared" si="1"/>
        <v>0</v>
      </c>
      <c r="BY19" s="130">
        <f t="shared" si="1"/>
        <v>0</v>
      </c>
      <c r="BZ19" s="130">
        <f t="shared" si="1"/>
        <v>0</v>
      </c>
      <c r="CA19" s="130">
        <f t="shared" si="1"/>
        <v>0</v>
      </c>
      <c r="CB19" s="130">
        <f t="shared" si="1"/>
        <v>68</v>
      </c>
      <c r="CC19" s="234">
        <f t="shared" si="1"/>
        <v>0</v>
      </c>
      <c r="CD19" s="234">
        <f t="shared" si="1"/>
        <v>0</v>
      </c>
      <c r="CE19" s="234">
        <f t="shared" si="1"/>
        <v>0</v>
      </c>
      <c r="CF19" s="234">
        <f t="shared" si="1"/>
        <v>0</v>
      </c>
      <c r="CG19" s="234">
        <f t="shared" si="1"/>
        <v>0</v>
      </c>
      <c r="CH19" s="234">
        <f t="shared" si="1"/>
        <v>0</v>
      </c>
      <c r="CI19" s="234">
        <f t="shared" si="1"/>
        <v>6</v>
      </c>
      <c r="CJ19" s="130">
        <f t="shared" si="1"/>
        <v>0</v>
      </c>
      <c r="CK19" s="130">
        <f t="shared" si="1"/>
        <v>0</v>
      </c>
      <c r="CL19" s="130">
        <f t="shared" si="1"/>
        <v>0</v>
      </c>
      <c r="CM19" s="130">
        <f t="shared" si="1"/>
        <v>0</v>
      </c>
      <c r="CN19" s="130">
        <f t="shared" si="1"/>
        <v>0</v>
      </c>
      <c r="CO19" s="130">
        <f t="shared" si="1"/>
        <v>0</v>
      </c>
      <c r="CP19" s="130">
        <f t="shared" si="1"/>
        <v>71</v>
      </c>
      <c r="CQ19" s="130">
        <f t="shared" si="1"/>
        <v>0</v>
      </c>
      <c r="CR19" s="130">
        <f t="shared" si="1"/>
        <v>32</v>
      </c>
      <c r="CS19" s="130">
        <f>SUM(CS20:CS25)</f>
        <v>0</v>
      </c>
      <c r="CT19" s="130">
        <f>SUM(CT20:CT25)</f>
        <v>0</v>
      </c>
      <c r="CU19" s="130">
        <f>SUM(CU20:CU25)</f>
        <v>0</v>
      </c>
      <c r="CV19" s="130">
        <f>SUM(CV20:CV25)</f>
        <v>0</v>
      </c>
      <c r="CW19" s="130">
        <f>SUM(CW20:CW25)</f>
        <v>9</v>
      </c>
      <c r="CX19" s="135">
        <f>SUM(AF19,AT19,BH19,BV19,CJ19)</f>
        <v>0</v>
      </c>
      <c r="CY19" s="135">
        <f t="shared" ref="CY19:DJ19" si="2">SUM(AG19,AU19,BI19,BW19,CK19)</f>
        <v>0</v>
      </c>
      <c r="CZ19" s="135">
        <f t="shared" si="2"/>
        <v>0</v>
      </c>
      <c r="DA19" s="135">
        <f t="shared" si="2"/>
        <v>0</v>
      </c>
      <c r="DB19" s="135">
        <f t="shared" si="2"/>
        <v>0</v>
      </c>
      <c r="DC19" s="135">
        <f t="shared" si="2"/>
        <v>0</v>
      </c>
      <c r="DD19" s="135">
        <f t="shared" si="2"/>
        <v>345</v>
      </c>
      <c r="DE19" s="135">
        <f t="shared" si="2"/>
        <v>3.42</v>
      </c>
      <c r="DF19" s="135">
        <f t="shared" si="2"/>
        <v>32</v>
      </c>
      <c r="DG19" s="135">
        <f t="shared" si="2"/>
        <v>0</v>
      </c>
      <c r="DH19" s="135">
        <f t="shared" si="2"/>
        <v>0</v>
      </c>
      <c r="DI19" s="135">
        <f t="shared" si="2"/>
        <v>0</v>
      </c>
      <c r="DJ19" s="135">
        <f t="shared" si="2"/>
        <v>0</v>
      </c>
      <c r="DK19" s="135">
        <f>DD19</f>
        <v>345</v>
      </c>
      <c r="DL19" s="89" t="str">
        <f>IF(G0228_1074205010351_02_0_69_!CT19="","",G0228_1074205010351_02_0_69_!CT19)</f>
        <v>нд</v>
      </c>
    </row>
    <row r="20" spans="1:116" s="88" customFormat="1" ht="31.5" x14ac:dyDescent="0.25">
      <c r="A20" s="115" t="str">
        <f>G0228_1074205010351_02_0_69_!A20</f>
        <v>0.1</v>
      </c>
      <c r="B20" s="106" t="str">
        <f>G0228_1074205010351_02_0_69_!B20</f>
        <v>Технологическое присоединение, всего</v>
      </c>
      <c r="C20" s="115" t="str">
        <f>G0228_1074205010351_02_0_69_!C20</f>
        <v>Г</v>
      </c>
      <c r="D20" s="109">
        <f t="shared" ref="D20:D76" si="3">SUM(AF20,AT20,BH20,BV20,CJ20)</f>
        <v>0</v>
      </c>
      <c r="E20" s="109">
        <f t="shared" ref="E20:E76" si="4">SUM(AG20,AU20,BI20,BW20,CK20)</f>
        <v>0</v>
      </c>
      <c r="F20" s="109">
        <f t="shared" ref="F20:F76" si="5">SUM(AH20,AV20,BJ20,BX20,CL20)</f>
        <v>0</v>
      </c>
      <c r="G20" s="109">
        <f t="shared" ref="G20:G76" si="6">SUM(AI20,AW20,BK20,BY20,CM20)</f>
        <v>0</v>
      </c>
      <c r="H20" s="109">
        <f t="shared" ref="H20:H76" si="7">SUM(AJ20,AX20,BL20,BZ20,CN20)</f>
        <v>0</v>
      </c>
      <c r="I20" s="109">
        <f t="shared" ref="I20:I76" si="8">SUM(AK20,AY20,BM20,CA20,CO20)</f>
        <v>0</v>
      </c>
      <c r="J20" s="109">
        <f t="shared" ref="J20:J76" si="9">SUM(AL20,AZ20,BN20,CB20,CP20)</f>
        <v>0</v>
      </c>
      <c r="K20" s="109">
        <f t="shared" ref="K20:K76" si="10">SUM(AM20,BA20,BO20,CC20,CQ20)</f>
        <v>0</v>
      </c>
      <c r="L20" s="109">
        <f t="shared" ref="L20:L76" si="11">SUM(AN20,BB20,BP20,CD20,CR20)</f>
        <v>0</v>
      </c>
      <c r="M20" s="109">
        <f t="shared" ref="M20:M76" si="12">SUM(AO20,BC20,BQ20,CE20,CS20)</f>
        <v>0</v>
      </c>
      <c r="N20" s="109">
        <f t="shared" ref="N20:N76" si="13">SUM(AP20,BD20,BR20,CF20,CT20)</f>
        <v>0</v>
      </c>
      <c r="O20" s="109">
        <f t="shared" ref="O20:O76" si="14">SUM(AQ20,BE20,BS20,CG20,CU20)</f>
        <v>0</v>
      </c>
      <c r="P20" s="109">
        <f t="shared" ref="P20:P76" si="15">SUM(AR20,BF20,BT20,CH20,CV20)</f>
        <v>0</v>
      </c>
      <c r="Q20" s="109">
        <f t="shared" ref="Q20:Q76" si="16">SUM(AS20,BG20,BU20,CI20,CW20)</f>
        <v>0</v>
      </c>
      <c r="R20" s="109">
        <v>0</v>
      </c>
      <c r="S20" s="109">
        <v>0</v>
      </c>
      <c r="T20" s="109">
        <v>0</v>
      </c>
      <c r="U20" s="109">
        <v>0</v>
      </c>
      <c r="V20" s="109">
        <v>0</v>
      </c>
      <c r="W20" s="109">
        <v>0</v>
      </c>
      <c r="X20" s="109">
        <v>0</v>
      </c>
      <c r="Y20" s="109">
        <v>0</v>
      </c>
      <c r="Z20" s="109">
        <v>0</v>
      </c>
      <c r="AA20" s="109">
        <v>0</v>
      </c>
      <c r="AB20" s="109">
        <v>0</v>
      </c>
      <c r="AC20" s="109">
        <v>0</v>
      </c>
      <c r="AD20" s="109">
        <v>0</v>
      </c>
      <c r="AE20" s="109">
        <v>0</v>
      </c>
      <c r="AF20" s="123">
        <f>SUM(AF26)</f>
        <v>0</v>
      </c>
      <c r="AG20" s="123">
        <f t="shared" ref="AG20:CR20" si="17">SUM(AG26)</f>
        <v>0</v>
      </c>
      <c r="AH20" s="123">
        <f t="shared" si="17"/>
        <v>0</v>
      </c>
      <c r="AI20" s="123">
        <f t="shared" si="17"/>
        <v>0</v>
      </c>
      <c r="AJ20" s="123">
        <f t="shared" si="17"/>
        <v>0</v>
      </c>
      <c r="AK20" s="123">
        <f t="shared" si="17"/>
        <v>0</v>
      </c>
      <c r="AL20" s="123">
        <f t="shared" si="17"/>
        <v>0</v>
      </c>
      <c r="AM20" s="123">
        <f t="shared" si="17"/>
        <v>0</v>
      </c>
      <c r="AN20" s="123">
        <f t="shared" si="17"/>
        <v>0</v>
      </c>
      <c r="AO20" s="123">
        <f t="shared" si="17"/>
        <v>0</v>
      </c>
      <c r="AP20" s="123">
        <f t="shared" si="17"/>
        <v>0</v>
      </c>
      <c r="AQ20" s="123">
        <f t="shared" si="17"/>
        <v>0</v>
      </c>
      <c r="AR20" s="123">
        <f t="shared" si="17"/>
        <v>0</v>
      </c>
      <c r="AS20" s="123">
        <f t="shared" si="17"/>
        <v>0</v>
      </c>
      <c r="AT20" s="123">
        <f t="shared" si="17"/>
        <v>0</v>
      </c>
      <c r="AU20" s="123">
        <f t="shared" si="17"/>
        <v>0</v>
      </c>
      <c r="AV20" s="123">
        <f t="shared" si="17"/>
        <v>0</v>
      </c>
      <c r="AW20" s="123">
        <f t="shared" si="17"/>
        <v>0</v>
      </c>
      <c r="AX20" s="123">
        <f t="shared" si="17"/>
        <v>0</v>
      </c>
      <c r="AY20" s="123">
        <f t="shared" si="17"/>
        <v>0</v>
      </c>
      <c r="AZ20" s="123">
        <f t="shared" si="17"/>
        <v>0</v>
      </c>
      <c r="BA20" s="123">
        <f t="shared" si="17"/>
        <v>0</v>
      </c>
      <c r="BB20" s="123">
        <f t="shared" si="17"/>
        <v>0</v>
      </c>
      <c r="BC20" s="123">
        <f t="shared" si="17"/>
        <v>0</v>
      </c>
      <c r="BD20" s="123">
        <f t="shared" si="17"/>
        <v>0</v>
      </c>
      <c r="BE20" s="123">
        <f t="shared" si="17"/>
        <v>0</v>
      </c>
      <c r="BF20" s="123">
        <f t="shared" si="17"/>
        <v>0</v>
      </c>
      <c r="BG20" s="123">
        <f t="shared" si="17"/>
        <v>0</v>
      </c>
      <c r="BH20" s="123">
        <v>0</v>
      </c>
      <c r="BI20" s="123">
        <v>0</v>
      </c>
      <c r="BJ20" s="123">
        <v>0</v>
      </c>
      <c r="BK20" s="123">
        <v>0</v>
      </c>
      <c r="BL20" s="123">
        <v>0</v>
      </c>
      <c r="BM20" s="123">
        <v>0</v>
      </c>
      <c r="BN20" s="123">
        <v>0</v>
      </c>
      <c r="BO20" s="108">
        <f t="shared" si="17"/>
        <v>0</v>
      </c>
      <c r="BP20" s="108">
        <f t="shared" si="17"/>
        <v>0</v>
      </c>
      <c r="BQ20" s="108">
        <f t="shared" si="17"/>
        <v>0</v>
      </c>
      <c r="BR20" s="108">
        <f t="shared" si="17"/>
        <v>0</v>
      </c>
      <c r="BS20" s="108">
        <f t="shared" si="17"/>
        <v>0</v>
      </c>
      <c r="BT20" s="108">
        <f t="shared" si="17"/>
        <v>0</v>
      </c>
      <c r="BU20" s="108">
        <f>G0228_1074205010351_04_0_69_!BI20</f>
        <v>0</v>
      </c>
      <c r="BV20" s="123">
        <f t="shared" si="17"/>
        <v>0</v>
      </c>
      <c r="BW20" s="123">
        <f t="shared" si="17"/>
        <v>0</v>
      </c>
      <c r="BX20" s="123">
        <f t="shared" si="17"/>
        <v>0</v>
      </c>
      <c r="BY20" s="123">
        <f t="shared" si="17"/>
        <v>0</v>
      </c>
      <c r="BZ20" s="123">
        <f t="shared" si="17"/>
        <v>0</v>
      </c>
      <c r="CA20" s="123">
        <f t="shared" si="17"/>
        <v>0</v>
      </c>
      <c r="CB20" s="123">
        <f t="shared" si="17"/>
        <v>0</v>
      </c>
      <c r="CC20" s="108">
        <f t="shared" si="17"/>
        <v>0</v>
      </c>
      <c r="CD20" s="108">
        <f t="shared" si="17"/>
        <v>0</v>
      </c>
      <c r="CE20" s="108">
        <f t="shared" si="17"/>
        <v>0</v>
      </c>
      <c r="CF20" s="108">
        <f t="shared" si="17"/>
        <v>0</v>
      </c>
      <c r="CG20" s="108">
        <f t="shared" si="17"/>
        <v>0</v>
      </c>
      <c r="CH20" s="108">
        <f t="shared" si="17"/>
        <v>0</v>
      </c>
      <c r="CI20" s="108">
        <f t="shared" si="17"/>
        <v>0</v>
      </c>
      <c r="CJ20" s="123">
        <f t="shared" si="17"/>
        <v>0</v>
      </c>
      <c r="CK20" s="123">
        <f t="shared" si="17"/>
        <v>0</v>
      </c>
      <c r="CL20" s="123">
        <f t="shared" si="17"/>
        <v>0</v>
      </c>
      <c r="CM20" s="123">
        <f t="shared" si="17"/>
        <v>0</v>
      </c>
      <c r="CN20" s="123">
        <f t="shared" si="17"/>
        <v>0</v>
      </c>
      <c r="CO20" s="123">
        <f t="shared" si="17"/>
        <v>0</v>
      </c>
      <c r="CP20" s="123">
        <f t="shared" si="17"/>
        <v>0</v>
      </c>
      <c r="CQ20" s="123">
        <f t="shared" si="17"/>
        <v>0</v>
      </c>
      <c r="CR20" s="123">
        <f t="shared" si="17"/>
        <v>0</v>
      </c>
      <c r="CS20" s="123">
        <f>SUM(CS26)</f>
        <v>0</v>
      </c>
      <c r="CT20" s="123">
        <f>SUM(CT26)</f>
        <v>0</v>
      </c>
      <c r="CU20" s="123">
        <f>SUM(CU26)</f>
        <v>0</v>
      </c>
      <c r="CV20" s="123">
        <f>SUM(CV26)</f>
        <v>0</v>
      </c>
      <c r="CW20" s="123">
        <f>SUM(CW26)</f>
        <v>0</v>
      </c>
      <c r="CX20" s="109">
        <f t="shared" ref="CX20" si="18">SUM(AF20,AT20,BH20,BV20,CJ20)</f>
        <v>0</v>
      </c>
      <c r="CY20" s="109">
        <f t="shared" ref="CY20" si="19">SUM(AG20,AU20,BI20,BW20,CK20)</f>
        <v>0</v>
      </c>
      <c r="CZ20" s="109">
        <f t="shared" ref="CZ20" si="20">SUM(AH20,AV20,BJ20,BX20,CL20)</f>
        <v>0</v>
      </c>
      <c r="DA20" s="109">
        <f t="shared" ref="DA20" si="21">SUM(AI20,AW20,BK20,BY20,CM20)</f>
        <v>0</v>
      </c>
      <c r="DB20" s="109">
        <f t="shared" ref="DB20" si="22">SUM(AJ20,AX20,BL20,BZ20,CN20)</f>
        <v>0</v>
      </c>
      <c r="DC20" s="109">
        <f t="shared" ref="DC20" si="23">SUM(AK20,AY20,BM20,CA20,CO20)</f>
        <v>0</v>
      </c>
      <c r="DD20" s="109">
        <f t="shared" ref="DD20" si="24">SUM(AL20,AZ20,BN20,CB20,CP20)</f>
        <v>0</v>
      </c>
      <c r="DE20" s="109">
        <f t="shared" ref="DE20" si="25">SUM(AM20,BA20,BO20,CC20,CQ20)</f>
        <v>0</v>
      </c>
      <c r="DF20" s="109">
        <f t="shared" ref="DF20" si="26">SUM(AN20,BB20,BP20,CD20,CR20)</f>
        <v>0</v>
      </c>
      <c r="DG20" s="109">
        <f t="shared" ref="DG20" si="27">SUM(AO20,BC20,BQ20,CE20,CS20)</f>
        <v>0</v>
      </c>
      <c r="DH20" s="109">
        <f t="shared" ref="DH20" si="28">SUM(AP20,BD20,BR20,CF20,CT20)</f>
        <v>0</v>
      </c>
      <c r="DI20" s="109">
        <f t="shared" ref="DI20" si="29">SUM(AQ20,BE20,BS20,CG20,CU20)</f>
        <v>0</v>
      </c>
      <c r="DJ20" s="109">
        <f t="shared" ref="DJ20" si="30">SUM(AR20,BF20,BT20,CH20,CV20)</f>
        <v>0</v>
      </c>
      <c r="DK20" s="109">
        <f t="shared" ref="DK20" si="31">SUM(AS20,BG20,BU20,CI20,CW20)</f>
        <v>0</v>
      </c>
      <c r="DL20" s="89" t="str">
        <f>IF(G0228_1074205010351_02_0_69_!CT20="","",G0228_1074205010351_02_0_69_!CT20)</f>
        <v>нд</v>
      </c>
    </row>
    <row r="21" spans="1:116" s="88" customFormat="1" ht="31.5" x14ac:dyDescent="0.25">
      <c r="A21" s="115" t="str">
        <f>G0228_1074205010351_02_0_69_!A21</f>
        <v>0.2</v>
      </c>
      <c r="B21" s="106" t="str">
        <f>G0228_1074205010351_02_0_69_!B21</f>
        <v>Реконструкция, модернизация, техническое перевооружение, всего</v>
      </c>
      <c r="C21" s="115" t="str">
        <f>G0228_1074205010351_02_0_69_!C21</f>
        <v>Г</v>
      </c>
      <c r="D21" s="109">
        <f t="shared" si="3"/>
        <v>0</v>
      </c>
      <c r="E21" s="109">
        <f t="shared" si="4"/>
        <v>0</v>
      </c>
      <c r="F21" s="109">
        <f t="shared" si="5"/>
        <v>0</v>
      </c>
      <c r="G21" s="109">
        <f t="shared" si="6"/>
        <v>0</v>
      </c>
      <c r="H21" s="109">
        <f t="shared" si="7"/>
        <v>0</v>
      </c>
      <c r="I21" s="109">
        <f t="shared" si="8"/>
        <v>0</v>
      </c>
      <c r="J21" s="109">
        <f t="shared" si="9"/>
        <v>343</v>
      </c>
      <c r="K21" s="109">
        <f t="shared" si="10"/>
        <v>3.42</v>
      </c>
      <c r="L21" s="109">
        <f t="shared" si="11"/>
        <v>32</v>
      </c>
      <c r="M21" s="109">
        <f t="shared" si="12"/>
        <v>0</v>
      </c>
      <c r="N21" s="109">
        <f t="shared" si="13"/>
        <v>0</v>
      </c>
      <c r="O21" s="109">
        <f t="shared" si="14"/>
        <v>0</v>
      </c>
      <c r="P21" s="109">
        <f t="shared" si="15"/>
        <v>0</v>
      </c>
      <c r="Q21" s="109">
        <f t="shared" si="16"/>
        <v>23</v>
      </c>
      <c r="R21" s="109">
        <v>0</v>
      </c>
      <c r="S21" s="109">
        <v>0</v>
      </c>
      <c r="T21" s="109">
        <v>0</v>
      </c>
      <c r="U21" s="109">
        <v>0</v>
      </c>
      <c r="V21" s="109">
        <v>0</v>
      </c>
      <c r="W21" s="109">
        <v>0</v>
      </c>
      <c r="X21" s="109">
        <v>0</v>
      </c>
      <c r="Y21" s="109">
        <v>0</v>
      </c>
      <c r="Z21" s="109">
        <v>0</v>
      </c>
      <c r="AA21" s="109">
        <v>0</v>
      </c>
      <c r="AB21" s="109">
        <v>0</v>
      </c>
      <c r="AC21" s="109">
        <v>0</v>
      </c>
      <c r="AD21" s="109">
        <v>0</v>
      </c>
      <c r="AE21" s="109">
        <v>0</v>
      </c>
      <c r="AF21" s="123">
        <f>SUM(AF44)</f>
        <v>0</v>
      </c>
      <c r="AG21" s="123">
        <f t="shared" ref="AG21:CR21" si="32">SUM(AG44)</f>
        <v>0</v>
      </c>
      <c r="AH21" s="123">
        <f t="shared" si="32"/>
        <v>0</v>
      </c>
      <c r="AI21" s="123">
        <f t="shared" si="32"/>
        <v>0</v>
      </c>
      <c r="AJ21" s="123">
        <f t="shared" si="32"/>
        <v>0</v>
      </c>
      <c r="AK21" s="123">
        <f t="shared" si="32"/>
        <v>0</v>
      </c>
      <c r="AL21" s="123">
        <f t="shared" si="32"/>
        <v>0</v>
      </c>
      <c r="AM21" s="123">
        <f t="shared" si="32"/>
        <v>0</v>
      </c>
      <c r="AN21" s="123">
        <f t="shared" si="32"/>
        <v>0</v>
      </c>
      <c r="AO21" s="123">
        <f t="shared" si="32"/>
        <v>0</v>
      </c>
      <c r="AP21" s="123">
        <f t="shared" si="32"/>
        <v>0</v>
      </c>
      <c r="AQ21" s="123">
        <f t="shared" si="32"/>
        <v>0</v>
      </c>
      <c r="AR21" s="123">
        <f t="shared" si="32"/>
        <v>0</v>
      </c>
      <c r="AS21" s="123">
        <f t="shared" si="32"/>
        <v>0</v>
      </c>
      <c r="AT21" s="123">
        <f t="shared" si="32"/>
        <v>0</v>
      </c>
      <c r="AU21" s="123">
        <f t="shared" si="32"/>
        <v>0</v>
      </c>
      <c r="AV21" s="123">
        <f t="shared" si="32"/>
        <v>0</v>
      </c>
      <c r="AW21" s="123">
        <f t="shared" si="32"/>
        <v>0</v>
      </c>
      <c r="AX21" s="123">
        <f t="shared" si="32"/>
        <v>0</v>
      </c>
      <c r="AY21" s="123">
        <f t="shared" si="32"/>
        <v>0</v>
      </c>
      <c r="AZ21" s="123">
        <f t="shared" si="32"/>
        <v>134</v>
      </c>
      <c r="BA21" s="123">
        <f t="shared" si="32"/>
        <v>1.42</v>
      </c>
      <c r="BB21" s="123">
        <f t="shared" si="32"/>
        <v>0</v>
      </c>
      <c r="BC21" s="123">
        <f t="shared" si="32"/>
        <v>0</v>
      </c>
      <c r="BD21" s="123">
        <f t="shared" si="32"/>
        <v>0</v>
      </c>
      <c r="BE21" s="123">
        <f t="shared" si="32"/>
        <v>0</v>
      </c>
      <c r="BF21" s="123">
        <f t="shared" si="32"/>
        <v>0</v>
      </c>
      <c r="BG21" s="123">
        <f t="shared" si="32"/>
        <v>2</v>
      </c>
      <c r="BH21" s="123">
        <f t="shared" si="32"/>
        <v>0</v>
      </c>
      <c r="BI21" s="123">
        <f t="shared" si="32"/>
        <v>0</v>
      </c>
      <c r="BJ21" s="123">
        <f t="shared" si="32"/>
        <v>0</v>
      </c>
      <c r="BK21" s="123">
        <f t="shared" si="32"/>
        <v>0</v>
      </c>
      <c r="BL21" s="123">
        <f t="shared" si="32"/>
        <v>0</v>
      </c>
      <c r="BM21" s="123">
        <f t="shared" si="32"/>
        <v>0</v>
      </c>
      <c r="BN21" s="123">
        <f t="shared" si="32"/>
        <v>70</v>
      </c>
      <c r="BO21" s="123">
        <f t="shared" si="32"/>
        <v>2</v>
      </c>
      <c r="BP21" s="123">
        <f t="shared" si="32"/>
        <v>0</v>
      </c>
      <c r="BQ21" s="123">
        <f t="shared" si="32"/>
        <v>0</v>
      </c>
      <c r="BR21" s="123">
        <f t="shared" si="32"/>
        <v>0</v>
      </c>
      <c r="BS21" s="123">
        <f t="shared" si="32"/>
        <v>0</v>
      </c>
      <c r="BT21" s="123">
        <f t="shared" si="32"/>
        <v>0</v>
      </c>
      <c r="BU21" s="123">
        <f t="shared" si="32"/>
        <v>6</v>
      </c>
      <c r="BV21" s="123">
        <f t="shared" si="32"/>
        <v>0</v>
      </c>
      <c r="BW21" s="123">
        <f t="shared" si="32"/>
        <v>0</v>
      </c>
      <c r="BX21" s="123">
        <f t="shared" si="32"/>
        <v>0</v>
      </c>
      <c r="BY21" s="123">
        <f t="shared" si="32"/>
        <v>0</v>
      </c>
      <c r="BZ21" s="123">
        <f t="shared" si="32"/>
        <v>0</v>
      </c>
      <c r="CA21" s="123">
        <f t="shared" si="32"/>
        <v>0</v>
      </c>
      <c r="CB21" s="123">
        <f t="shared" si="32"/>
        <v>68</v>
      </c>
      <c r="CC21" s="108">
        <f t="shared" si="32"/>
        <v>0</v>
      </c>
      <c r="CD21" s="108">
        <f t="shared" si="32"/>
        <v>0</v>
      </c>
      <c r="CE21" s="108">
        <f t="shared" si="32"/>
        <v>0</v>
      </c>
      <c r="CF21" s="108">
        <f t="shared" si="32"/>
        <v>0</v>
      </c>
      <c r="CG21" s="108">
        <f t="shared" si="32"/>
        <v>0</v>
      </c>
      <c r="CH21" s="108">
        <f t="shared" si="32"/>
        <v>0</v>
      </c>
      <c r="CI21" s="108">
        <f t="shared" si="32"/>
        <v>6</v>
      </c>
      <c r="CJ21" s="123">
        <f t="shared" si="32"/>
        <v>0</v>
      </c>
      <c r="CK21" s="123">
        <f t="shared" si="32"/>
        <v>0</v>
      </c>
      <c r="CL21" s="123">
        <f t="shared" si="32"/>
        <v>0</v>
      </c>
      <c r="CM21" s="123">
        <f t="shared" si="32"/>
        <v>0</v>
      </c>
      <c r="CN21" s="123">
        <f t="shared" si="32"/>
        <v>0</v>
      </c>
      <c r="CO21" s="123">
        <f t="shared" si="32"/>
        <v>0</v>
      </c>
      <c r="CP21" s="123">
        <f t="shared" si="32"/>
        <v>71</v>
      </c>
      <c r="CQ21" s="123">
        <f t="shared" si="32"/>
        <v>0</v>
      </c>
      <c r="CR21" s="123">
        <f t="shared" si="32"/>
        <v>32</v>
      </c>
      <c r="CS21" s="123">
        <f>SUM(CS44)</f>
        <v>0</v>
      </c>
      <c r="CT21" s="123">
        <f>SUM(CT44)</f>
        <v>0</v>
      </c>
      <c r="CU21" s="123">
        <f>SUM(CU44)</f>
        <v>0</v>
      </c>
      <c r="CV21" s="123">
        <f>SUM(CV44)</f>
        <v>0</v>
      </c>
      <c r="CW21" s="123">
        <f>SUM(CW44)</f>
        <v>9</v>
      </c>
      <c r="CX21" s="109">
        <f t="shared" ref="CX21:CX84" si="33">SUM(AF21,AT21,BH21,BV21,CJ21)</f>
        <v>0</v>
      </c>
      <c r="CY21" s="109">
        <f t="shared" ref="CY21:CY84" si="34">SUM(AG21,AU21,BI21,BW21,CK21)</f>
        <v>0</v>
      </c>
      <c r="CZ21" s="109">
        <f t="shared" ref="CZ21:CZ84" si="35">SUM(AH21,AV21,BJ21,BX21,CL21)</f>
        <v>0</v>
      </c>
      <c r="DA21" s="109">
        <f t="shared" ref="DA21:DA84" si="36">SUM(AI21,AW21,BK21,BY21,CM21)</f>
        <v>0</v>
      </c>
      <c r="DB21" s="109">
        <f t="shared" ref="DB21:DB84" si="37">SUM(AJ21,AX21,BL21,BZ21,CN21)</f>
        <v>0</v>
      </c>
      <c r="DC21" s="109">
        <f t="shared" ref="DC21:DC84" si="38">SUM(AK21,AY21,BM21,CA21,CO21)</f>
        <v>0</v>
      </c>
      <c r="DD21" s="109">
        <f t="shared" ref="DD21:DD84" si="39">SUM(AL21,AZ21,BN21,CB21,CP21)</f>
        <v>343</v>
      </c>
      <c r="DE21" s="109">
        <f t="shared" ref="DE21:DE84" si="40">SUM(AM21,BA21,BO21,CC21,CQ21)</f>
        <v>3.42</v>
      </c>
      <c r="DF21" s="109">
        <f t="shared" ref="DF21:DF84" si="41">SUM(AN21,BB21,BP21,CD21,CR21)</f>
        <v>32</v>
      </c>
      <c r="DG21" s="109">
        <f t="shared" ref="DG21:DG84" si="42">SUM(AO21,BC21,BQ21,CE21,CS21)</f>
        <v>0</v>
      </c>
      <c r="DH21" s="109">
        <f t="shared" ref="DH21:DH84" si="43">SUM(AP21,BD21,BR21,CF21,CT21)</f>
        <v>0</v>
      </c>
      <c r="DI21" s="109">
        <f t="shared" ref="DI21:DI84" si="44">SUM(AQ21,BE21,BS21,CG21,CU21)</f>
        <v>0</v>
      </c>
      <c r="DJ21" s="109">
        <f t="shared" ref="DJ21:DJ84" si="45">SUM(AR21,BF21,BT21,CH21,CV21)</f>
        <v>0</v>
      </c>
      <c r="DK21" s="109">
        <f>DD21</f>
        <v>343</v>
      </c>
      <c r="DL21" s="89" t="str">
        <f>IF(G0228_1074205010351_02_0_69_!CT21="","",G0228_1074205010351_02_0_69_!CT21)</f>
        <v>нд</v>
      </c>
    </row>
    <row r="22" spans="1:116" s="88" customFormat="1" ht="78.75" x14ac:dyDescent="0.25">
      <c r="A22" s="115" t="str">
        <f>G0228_1074205010351_02_0_69_!A22</f>
        <v>0.3</v>
      </c>
      <c r="B22" s="106"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115" t="str">
        <f>G0228_1074205010351_02_0_69_!C22</f>
        <v>Г</v>
      </c>
      <c r="D22" s="109">
        <f t="shared" si="3"/>
        <v>0</v>
      </c>
      <c r="E22" s="109">
        <f t="shared" si="4"/>
        <v>0</v>
      </c>
      <c r="F22" s="109">
        <f t="shared" si="5"/>
        <v>0</v>
      </c>
      <c r="G22" s="109">
        <f t="shared" si="6"/>
        <v>0</v>
      </c>
      <c r="H22" s="109">
        <f t="shared" si="7"/>
        <v>0</v>
      </c>
      <c r="I22" s="109">
        <f t="shared" si="8"/>
        <v>0</v>
      </c>
      <c r="J22" s="109">
        <f t="shared" si="9"/>
        <v>0</v>
      </c>
      <c r="K22" s="109">
        <f t="shared" si="10"/>
        <v>0</v>
      </c>
      <c r="L22" s="109">
        <f t="shared" si="11"/>
        <v>0</v>
      </c>
      <c r="M22" s="109">
        <f t="shared" si="12"/>
        <v>0</v>
      </c>
      <c r="N22" s="109">
        <f t="shared" si="13"/>
        <v>0</v>
      </c>
      <c r="O22" s="109">
        <f t="shared" si="14"/>
        <v>0</v>
      </c>
      <c r="P22" s="109">
        <f t="shared" si="15"/>
        <v>0</v>
      </c>
      <c r="Q22" s="109">
        <f t="shared" si="16"/>
        <v>0</v>
      </c>
      <c r="R22" s="109">
        <v>0</v>
      </c>
      <c r="S22" s="109">
        <v>0</v>
      </c>
      <c r="T22" s="109">
        <v>0</v>
      </c>
      <c r="U22" s="109">
        <v>0</v>
      </c>
      <c r="V22" s="109">
        <v>0</v>
      </c>
      <c r="W22" s="109">
        <v>0</v>
      </c>
      <c r="X22" s="109">
        <v>0</v>
      </c>
      <c r="Y22" s="109">
        <v>0</v>
      </c>
      <c r="Z22" s="109">
        <v>0</v>
      </c>
      <c r="AA22" s="109">
        <v>0</v>
      </c>
      <c r="AB22" s="109">
        <v>0</v>
      </c>
      <c r="AC22" s="109">
        <v>0</v>
      </c>
      <c r="AD22" s="109">
        <v>0</v>
      </c>
      <c r="AE22" s="109">
        <v>0</v>
      </c>
      <c r="AF22" s="123">
        <f>SUM(AF74)</f>
        <v>0</v>
      </c>
      <c r="AG22" s="123">
        <f t="shared" ref="AG22:CR22" si="46">SUM(AG74)</f>
        <v>0</v>
      </c>
      <c r="AH22" s="123">
        <f t="shared" si="46"/>
        <v>0</v>
      </c>
      <c r="AI22" s="123">
        <f t="shared" si="46"/>
        <v>0</v>
      </c>
      <c r="AJ22" s="123">
        <f t="shared" si="46"/>
        <v>0</v>
      </c>
      <c r="AK22" s="123">
        <f t="shared" si="46"/>
        <v>0</v>
      </c>
      <c r="AL22" s="123">
        <f t="shared" si="46"/>
        <v>0</v>
      </c>
      <c r="AM22" s="123">
        <f t="shared" si="46"/>
        <v>0</v>
      </c>
      <c r="AN22" s="123">
        <f t="shared" si="46"/>
        <v>0</v>
      </c>
      <c r="AO22" s="123">
        <f t="shared" si="46"/>
        <v>0</v>
      </c>
      <c r="AP22" s="123">
        <f t="shared" si="46"/>
        <v>0</v>
      </c>
      <c r="AQ22" s="123">
        <f t="shared" si="46"/>
        <v>0</v>
      </c>
      <c r="AR22" s="123">
        <f t="shared" si="46"/>
        <v>0</v>
      </c>
      <c r="AS22" s="123">
        <f t="shared" si="46"/>
        <v>0</v>
      </c>
      <c r="AT22" s="123">
        <f t="shared" si="46"/>
        <v>0</v>
      </c>
      <c r="AU22" s="123">
        <f t="shared" si="46"/>
        <v>0</v>
      </c>
      <c r="AV22" s="123">
        <f t="shared" si="46"/>
        <v>0</v>
      </c>
      <c r="AW22" s="123">
        <f t="shared" si="46"/>
        <v>0</v>
      </c>
      <c r="AX22" s="123">
        <f t="shared" si="46"/>
        <v>0</v>
      </c>
      <c r="AY22" s="123">
        <f t="shared" si="46"/>
        <v>0</v>
      </c>
      <c r="AZ22" s="123">
        <f t="shared" si="46"/>
        <v>0</v>
      </c>
      <c r="BA22" s="123">
        <f t="shared" si="46"/>
        <v>0</v>
      </c>
      <c r="BB22" s="123">
        <f t="shared" si="46"/>
        <v>0</v>
      </c>
      <c r="BC22" s="123">
        <f t="shared" si="46"/>
        <v>0</v>
      </c>
      <c r="BD22" s="123">
        <f t="shared" si="46"/>
        <v>0</v>
      </c>
      <c r="BE22" s="123">
        <f t="shared" si="46"/>
        <v>0</v>
      </c>
      <c r="BF22" s="123">
        <f t="shared" si="46"/>
        <v>0</v>
      </c>
      <c r="BG22" s="123">
        <f t="shared" si="46"/>
        <v>0</v>
      </c>
      <c r="BH22" s="123">
        <f t="shared" si="46"/>
        <v>0</v>
      </c>
      <c r="BI22" s="123">
        <f t="shared" si="46"/>
        <v>0</v>
      </c>
      <c r="BJ22" s="123">
        <f t="shared" si="46"/>
        <v>0</v>
      </c>
      <c r="BK22" s="123">
        <f t="shared" si="46"/>
        <v>0</v>
      </c>
      <c r="BL22" s="123">
        <f t="shared" si="46"/>
        <v>0</v>
      </c>
      <c r="BM22" s="123">
        <f t="shared" si="46"/>
        <v>0</v>
      </c>
      <c r="BN22" s="123">
        <f t="shared" si="46"/>
        <v>0</v>
      </c>
      <c r="BO22" s="123">
        <f t="shared" si="46"/>
        <v>0</v>
      </c>
      <c r="BP22" s="108">
        <f t="shared" si="46"/>
        <v>0</v>
      </c>
      <c r="BQ22" s="108">
        <f t="shared" si="46"/>
        <v>0</v>
      </c>
      <c r="BR22" s="108">
        <f t="shared" si="46"/>
        <v>0</v>
      </c>
      <c r="BS22" s="108">
        <f t="shared" si="46"/>
        <v>0</v>
      </c>
      <c r="BT22" s="108">
        <f t="shared" si="46"/>
        <v>0</v>
      </c>
      <c r="BU22" s="108">
        <f>G0228_1074205010351_04_0_69_!BI22</f>
        <v>0</v>
      </c>
      <c r="BV22" s="123">
        <f t="shared" si="46"/>
        <v>0</v>
      </c>
      <c r="BW22" s="123">
        <f t="shared" si="46"/>
        <v>0</v>
      </c>
      <c r="BX22" s="123">
        <f t="shared" si="46"/>
        <v>0</v>
      </c>
      <c r="BY22" s="123">
        <f t="shared" si="46"/>
        <v>0</v>
      </c>
      <c r="BZ22" s="123">
        <f t="shared" si="46"/>
        <v>0</v>
      </c>
      <c r="CA22" s="123">
        <f t="shared" si="46"/>
        <v>0</v>
      </c>
      <c r="CB22" s="123">
        <f t="shared" si="46"/>
        <v>0</v>
      </c>
      <c r="CC22" s="108">
        <f t="shared" si="46"/>
        <v>0</v>
      </c>
      <c r="CD22" s="108">
        <f t="shared" si="46"/>
        <v>0</v>
      </c>
      <c r="CE22" s="108">
        <f t="shared" si="46"/>
        <v>0</v>
      </c>
      <c r="CF22" s="108">
        <f t="shared" si="46"/>
        <v>0</v>
      </c>
      <c r="CG22" s="108">
        <f t="shared" si="46"/>
        <v>0</v>
      </c>
      <c r="CH22" s="108">
        <f t="shared" si="46"/>
        <v>0</v>
      </c>
      <c r="CI22" s="108">
        <f t="shared" si="46"/>
        <v>0</v>
      </c>
      <c r="CJ22" s="123">
        <f t="shared" si="46"/>
        <v>0</v>
      </c>
      <c r="CK22" s="123">
        <f t="shared" si="46"/>
        <v>0</v>
      </c>
      <c r="CL22" s="123">
        <f t="shared" si="46"/>
        <v>0</v>
      </c>
      <c r="CM22" s="123">
        <f t="shared" si="46"/>
        <v>0</v>
      </c>
      <c r="CN22" s="123">
        <f t="shared" si="46"/>
        <v>0</v>
      </c>
      <c r="CO22" s="123">
        <f t="shared" si="46"/>
        <v>0</v>
      </c>
      <c r="CP22" s="123">
        <f t="shared" si="46"/>
        <v>0</v>
      </c>
      <c r="CQ22" s="123">
        <f t="shared" si="46"/>
        <v>0</v>
      </c>
      <c r="CR22" s="123">
        <f t="shared" si="46"/>
        <v>0</v>
      </c>
      <c r="CS22" s="123">
        <f>SUM(CS74)</f>
        <v>0</v>
      </c>
      <c r="CT22" s="123">
        <f>SUM(CT74)</f>
        <v>0</v>
      </c>
      <c r="CU22" s="123">
        <f>SUM(CU74)</f>
        <v>0</v>
      </c>
      <c r="CV22" s="123">
        <f>SUM(CV74)</f>
        <v>0</v>
      </c>
      <c r="CW22" s="123">
        <f>SUM(CW74)</f>
        <v>0</v>
      </c>
      <c r="CX22" s="109">
        <f t="shared" si="33"/>
        <v>0</v>
      </c>
      <c r="CY22" s="109">
        <f t="shared" si="34"/>
        <v>0</v>
      </c>
      <c r="CZ22" s="109">
        <f t="shared" si="35"/>
        <v>0</v>
      </c>
      <c r="DA22" s="109">
        <f t="shared" si="36"/>
        <v>0</v>
      </c>
      <c r="DB22" s="109">
        <f t="shared" si="37"/>
        <v>0</v>
      </c>
      <c r="DC22" s="109">
        <f t="shared" si="38"/>
        <v>0</v>
      </c>
      <c r="DD22" s="109">
        <f t="shared" si="39"/>
        <v>0</v>
      </c>
      <c r="DE22" s="109">
        <f t="shared" si="40"/>
        <v>0</v>
      </c>
      <c r="DF22" s="109">
        <f t="shared" si="41"/>
        <v>0</v>
      </c>
      <c r="DG22" s="109">
        <f t="shared" si="42"/>
        <v>0</v>
      </c>
      <c r="DH22" s="109">
        <f t="shared" si="43"/>
        <v>0</v>
      </c>
      <c r="DI22" s="109">
        <f t="shared" si="44"/>
        <v>0</v>
      </c>
      <c r="DJ22" s="109">
        <f t="shared" si="45"/>
        <v>0</v>
      </c>
      <c r="DK22" s="109">
        <f t="shared" ref="DK22:DK84" si="47">SUM(AS22,BG22,BU22,CI22,CW22)</f>
        <v>0</v>
      </c>
      <c r="DL22" s="89" t="str">
        <f>IF(G0228_1074205010351_02_0_69_!CT22="","",G0228_1074205010351_02_0_69_!CT22)</f>
        <v>нд</v>
      </c>
    </row>
    <row r="23" spans="1:116" s="88" customFormat="1" ht="47.25" x14ac:dyDescent="0.25">
      <c r="A23" s="115" t="str">
        <f>G0228_1074205010351_02_0_69_!A23</f>
        <v>0.4</v>
      </c>
      <c r="B23" s="106" t="str">
        <f>G0228_1074205010351_02_0_69_!B23</f>
        <v>Прочее новое строительство объектов электросетевого хозяйства, всего</v>
      </c>
      <c r="C23" s="115" t="str">
        <f>G0228_1074205010351_02_0_69_!C23</f>
        <v>Г</v>
      </c>
      <c r="D23" s="109">
        <f t="shared" si="3"/>
        <v>0</v>
      </c>
      <c r="E23" s="109">
        <f t="shared" si="4"/>
        <v>0</v>
      </c>
      <c r="F23" s="109">
        <f t="shared" si="5"/>
        <v>0</v>
      </c>
      <c r="G23" s="109">
        <f t="shared" si="6"/>
        <v>0</v>
      </c>
      <c r="H23" s="109">
        <f t="shared" si="7"/>
        <v>0</v>
      </c>
      <c r="I23" s="109">
        <f t="shared" si="8"/>
        <v>0</v>
      </c>
      <c r="J23" s="109">
        <f t="shared" si="9"/>
        <v>0</v>
      </c>
      <c r="K23" s="109">
        <f t="shared" si="10"/>
        <v>0</v>
      </c>
      <c r="L23" s="109">
        <f t="shared" si="11"/>
        <v>0</v>
      </c>
      <c r="M23" s="109">
        <f t="shared" si="12"/>
        <v>0</v>
      </c>
      <c r="N23" s="109">
        <f t="shared" si="13"/>
        <v>0</v>
      </c>
      <c r="O23" s="109">
        <f t="shared" si="14"/>
        <v>0</v>
      </c>
      <c r="P23" s="109">
        <f t="shared" si="15"/>
        <v>0</v>
      </c>
      <c r="Q23" s="109">
        <f t="shared" si="16"/>
        <v>0</v>
      </c>
      <c r="R23" s="109">
        <v>0</v>
      </c>
      <c r="S23" s="109">
        <v>0</v>
      </c>
      <c r="T23" s="109">
        <v>0</v>
      </c>
      <c r="U23" s="109">
        <v>0</v>
      </c>
      <c r="V23" s="109">
        <v>0</v>
      </c>
      <c r="W23" s="109">
        <v>0</v>
      </c>
      <c r="X23" s="109">
        <v>0</v>
      </c>
      <c r="Y23" s="109">
        <v>0</v>
      </c>
      <c r="Z23" s="109">
        <v>0</v>
      </c>
      <c r="AA23" s="109">
        <v>0</v>
      </c>
      <c r="AB23" s="109">
        <v>0</v>
      </c>
      <c r="AC23" s="109">
        <v>0</v>
      </c>
      <c r="AD23" s="109">
        <v>0</v>
      </c>
      <c r="AE23" s="109">
        <v>0</v>
      </c>
      <c r="AF23" s="123">
        <f>SUM(AF78)</f>
        <v>0</v>
      </c>
      <c r="AG23" s="123">
        <f t="shared" ref="AG23:CR23" si="48">SUM(AG78)</f>
        <v>0</v>
      </c>
      <c r="AH23" s="123">
        <f t="shared" si="48"/>
        <v>0</v>
      </c>
      <c r="AI23" s="123">
        <f t="shared" si="48"/>
        <v>0</v>
      </c>
      <c r="AJ23" s="123">
        <f t="shared" si="48"/>
        <v>0</v>
      </c>
      <c r="AK23" s="123">
        <f t="shared" si="48"/>
        <v>0</v>
      </c>
      <c r="AL23" s="123">
        <f t="shared" si="48"/>
        <v>0</v>
      </c>
      <c r="AM23" s="123">
        <f t="shared" si="48"/>
        <v>0</v>
      </c>
      <c r="AN23" s="123">
        <f t="shared" si="48"/>
        <v>0</v>
      </c>
      <c r="AO23" s="123">
        <f t="shared" si="48"/>
        <v>0</v>
      </c>
      <c r="AP23" s="123">
        <f t="shared" si="48"/>
        <v>0</v>
      </c>
      <c r="AQ23" s="123">
        <f t="shared" si="48"/>
        <v>0</v>
      </c>
      <c r="AR23" s="123">
        <f t="shared" si="48"/>
        <v>0</v>
      </c>
      <c r="AS23" s="123">
        <f t="shared" si="48"/>
        <v>0</v>
      </c>
      <c r="AT23" s="123">
        <f t="shared" si="48"/>
        <v>0</v>
      </c>
      <c r="AU23" s="123">
        <f t="shared" si="48"/>
        <v>0</v>
      </c>
      <c r="AV23" s="123">
        <f t="shared" si="48"/>
        <v>0</v>
      </c>
      <c r="AW23" s="123">
        <f t="shared" si="48"/>
        <v>0</v>
      </c>
      <c r="AX23" s="123">
        <f t="shared" si="48"/>
        <v>0</v>
      </c>
      <c r="AY23" s="123">
        <f t="shared" si="48"/>
        <v>0</v>
      </c>
      <c r="AZ23" s="123">
        <f t="shared" si="48"/>
        <v>0</v>
      </c>
      <c r="BA23" s="123">
        <f t="shared" si="48"/>
        <v>0</v>
      </c>
      <c r="BB23" s="123">
        <f t="shared" si="48"/>
        <v>0</v>
      </c>
      <c r="BC23" s="123">
        <f t="shared" si="48"/>
        <v>0</v>
      </c>
      <c r="BD23" s="123">
        <f t="shared" si="48"/>
        <v>0</v>
      </c>
      <c r="BE23" s="123">
        <f t="shared" si="48"/>
        <v>0</v>
      </c>
      <c r="BF23" s="123">
        <f t="shared" si="48"/>
        <v>0</v>
      </c>
      <c r="BG23" s="123">
        <f t="shared" si="48"/>
        <v>0</v>
      </c>
      <c r="BH23" s="123">
        <f t="shared" si="48"/>
        <v>0</v>
      </c>
      <c r="BI23" s="123">
        <f t="shared" si="48"/>
        <v>0</v>
      </c>
      <c r="BJ23" s="123">
        <f t="shared" si="48"/>
        <v>0</v>
      </c>
      <c r="BK23" s="123">
        <f t="shared" si="48"/>
        <v>0</v>
      </c>
      <c r="BL23" s="123">
        <f t="shared" si="48"/>
        <v>0</v>
      </c>
      <c r="BM23" s="123">
        <f t="shared" si="48"/>
        <v>0</v>
      </c>
      <c r="BN23" s="123">
        <f t="shared" si="48"/>
        <v>0</v>
      </c>
      <c r="BO23" s="108">
        <f t="shared" si="48"/>
        <v>0</v>
      </c>
      <c r="BP23" s="108">
        <f t="shared" si="48"/>
        <v>0</v>
      </c>
      <c r="BQ23" s="108">
        <f t="shared" si="48"/>
        <v>0</v>
      </c>
      <c r="BR23" s="108">
        <f t="shared" si="48"/>
        <v>0</v>
      </c>
      <c r="BS23" s="108">
        <f t="shared" si="48"/>
        <v>0</v>
      </c>
      <c r="BT23" s="108">
        <f t="shared" si="48"/>
        <v>0</v>
      </c>
      <c r="BU23" s="108">
        <f>G0228_1074205010351_04_0_69_!BI23</f>
        <v>0</v>
      </c>
      <c r="BV23" s="123">
        <f t="shared" si="48"/>
        <v>0</v>
      </c>
      <c r="BW23" s="123">
        <f t="shared" si="48"/>
        <v>0</v>
      </c>
      <c r="BX23" s="123">
        <f t="shared" si="48"/>
        <v>0</v>
      </c>
      <c r="BY23" s="123">
        <f t="shared" si="48"/>
        <v>0</v>
      </c>
      <c r="BZ23" s="123">
        <f t="shared" si="48"/>
        <v>0</v>
      </c>
      <c r="CA23" s="123">
        <f t="shared" si="48"/>
        <v>0</v>
      </c>
      <c r="CB23" s="123">
        <f t="shared" si="48"/>
        <v>0</v>
      </c>
      <c r="CC23" s="108">
        <f t="shared" si="48"/>
        <v>0</v>
      </c>
      <c r="CD23" s="108">
        <f t="shared" si="48"/>
        <v>0</v>
      </c>
      <c r="CE23" s="108">
        <f t="shared" si="48"/>
        <v>0</v>
      </c>
      <c r="CF23" s="108">
        <f t="shared" si="48"/>
        <v>0</v>
      </c>
      <c r="CG23" s="108">
        <f t="shared" si="48"/>
        <v>0</v>
      </c>
      <c r="CH23" s="108">
        <f t="shared" si="48"/>
        <v>0</v>
      </c>
      <c r="CI23" s="108">
        <f t="shared" si="48"/>
        <v>0</v>
      </c>
      <c r="CJ23" s="123">
        <f t="shared" si="48"/>
        <v>0</v>
      </c>
      <c r="CK23" s="123">
        <f t="shared" si="48"/>
        <v>0</v>
      </c>
      <c r="CL23" s="123">
        <f t="shared" si="48"/>
        <v>0</v>
      </c>
      <c r="CM23" s="123">
        <f t="shared" si="48"/>
        <v>0</v>
      </c>
      <c r="CN23" s="123">
        <f t="shared" si="48"/>
        <v>0</v>
      </c>
      <c r="CO23" s="123">
        <f t="shared" si="48"/>
        <v>0</v>
      </c>
      <c r="CP23" s="123">
        <f t="shared" si="48"/>
        <v>0</v>
      </c>
      <c r="CQ23" s="123">
        <f t="shared" si="48"/>
        <v>0</v>
      </c>
      <c r="CR23" s="123">
        <f t="shared" si="48"/>
        <v>0</v>
      </c>
      <c r="CS23" s="123">
        <f>SUM(CS78)</f>
        <v>0</v>
      </c>
      <c r="CT23" s="123">
        <f>SUM(CT78)</f>
        <v>0</v>
      </c>
      <c r="CU23" s="123">
        <f>SUM(CU78)</f>
        <v>0</v>
      </c>
      <c r="CV23" s="123">
        <f>SUM(CV78)</f>
        <v>0</v>
      </c>
      <c r="CW23" s="123">
        <f>SUM(CW78)</f>
        <v>0</v>
      </c>
      <c r="CX23" s="109">
        <f t="shared" si="33"/>
        <v>0</v>
      </c>
      <c r="CY23" s="109">
        <f t="shared" si="34"/>
        <v>0</v>
      </c>
      <c r="CZ23" s="109">
        <f t="shared" si="35"/>
        <v>0</v>
      </c>
      <c r="DA23" s="109">
        <f t="shared" si="36"/>
        <v>0</v>
      </c>
      <c r="DB23" s="109">
        <f t="shared" si="37"/>
        <v>0</v>
      </c>
      <c r="DC23" s="109">
        <f t="shared" si="38"/>
        <v>0</v>
      </c>
      <c r="DD23" s="109">
        <f t="shared" si="39"/>
        <v>0</v>
      </c>
      <c r="DE23" s="109">
        <f t="shared" si="40"/>
        <v>0</v>
      </c>
      <c r="DF23" s="109">
        <f t="shared" si="41"/>
        <v>0</v>
      </c>
      <c r="DG23" s="109">
        <f t="shared" si="42"/>
        <v>0</v>
      </c>
      <c r="DH23" s="109">
        <f t="shared" si="43"/>
        <v>0</v>
      </c>
      <c r="DI23" s="109">
        <f t="shared" si="44"/>
        <v>0</v>
      </c>
      <c r="DJ23" s="109">
        <f t="shared" si="45"/>
        <v>0</v>
      </c>
      <c r="DK23" s="109">
        <f t="shared" si="47"/>
        <v>0</v>
      </c>
      <c r="DL23" s="89" t="str">
        <f>IF(G0228_1074205010351_02_0_69_!CT23="","",G0228_1074205010351_02_0_69_!CT23)</f>
        <v>нд</v>
      </c>
    </row>
    <row r="24" spans="1:116" s="88" customFormat="1" ht="47.25" x14ac:dyDescent="0.25">
      <c r="A24" s="115" t="str">
        <f>G0228_1074205010351_02_0_69_!A24</f>
        <v>0.5</v>
      </c>
      <c r="B24" s="106" t="str">
        <f>G0228_1074205010351_02_0_69_!B24</f>
        <v>Покупка земельных участков для целей реализации инвестиционных проектов, всего</v>
      </c>
      <c r="C24" s="115" t="str">
        <f>G0228_1074205010351_02_0_69_!C24</f>
        <v>Г</v>
      </c>
      <c r="D24" s="109">
        <f t="shared" si="3"/>
        <v>0</v>
      </c>
      <c r="E24" s="109">
        <f t="shared" si="4"/>
        <v>0</v>
      </c>
      <c r="F24" s="109">
        <f t="shared" si="5"/>
        <v>0</v>
      </c>
      <c r="G24" s="109">
        <f t="shared" si="6"/>
        <v>0</v>
      </c>
      <c r="H24" s="109">
        <f t="shared" si="7"/>
        <v>0</v>
      </c>
      <c r="I24" s="109">
        <f t="shared" si="8"/>
        <v>0</v>
      </c>
      <c r="J24" s="109">
        <f t="shared" si="9"/>
        <v>0</v>
      </c>
      <c r="K24" s="109">
        <f t="shared" si="10"/>
        <v>0</v>
      </c>
      <c r="L24" s="109">
        <f t="shared" si="11"/>
        <v>0</v>
      </c>
      <c r="M24" s="109">
        <f t="shared" si="12"/>
        <v>0</v>
      </c>
      <c r="N24" s="109">
        <f t="shared" si="13"/>
        <v>0</v>
      </c>
      <c r="O24" s="109">
        <f t="shared" si="14"/>
        <v>0</v>
      </c>
      <c r="P24" s="109">
        <f t="shared" si="15"/>
        <v>0</v>
      </c>
      <c r="Q24" s="109">
        <f t="shared" si="16"/>
        <v>0</v>
      </c>
      <c r="R24" s="109">
        <v>0</v>
      </c>
      <c r="S24" s="109">
        <v>0</v>
      </c>
      <c r="T24" s="109">
        <v>0</v>
      </c>
      <c r="U24" s="109">
        <v>0</v>
      </c>
      <c r="V24" s="109">
        <v>0</v>
      </c>
      <c r="W24" s="109">
        <v>0</v>
      </c>
      <c r="X24" s="109">
        <v>0</v>
      </c>
      <c r="Y24" s="109">
        <v>0</v>
      </c>
      <c r="Z24" s="109">
        <v>0</v>
      </c>
      <c r="AA24" s="109">
        <v>0</v>
      </c>
      <c r="AB24" s="109">
        <v>0</v>
      </c>
      <c r="AC24" s="109">
        <v>0</v>
      </c>
      <c r="AD24" s="109">
        <v>0</v>
      </c>
      <c r="AE24" s="109">
        <v>0</v>
      </c>
      <c r="AF24" s="123">
        <f>SUM(AF83)</f>
        <v>0</v>
      </c>
      <c r="AG24" s="123">
        <f t="shared" ref="AG24:CR24" si="49">SUM(AG83)</f>
        <v>0</v>
      </c>
      <c r="AH24" s="123">
        <f t="shared" si="49"/>
        <v>0</v>
      </c>
      <c r="AI24" s="123">
        <f t="shared" si="49"/>
        <v>0</v>
      </c>
      <c r="AJ24" s="123">
        <f t="shared" si="49"/>
        <v>0</v>
      </c>
      <c r="AK24" s="123">
        <f t="shared" si="49"/>
        <v>0</v>
      </c>
      <c r="AL24" s="123">
        <f t="shared" si="49"/>
        <v>0</v>
      </c>
      <c r="AM24" s="123">
        <f t="shared" si="49"/>
        <v>0</v>
      </c>
      <c r="AN24" s="123">
        <f t="shared" si="49"/>
        <v>0</v>
      </c>
      <c r="AO24" s="123">
        <f t="shared" si="49"/>
        <v>0</v>
      </c>
      <c r="AP24" s="123">
        <f t="shared" si="49"/>
        <v>0</v>
      </c>
      <c r="AQ24" s="123">
        <f t="shared" si="49"/>
        <v>0</v>
      </c>
      <c r="AR24" s="123">
        <f t="shared" si="49"/>
        <v>0</v>
      </c>
      <c r="AS24" s="123">
        <f t="shared" si="49"/>
        <v>0</v>
      </c>
      <c r="AT24" s="123">
        <f t="shared" si="49"/>
        <v>0</v>
      </c>
      <c r="AU24" s="123">
        <f t="shared" si="49"/>
        <v>0</v>
      </c>
      <c r="AV24" s="123">
        <f t="shared" si="49"/>
        <v>0</v>
      </c>
      <c r="AW24" s="123">
        <f t="shared" si="49"/>
        <v>0</v>
      </c>
      <c r="AX24" s="123">
        <f t="shared" si="49"/>
        <v>0</v>
      </c>
      <c r="AY24" s="123">
        <f t="shared" si="49"/>
        <v>0</v>
      </c>
      <c r="AZ24" s="123">
        <f t="shared" si="49"/>
        <v>0</v>
      </c>
      <c r="BA24" s="123">
        <f t="shared" si="49"/>
        <v>0</v>
      </c>
      <c r="BB24" s="123">
        <f t="shared" si="49"/>
        <v>0</v>
      </c>
      <c r="BC24" s="123">
        <f t="shared" si="49"/>
        <v>0</v>
      </c>
      <c r="BD24" s="123">
        <f t="shared" si="49"/>
        <v>0</v>
      </c>
      <c r="BE24" s="123">
        <f t="shared" si="49"/>
        <v>0</v>
      </c>
      <c r="BF24" s="123">
        <f t="shared" si="49"/>
        <v>0</v>
      </c>
      <c r="BG24" s="123">
        <f t="shared" si="49"/>
        <v>0</v>
      </c>
      <c r="BH24" s="123">
        <v>0</v>
      </c>
      <c r="BI24" s="123">
        <v>0</v>
      </c>
      <c r="BJ24" s="123">
        <v>0</v>
      </c>
      <c r="BK24" s="123">
        <v>0</v>
      </c>
      <c r="BL24" s="123">
        <v>0</v>
      </c>
      <c r="BM24" s="123">
        <v>0</v>
      </c>
      <c r="BN24" s="123">
        <v>0</v>
      </c>
      <c r="BO24" s="108">
        <f t="shared" si="49"/>
        <v>0</v>
      </c>
      <c r="BP24" s="108">
        <f t="shared" si="49"/>
        <v>0</v>
      </c>
      <c r="BQ24" s="108">
        <f t="shared" si="49"/>
        <v>0</v>
      </c>
      <c r="BR24" s="108">
        <f t="shared" si="49"/>
        <v>0</v>
      </c>
      <c r="BS24" s="108">
        <f t="shared" si="49"/>
        <v>0</v>
      </c>
      <c r="BT24" s="108">
        <f t="shared" si="49"/>
        <v>0</v>
      </c>
      <c r="BU24" s="108">
        <f>G0228_1074205010351_04_0_69_!BI24</f>
        <v>0</v>
      </c>
      <c r="BV24" s="123">
        <f t="shared" si="49"/>
        <v>0</v>
      </c>
      <c r="BW24" s="123">
        <f t="shared" si="49"/>
        <v>0</v>
      </c>
      <c r="BX24" s="123">
        <f t="shared" si="49"/>
        <v>0</v>
      </c>
      <c r="BY24" s="123">
        <f t="shared" si="49"/>
        <v>0</v>
      </c>
      <c r="BZ24" s="123">
        <f t="shared" si="49"/>
        <v>0</v>
      </c>
      <c r="CA24" s="123">
        <f t="shared" si="49"/>
        <v>0</v>
      </c>
      <c r="CB24" s="123">
        <f t="shared" si="49"/>
        <v>0</v>
      </c>
      <c r="CC24" s="108">
        <f t="shared" si="49"/>
        <v>0</v>
      </c>
      <c r="CD24" s="108">
        <f t="shared" si="49"/>
        <v>0</v>
      </c>
      <c r="CE24" s="108">
        <f t="shared" si="49"/>
        <v>0</v>
      </c>
      <c r="CF24" s="108">
        <f t="shared" si="49"/>
        <v>0</v>
      </c>
      <c r="CG24" s="108">
        <f t="shared" si="49"/>
        <v>0</v>
      </c>
      <c r="CH24" s="108">
        <f t="shared" si="49"/>
        <v>0</v>
      </c>
      <c r="CI24" s="108">
        <f t="shared" si="49"/>
        <v>0</v>
      </c>
      <c r="CJ24" s="123">
        <f t="shared" si="49"/>
        <v>0</v>
      </c>
      <c r="CK24" s="123">
        <f t="shared" si="49"/>
        <v>0</v>
      </c>
      <c r="CL24" s="123">
        <f t="shared" si="49"/>
        <v>0</v>
      </c>
      <c r="CM24" s="123">
        <f t="shared" si="49"/>
        <v>0</v>
      </c>
      <c r="CN24" s="123">
        <f t="shared" si="49"/>
        <v>0</v>
      </c>
      <c r="CO24" s="123">
        <f t="shared" si="49"/>
        <v>0</v>
      </c>
      <c r="CP24" s="123">
        <f t="shared" si="49"/>
        <v>0</v>
      </c>
      <c r="CQ24" s="123">
        <f t="shared" si="49"/>
        <v>0</v>
      </c>
      <c r="CR24" s="123">
        <f t="shared" si="49"/>
        <v>0</v>
      </c>
      <c r="CS24" s="123">
        <f t="shared" ref="CS24:CW25" si="50">SUM(CS83)</f>
        <v>0</v>
      </c>
      <c r="CT24" s="123">
        <f t="shared" si="50"/>
        <v>0</v>
      </c>
      <c r="CU24" s="123">
        <f t="shared" si="50"/>
        <v>0</v>
      </c>
      <c r="CV24" s="123">
        <f t="shared" si="50"/>
        <v>0</v>
      </c>
      <c r="CW24" s="123">
        <f t="shared" si="50"/>
        <v>0</v>
      </c>
      <c r="CX24" s="109">
        <f t="shared" si="33"/>
        <v>0</v>
      </c>
      <c r="CY24" s="109">
        <f t="shared" si="34"/>
        <v>0</v>
      </c>
      <c r="CZ24" s="109">
        <f t="shared" si="35"/>
        <v>0</v>
      </c>
      <c r="DA24" s="109">
        <f t="shared" si="36"/>
        <v>0</v>
      </c>
      <c r="DB24" s="109">
        <f t="shared" si="37"/>
        <v>0</v>
      </c>
      <c r="DC24" s="109">
        <f t="shared" si="38"/>
        <v>0</v>
      </c>
      <c r="DD24" s="109">
        <f t="shared" si="39"/>
        <v>0</v>
      </c>
      <c r="DE24" s="109">
        <f t="shared" si="40"/>
        <v>0</v>
      </c>
      <c r="DF24" s="109">
        <f t="shared" si="41"/>
        <v>0</v>
      </c>
      <c r="DG24" s="109">
        <f t="shared" si="42"/>
        <v>0</v>
      </c>
      <c r="DH24" s="109">
        <f t="shared" si="43"/>
        <v>0</v>
      </c>
      <c r="DI24" s="109">
        <f t="shared" si="44"/>
        <v>0</v>
      </c>
      <c r="DJ24" s="109">
        <f t="shared" si="45"/>
        <v>0</v>
      </c>
      <c r="DK24" s="109">
        <f t="shared" si="47"/>
        <v>0</v>
      </c>
      <c r="DL24" s="89" t="str">
        <f>IF(G0228_1074205010351_02_0_69_!CT24="","",G0228_1074205010351_02_0_69_!CT24)</f>
        <v>нд</v>
      </c>
    </row>
    <row r="25" spans="1:116" s="88" customFormat="1" ht="31.5" x14ac:dyDescent="0.25">
      <c r="A25" s="115" t="str">
        <f>G0228_1074205010351_02_0_69_!A25</f>
        <v>0.6</v>
      </c>
      <c r="B25" s="106" t="str">
        <f>G0228_1074205010351_02_0_69_!B25</f>
        <v>Прочие инвестиционные проекты, всего</v>
      </c>
      <c r="C25" s="115" t="str">
        <f>G0228_1074205010351_02_0_69_!C25</f>
        <v>Г</v>
      </c>
      <c r="D25" s="109">
        <f t="shared" si="3"/>
        <v>0</v>
      </c>
      <c r="E25" s="109">
        <f t="shared" si="4"/>
        <v>0</v>
      </c>
      <c r="F25" s="109">
        <f t="shared" si="5"/>
        <v>0</v>
      </c>
      <c r="G25" s="109">
        <f t="shared" si="6"/>
        <v>0</v>
      </c>
      <c r="H25" s="109">
        <f t="shared" si="7"/>
        <v>0</v>
      </c>
      <c r="I25" s="109">
        <f t="shared" si="8"/>
        <v>0</v>
      </c>
      <c r="J25" s="109">
        <f t="shared" si="9"/>
        <v>2</v>
      </c>
      <c r="K25" s="109">
        <f t="shared" si="10"/>
        <v>0</v>
      </c>
      <c r="L25" s="109">
        <f t="shared" si="11"/>
        <v>0</v>
      </c>
      <c r="M25" s="109">
        <f t="shared" si="12"/>
        <v>0</v>
      </c>
      <c r="N25" s="109">
        <f t="shared" si="13"/>
        <v>0</v>
      </c>
      <c r="O25" s="109">
        <f t="shared" si="14"/>
        <v>0</v>
      </c>
      <c r="P25" s="109">
        <f t="shared" si="15"/>
        <v>0</v>
      </c>
      <c r="Q25" s="109">
        <f t="shared" si="16"/>
        <v>2</v>
      </c>
      <c r="R25" s="109">
        <v>0</v>
      </c>
      <c r="S25" s="109">
        <v>0</v>
      </c>
      <c r="T25" s="109">
        <v>0</v>
      </c>
      <c r="U25" s="109">
        <v>0</v>
      </c>
      <c r="V25" s="109">
        <v>0</v>
      </c>
      <c r="W25" s="109">
        <v>0</v>
      </c>
      <c r="X25" s="109">
        <f>AL25</f>
        <v>1</v>
      </c>
      <c r="Y25" s="109">
        <v>0</v>
      </c>
      <c r="Z25" s="109">
        <v>0</v>
      </c>
      <c r="AA25" s="109">
        <v>0</v>
      </c>
      <c r="AB25" s="109">
        <v>0</v>
      </c>
      <c r="AC25" s="109">
        <v>0</v>
      </c>
      <c r="AD25" s="109">
        <v>0</v>
      </c>
      <c r="AE25" s="109">
        <f>AS25</f>
        <v>1</v>
      </c>
      <c r="AF25" s="123">
        <f>SUM(AF84)</f>
        <v>0</v>
      </c>
      <c r="AG25" s="123">
        <f t="shared" ref="AG25:CR25" si="51">SUM(AG84)</f>
        <v>0</v>
      </c>
      <c r="AH25" s="123">
        <f t="shared" si="51"/>
        <v>0</v>
      </c>
      <c r="AI25" s="123">
        <f t="shared" si="51"/>
        <v>0</v>
      </c>
      <c r="AJ25" s="123">
        <f t="shared" si="51"/>
        <v>0</v>
      </c>
      <c r="AK25" s="123">
        <f t="shared" si="51"/>
        <v>0</v>
      </c>
      <c r="AL25" s="123">
        <f t="shared" si="51"/>
        <v>1</v>
      </c>
      <c r="AM25" s="123">
        <f t="shared" si="51"/>
        <v>0</v>
      </c>
      <c r="AN25" s="123">
        <f t="shared" si="51"/>
        <v>0</v>
      </c>
      <c r="AO25" s="123">
        <f t="shared" si="51"/>
        <v>0</v>
      </c>
      <c r="AP25" s="123">
        <f t="shared" si="51"/>
        <v>0</v>
      </c>
      <c r="AQ25" s="123">
        <f t="shared" si="51"/>
        <v>0</v>
      </c>
      <c r="AR25" s="123">
        <f t="shared" si="51"/>
        <v>0</v>
      </c>
      <c r="AS25" s="123">
        <f>AL25</f>
        <v>1</v>
      </c>
      <c r="AT25" s="123">
        <f t="shared" si="51"/>
        <v>0</v>
      </c>
      <c r="AU25" s="123">
        <f t="shared" si="51"/>
        <v>0</v>
      </c>
      <c r="AV25" s="123">
        <f t="shared" si="51"/>
        <v>0</v>
      </c>
      <c r="AW25" s="123">
        <f t="shared" si="51"/>
        <v>0</v>
      </c>
      <c r="AX25" s="123">
        <f t="shared" si="51"/>
        <v>0</v>
      </c>
      <c r="AY25" s="123">
        <f t="shared" si="51"/>
        <v>0</v>
      </c>
      <c r="AZ25" s="123">
        <f t="shared" si="51"/>
        <v>1</v>
      </c>
      <c r="BA25" s="123">
        <f t="shared" si="51"/>
        <v>0</v>
      </c>
      <c r="BB25" s="123">
        <f t="shared" si="51"/>
        <v>0</v>
      </c>
      <c r="BC25" s="123">
        <f t="shared" si="51"/>
        <v>0</v>
      </c>
      <c r="BD25" s="123">
        <f t="shared" si="51"/>
        <v>0</v>
      </c>
      <c r="BE25" s="123">
        <f t="shared" si="51"/>
        <v>0</v>
      </c>
      <c r="BF25" s="123">
        <f t="shared" si="51"/>
        <v>0</v>
      </c>
      <c r="BG25" s="123">
        <f t="shared" si="51"/>
        <v>1</v>
      </c>
      <c r="BH25" s="123">
        <f t="shared" si="51"/>
        <v>0</v>
      </c>
      <c r="BI25" s="123">
        <f t="shared" si="51"/>
        <v>0</v>
      </c>
      <c r="BJ25" s="123">
        <f t="shared" si="51"/>
        <v>0</v>
      </c>
      <c r="BK25" s="123">
        <f t="shared" si="51"/>
        <v>0</v>
      </c>
      <c r="BL25" s="123">
        <f t="shared" si="51"/>
        <v>0</v>
      </c>
      <c r="BM25" s="123">
        <f t="shared" si="51"/>
        <v>0</v>
      </c>
      <c r="BN25" s="123">
        <f t="shared" si="51"/>
        <v>0</v>
      </c>
      <c r="BO25" s="108">
        <f t="shared" si="51"/>
        <v>0</v>
      </c>
      <c r="BP25" s="108">
        <f t="shared" si="51"/>
        <v>0</v>
      </c>
      <c r="BQ25" s="108">
        <f t="shared" si="51"/>
        <v>0</v>
      </c>
      <c r="BR25" s="108">
        <f t="shared" si="51"/>
        <v>0</v>
      </c>
      <c r="BS25" s="108">
        <f t="shared" si="51"/>
        <v>0</v>
      </c>
      <c r="BT25" s="108">
        <f t="shared" si="51"/>
        <v>0</v>
      </c>
      <c r="BU25" s="108">
        <f>G0228_1074205010351_04_0_69_!BI25</f>
        <v>0</v>
      </c>
      <c r="BV25" s="123">
        <f t="shared" si="51"/>
        <v>0</v>
      </c>
      <c r="BW25" s="123">
        <f t="shared" si="51"/>
        <v>0</v>
      </c>
      <c r="BX25" s="123">
        <f t="shared" si="51"/>
        <v>0</v>
      </c>
      <c r="BY25" s="123">
        <f t="shared" si="51"/>
        <v>0</v>
      </c>
      <c r="BZ25" s="123">
        <f t="shared" si="51"/>
        <v>0</v>
      </c>
      <c r="CA25" s="123">
        <f t="shared" si="51"/>
        <v>0</v>
      </c>
      <c r="CB25" s="123">
        <f t="shared" si="51"/>
        <v>0</v>
      </c>
      <c r="CC25" s="108">
        <f t="shared" si="51"/>
        <v>0</v>
      </c>
      <c r="CD25" s="108">
        <f t="shared" si="51"/>
        <v>0</v>
      </c>
      <c r="CE25" s="108">
        <f t="shared" si="51"/>
        <v>0</v>
      </c>
      <c r="CF25" s="108">
        <f t="shared" si="51"/>
        <v>0</v>
      </c>
      <c r="CG25" s="108">
        <f t="shared" si="51"/>
        <v>0</v>
      </c>
      <c r="CH25" s="108">
        <f t="shared" si="51"/>
        <v>0</v>
      </c>
      <c r="CI25" s="108">
        <f t="shared" si="51"/>
        <v>0</v>
      </c>
      <c r="CJ25" s="123">
        <f t="shared" si="51"/>
        <v>0</v>
      </c>
      <c r="CK25" s="123">
        <f t="shared" si="51"/>
        <v>0</v>
      </c>
      <c r="CL25" s="123">
        <f t="shared" si="51"/>
        <v>0</v>
      </c>
      <c r="CM25" s="123">
        <f t="shared" si="51"/>
        <v>0</v>
      </c>
      <c r="CN25" s="123">
        <f t="shared" si="51"/>
        <v>0</v>
      </c>
      <c r="CO25" s="123">
        <f t="shared" si="51"/>
        <v>0</v>
      </c>
      <c r="CP25" s="123">
        <f t="shared" si="51"/>
        <v>0</v>
      </c>
      <c r="CQ25" s="123">
        <f t="shared" si="51"/>
        <v>0</v>
      </c>
      <c r="CR25" s="123">
        <f t="shared" si="51"/>
        <v>0</v>
      </c>
      <c r="CS25" s="123">
        <f t="shared" si="50"/>
        <v>0</v>
      </c>
      <c r="CT25" s="123">
        <f t="shared" si="50"/>
        <v>0</v>
      </c>
      <c r="CU25" s="123">
        <f t="shared" si="50"/>
        <v>0</v>
      </c>
      <c r="CV25" s="123">
        <f t="shared" si="50"/>
        <v>0</v>
      </c>
      <c r="CW25" s="123">
        <f t="shared" si="50"/>
        <v>0</v>
      </c>
      <c r="CX25" s="109">
        <f t="shared" si="33"/>
        <v>0</v>
      </c>
      <c r="CY25" s="109">
        <f t="shared" si="34"/>
        <v>0</v>
      </c>
      <c r="CZ25" s="109">
        <f t="shared" si="35"/>
        <v>0</v>
      </c>
      <c r="DA25" s="109">
        <f t="shared" si="36"/>
        <v>0</v>
      </c>
      <c r="DB25" s="109">
        <f t="shared" si="37"/>
        <v>0</v>
      </c>
      <c r="DC25" s="109">
        <f t="shared" si="38"/>
        <v>0</v>
      </c>
      <c r="DD25" s="109">
        <f t="shared" si="39"/>
        <v>2</v>
      </c>
      <c r="DE25" s="109">
        <f t="shared" si="40"/>
        <v>0</v>
      </c>
      <c r="DF25" s="109">
        <f t="shared" si="41"/>
        <v>0</v>
      </c>
      <c r="DG25" s="109">
        <f t="shared" si="42"/>
        <v>0</v>
      </c>
      <c r="DH25" s="109">
        <f t="shared" si="43"/>
        <v>0</v>
      </c>
      <c r="DI25" s="109">
        <f t="shared" si="44"/>
        <v>0</v>
      </c>
      <c r="DJ25" s="109">
        <f t="shared" si="45"/>
        <v>0</v>
      </c>
      <c r="DK25" s="109">
        <f t="shared" si="47"/>
        <v>2</v>
      </c>
      <c r="DL25" s="89" t="str">
        <f>IF(G0228_1074205010351_02_0_69_!CT25="","",G0228_1074205010351_02_0_69_!CT25)</f>
        <v>нд</v>
      </c>
    </row>
    <row r="26" spans="1:116" s="88" customFormat="1" ht="31.5" x14ac:dyDescent="0.25">
      <c r="A26" s="115" t="str">
        <f>G0228_1074205010351_02_0_69_!A26</f>
        <v>1.1</v>
      </c>
      <c r="B26" s="106" t="str">
        <f>G0228_1074205010351_02_0_69_!B26</f>
        <v>Технологическое присоединение, всего, в том числе:</v>
      </c>
      <c r="C26" s="115" t="str">
        <f>G0228_1074205010351_02_0_69_!C26</f>
        <v>Г</v>
      </c>
      <c r="D26" s="109">
        <f t="shared" si="3"/>
        <v>0</v>
      </c>
      <c r="E26" s="109">
        <f t="shared" si="4"/>
        <v>0</v>
      </c>
      <c r="F26" s="109">
        <f t="shared" si="5"/>
        <v>0</v>
      </c>
      <c r="G26" s="109">
        <f t="shared" si="6"/>
        <v>0</v>
      </c>
      <c r="H26" s="109">
        <f t="shared" si="7"/>
        <v>0</v>
      </c>
      <c r="I26" s="109">
        <f t="shared" si="8"/>
        <v>0</v>
      </c>
      <c r="J26" s="109">
        <f t="shared" si="9"/>
        <v>0</v>
      </c>
      <c r="K26" s="109">
        <f t="shared" si="10"/>
        <v>0</v>
      </c>
      <c r="L26" s="109">
        <f t="shared" si="11"/>
        <v>0</v>
      </c>
      <c r="M26" s="109">
        <f t="shared" si="12"/>
        <v>0</v>
      </c>
      <c r="N26" s="109">
        <f t="shared" si="13"/>
        <v>0</v>
      </c>
      <c r="O26" s="109">
        <f t="shared" si="14"/>
        <v>0</v>
      </c>
      <c r="P26" s="109">
        <f t="shared" si="15"/>
        <v>0</v>
      </c>
      <c r="Q26" s="109">
        <f t="shared" si="16"/>
        <v>0</v>
      </c>
      <c r="R26" s="109">
        <v>0</v>
      </c>
      <c r="S26" s="109">
        <v>0</v>
      </c>
      <c r="T26" s="109">
        <v>0</v>
      </c>
      <c r="U26" s="109">
        <v>0</v>
      </c>
      <c r="V26" s="109">
        <v>0</v>
      </c>
      <c r="W26" s="109">
        <v>0</v>
      </c>
      <c r="X26" s="109">
        <v>0</v>
      </c>
      <c r="Y26" s="109">
        <v>0</v>
      </c>
      <c r="Z26" s="109">
        <v>0</v>
      </c>
      <c r="AA26" s="109">
        <v>0</v>
      </c>
      <c r="AB26" s="109">
        <v>0</v>
      </c>
      <c r="AC26" s="109">
        <v>0</v>
      </c>
      <c r="AD26" s="109">
        <v>0</v>
      </c>
      <c r="AE26" s="109">
        <v>0</v>
      </c>
      <c r="AF26" s="123">
        <f>SUM(AF27,AF31,AF34,AF41)</f>
        <v>0</v>
      </c>
      <c r="AG26" s="123">
        <f t="shared" ref="AG26:CR26" si="52">SUM(AG27,AG31,AG34,AG41)</f>
        <v>0</v>
      </c>
      <c r="AH26" s="123">
        <f t="shared" si="52"/>
        <v>0</v>
      </c>
      <c r="AI26" s="123">
        <f t="shared" si="52"/>
        <v>0</v>
      </c>
      <c r="AJ26" s="123">
        <f t="shared" si="52"/>
        <v>0</v>
      </c>
      <c r="AK26" s="123">
        <f t="shared" si="52"/>
        <v>0</v>
      </c>
      <c r="AL26" s="123">
        <f t="shared" si="52"/>
        <v>0</v>
      </c>
      <c r="AM26" s="123">
        <f t="shared" si="52"/>
        <v>0</v>
      </c>
      <c r="AN26" s="123">
        <f t="shared" si="52"/>
        <v>0</v>
      </c>
      <c r="AO26" s="123">
        <f t="shared" si="52"/>
        <v>0</v>
      </c>
      <c r="AP26" s="123">
        <f t="shared" si="52"/>
        <v>0</v>
      </c>
      <c r="AQ26" s="123">
        <f t="shared" si="52"/>
        <v>0</v>
      </c>
      <c r="AR26" s="123">
        <f t="shared" si="52"/>
        <v>0</v>
      </c>
      <c r="AS26" s="123">
        <f t="shared" si="52"/>
        <v>0</v>
      </c>
      <c r="AT26" s="123">
        <f t="shared" si="52"/>
        <v>0</v>
      </c>
      <c r="AU26" s="123">
        <f t="shared" si="52"/>
        <v>0</v>
      </c>
      <c r="AV26" s="123">
        <f t="shared" si="52"/>
        <v>0</v>
      </c>
      <c r="AW26" s="123">
        <f t="shared" si="52"/>
        <v>0</v>
      </c>
      <c r="AX26" s="123">
        <f t="shared" si="52"/>
        <v>0</v>
      </c>
      <c r="AY26" s="123">
        <f t="shared" si="52"/>
        <v>0</v>
      </c>
      <c r="AZ26" s="123">
        <f t="shared" si="52"/>
        <v>0</v>
      </c>
      <c r="BA26" s="123">
        <f t="shared" si="52"/>
        <v>0</v>
      </c>
      <c r="BB26" s="123">
        <f t="shared" si="52"/>
        <v>0</v>
      </c>
      <c r="BC26" s="123">
        <f t="shared" si="52"/>
        <v>0</v>
      </c>
      <c r="BD26" s="123">
        <f t="shared" si="52"/>
        <v>0</v>
      </c>
      <c r="BE26" s="123">
        <f t="shared" si="52"/>
        <v>0</v>
      </c>
      <c r="BF26" s="123">
        <f t="shared" si="52"/>
        <v>0</v>
      </c>
      <c r="BG26" s="123">
        <f t="shared" si="52"/>
        <v>0</v>
      </c>
      <c r="BH26" s="123">
        <v>0</v>
      </c>
      <c r="BI26" s="123">
        <v>0</v>
      </c>
      <c r="BJ26" s="123">
        <v>0</v>
      </c>
      <c r="BK26" s="123">
        <v>0</v>
      </c>
      <c r="BL26" s="123">
        <v>0</v>
      </c>
      <c r="BM26" s="123">
        <v>0</v>
      </c>
      <c r="BN26" s="123">
        <v>0</v>
      </c>
      <c r="BO26" s="108">
        <f t="shared" si="52"/>
        <v>0</v>
      </c>
      <c r="BP26" s="108">
        <f t="shared" si="52"/>
        <v>0</v>
      </c>
      <c r="BQ26" s="108">
        <f t="shared" si="52"/>
        <v>0</v>
      </c>
      <c r="BR26" s="108">
        <f t="shared" si="52"/>
        <v>0</v>
      </c>
      <c r="BS26" s="108">
        <f t="shared" si="52"/>
        <v>0</v>
      </c>
      <c r="BT26" s="108">
        <f t="shared" si="52"/>
        <v>0</v>
      </c>
      <c r="BU26" s="108">
        <f>G0228_1074205010351_04_0_69_!BI26</f>
        <v>0</v>
      </c>
      <c r="BV26" s="123">
        <f t="shared" si="52"/>
        <v>0</v>
      </c>
      <c r="BW26" s="123">
        <f t="shared" si="52"/>
        <v>0</v>
      </c>
      <c r="BX26" s="123">
        <f t="shared" si="52"/>
        <v>0</v>
      </c>
      <c r="BY26" s="123">
        <f t="shared" si="52"/>
        <v>0</v>
      </c>
      <c r="BZ26" s="123">
        <f t="shared" si="52"/>
        <v>0</v>
      </c>
      <c r="CA26" s="123">
        <f t="shared" si="52"/>
        <v>0</v>
      </c>
      <c r="CB26" s="123">
        <f t="shared" si="52"/>
        <v>0</v>
      </c>
      <c r="CC26" s="108">
        <f t="shared" si="52"/>
        <v>0</v>
      </c>
      <c r="CD26" s="108">
        <f t="shared" si="52"/>
        <v>0</v>
      </c>
      <c r="CE26" s="108">
        <f t="shared" si="52"/>
        <v>0</v>
      </c>
      <c r="CF26" s="108">
        <f t="shared" si="52"/>
        <v>0</v>
      </c>
      <c r="CG26" s="108">
        <f t="shared" si="52"/>
        <v>0</v>
      </c>
      <c r="CH26" s="108">
        <f t="shared" si="52"/>
        <v>0</v>
      </c>
      <c r="CI26" s="108">
        <f t="shared" si="52"/>
        <v>0</v>
      </c>
      <c r="CJ26" s="123">
        <f t="shared" si="52"/>
        <v>0</v>
      </c>
      <c r="CK26" s="123">
        <f t="shared" si="52"/>
        <v>0</v>
      </c>
      <c r="CL26" s="123">
        <f t="shared" si="52"/>
        <v>0</v>
      </c>
      <c r="CM26" s="123">
        <f t="shared" si="52"/>
        <v>0</v>
      </c>
      <c r="CN26" s="123">
        <f t="shared" si="52"/>
        <v>0</v>
      </c>
      <c r="CO26" s="123">
        <f t="shared" si="52"/>
        <v>0</v>
      </c>
      <c r="CP26" s="123">
        <f t="shared" si="52"/>
        <v>0</v>
      </c>
      <c r="CQ26" s="123">
        <f t="shared" si="52"/>
        <v>0</v>
      </c>
      <c r="CR26" s="123">
        <f t="shared" si="52"/>
        <v>0</v>
      </c>
      <c r="CS26" s="123">
        <f>SUM(CS27,CS31,CS34,CS41)</f>
        <v>0</v>
      </c>
      <c r="CT26" s="123">
        <f>SUM(CT27,CT31,CT34,CT41)</f>
        <v>0</v>
      </c>
      <c r="CU26" s="123">
        <f>SUM(CU27,CU31,CU34,CU41)</f>
        <v>0</v>
      </c>
      <c r="CV26" s="123">
        <f>SUM(CV27,CV31,CV34,CV41)</f>
        <v>0</v>
      </c>
      <c r="CW26" s="123">
        <f>SUM(CW27,CW31,CW34,CW41)</f>
        <v>0</v>
      </c>
      <c r="CX26" s="109">
        <f t="shared" si="33"/>
        <v>0</v>
      </c>
      <c r="CY26" s="109">
        <f t="shared" si="34"/>
        <v>0</v>
      </c>
      <c r="CZ26" s="109">
        <f t="shared" si="35"/>
        <v>0</v>
      </c>
      <c r="DA26" s="109">
        <f t="shared" si="36"/>
        <v>0</v>
      </c>
      <c r="DB26" s="109">
        <f t="shared" si="37"/>
        <v>0</v>
      </c>
      <c r="DC26" s="109">
        <f t="shared" si="38"/>
        <v>0</v>
      </c>
      <c r="DD26" s="109">
        <f t="shared" si="39"/>
        <v>0</v>
      </c>
      <c r="DE26" s="109">
        <f t="shared" si="40"/>
        <v>0</v>
      </c>
      <c r="DF26" s="109">
        <f t="shared" si="41"/>
        <v>0</v>
      </c>
      <c r="DG26" s="109">
        <f t="shared" si="42"/>
        <v>0</v>
      </c>
      <c r="DH26" s="109">
        <f t="shared" si="43"/>
        <v>0</v>
      </c>
      <c r="DI26" s="109">
        <f t="shared" si="44"/>
        <v>0</v>
      </c>
      <c r="DJ26" s="109">
        <f t="shared" si="45"/>
        <v>0</v>
      </c>
      <c r="DK26" s="109">
        <f t="shared" si="47"/>
        <v>0</v>
      </c>
      <c r="DL26" s="89" t="str">
        <f>IF(G0228_1074205010351_02_0_69_!CT26="","",G0228_1074205010351_02_0_69_!CT26)</f>
        <v>нд</v>
      </c>
    </row>
    <row r="27" spans="1:116" s="88" customFormat="1" ht="47.25" x14ac:dyDescent="0.25">
      <c r="A27" s="115" t="str">
        <f>G0228_1074205010351_02_0_69_!A27</f>
        <v>1.1.1</v>
      </c>
      <c r="B27" s="106" t="str">
        <f>G0228_1074205010351_02_0_69_!B27</f>
        <v>Технологическое присоединение энергопринимающих устройств потребителей, всего, в том числе:</v>
      </c>
      <c r="C27" s="115" t="str">
        <f>G0228_1074205010351_02_0_69_!C27</f>
        <v>Г</v>
      </c>
      <c r="D27" s="109">
        <f t="shared" si="3"/>
        <v>0</v>
      </c>
      <c r="E27" s="109">
        <f t="shared" si="4"/>
        <v>0</v>
      </c>
      <c r="F27" s="109">
        <f t="shared" si="5"/>
        <v>0</v>
      </c>
      <c r="G27" s="109">
        <f t="shared" si="6"/>
        <v>0</v>
      </c>
      <c r="H27" s="109">
        <f t="shared" si="7"/>
        <v>0</v>
      </c>
      <c r="I27" s="109">
        <f t="shared" si="8"/>
        <v>0</v>
      </c>
      <c r="J27" s="109">
        <f t="shared" si="9"/>
        <v>0</v>
      </c>
      <c r="K27" s="109">
        <f t="shared" si="10"/>
        <v>0</v>
      </c>
      <c r="L27" s="109">
        <f t="shared" si="11"/>
        <v>0</v>
      </c>
      <c r="M27" s="109">
        <f t="shared" si="12"/>
        <v>0</v>
      </c>
      <c r="N27" s="109">
        <f t="shared" si="13"/>
        <v>0</v>
      </c>
      <c r="O27" s="109">
        <f t="shared" si="14"/>
        <v>0</v>
      </c>
      <c r="P27" s="109">
        <f t="shared" si="15"/>
        <v>0</v>
      </c>
      <c r="Q27" s="109">
        <f t="shared" si="16"/>
        <v>0</v>
      </c>
      <c r="R27" s="109">
        <v>0</v>
      </c>
      <c r="S27" s="109">
        <v>0</v>
      </c>
      <c r="T27" s="109">
        <v>0</v>
      </c>
      <c r="U27" s="109">
        <v>0</v>
      </c>
      <c r="V27" s="109">
        <v>0</v>
      </c>
      <c r="W27" s="109">
        <v>0</v>
      </c>
      <c r="X27" s="109">
        <v>0</v>
      </c>
      <c r="Y27" s="109">
        <v>0</v>
      </c>
      <c r="Z27" s="109">
        <v>0</v>
      </c>
      <c r="AA27" s="109">
        <v>0</v>
      </c>
      <c r="AB27" s="109">
        <v>0</v>
      </c>
      <c r="AC27" s="109">
        <v>0</v>
      </c>
      <c r="AD27" s="109">
        <v>0</v>
      </c>
      <c r="AE27" s="109">
        <v>0</v>
      </c>
      <c r="AF27" s="123">
        <f>SUM(AF28:AF30)</f>
        <v>0</v>
      </c>
      <c r="AG27" s="123">
        <f t="shared" ref="AG27:CR27" si="53">SUM(AG28:AG30)</f>
        <v>0</v>
      </c>
      <c r="AH27" s="123">
        <f t="shared" si="53"/>
        <v>0</v>
      </c>
      <c r="AI27" s="123">
        <f t="shared" si="53"/>
        <v>0</v>
      </c>
      <c r="AJ27" s="123">
        <f t="shared" si="53"/>
        <v>0</v>
      </c>
      <c r="AK27" s="123">
        <f t="shared" si="53"/>
        <v>0</v>
      </c>
      <c r="AL27" s="123">
        <f t="shared" si="53"/>
        <v>0</v>
      </c>
      <c r="AM27" s="123">
        <f t="shared" si="53"/>
        <v>0</v>
      </c>
      <c r="AN27" s="123">
        <f t="shared" si="53"/>
        <v>0</v>
      </c>
      <c r="AO27" s="123">
        <f t="shared" si="53"/>
        <v>0</v>
      </c>
      <c r="AP27" s="123">
        <f t="shared" si="53"/>
        <v>0</v>
      </c>
      <c r="AQ27" s="123">
        <f t="shared" si="53"/>
        <v>0</v>
      </c>
      <c r="AR27" s="123">
        <f t="shared" si="53"/>
        <v>0</v>
      </c>
      <c r="AS27" s="123">
        <f t="shared" si="53"/>
        <v>0</v>
      </c>
      <c r="AT27" s="123">
        <f t="shared" si="53"/>
        <v>0</v>
      </c>
      <c r="AU27" s="123">
        <f t="shared" si="53"/>
        <v>0</v>
      </c>
      <c r="AV27" s="123">
        <f t="shared" si="53"/>
        <v>0</v>
      </c>
      <c r="AW27" s="123">
        <f t="shared" si="53"/>
        <v>0</v>
      </c>
      <c r="AX27" s="123">
        <f t="shared" si="53"/>
        <v>0</v>
      </c>
      <c r="AY27" s="123">
        <f t="shared" si="53"/>
        <v>0</v>
      </c>
      <c r="AZ27" s="123">
        <f t="shared" si="53"/>
        <v>0</v>
      </c>
      <c r="BA27" s="123">
        <f t="shared" si="53"/>
        <v>0</v>
      </c>
      <c r="BB27" s="123">
        <f t="shared" si="53"/>
        <v>0</v>
      </c>
      <c r="BC27" s="123">
        <f t="shared" si="53"/>
        <v>0</v>
      </c>
      <c r="BD27" s="123">
        <f t="shared" si="53"/>
        <v>0</v>
      </c>
      <c r="BE27" s="123">
        <f t="shared" si="53"/>
        <v>0</v>
      </c>
      <c r="BF27" s="123">
        <f t="shared" si="53"/>
        <v>0</v>
      </c>
      <c r="BG27" s="123">
        <f t="shared" si="53"/>
        <v>0</v>
      </c>
      <c r="BH27" s="123">
        <v>0</v>
      </c>
      <c r="BI27" s="123">
        <v>0</v>
      </c>
      <c r="BJ27" s="123">
        <v>0</v>
      </c>
      <c r="BK27" s="123">
        <v>0</v>
      </c>
      <c r="BL27" s="123">
        <v>0</v>
      </c>
      <c r="BM27" s="123">
        <v>0</v>
      </c>
      <c r="BN27" s="123">
        <v>0</v>
      </c>
      <c r="BO27" s="108">
        <f t="shared" si="53"/>
        <v>0</v>
      </c>
      <c r="BP27" s="108">
        <f t="shared" si="53"/>
        <v>0</v>
      </c>
      <c r="BQ27" s="108">
        <f t="shared" si="53"/>
        <v>0</v>
      </c>
      <c r="BR27" s="108">
        <f t="shared" si="53"/>
        <v>0</v>
      </c>
      <c r="BS27" s="108">
        <f t="shared" si="53"/>
        <v>0</v>
      </c>
      <c r="BT27" s="108">
        <f t="shared" si="53"/>
        <v>0</v>
      </c>
      <c r="BU27" s="108">
        <f>G0228_1074205010351_04_0_69_!BI27</f>
        <v>0</v>
      </c>
      <c r="BV27" s="123">
        <f t="shared" si="53"/>
        <v>0</v>
      </c>
      <c r="BW27" s="123">
        <f t="shared" si="53"/>
        <v>0</v>
      </c>
      <c r="BX27" s="123">
        <f t="shared" si="53"/>
        <v>0</v>
      </c>
      <c r="BY27" s="123">
        <f t="shared" si="53"/>
        <v>0</v>
      </c>
      <c r="BZ27" s="123">
        <f t="shared" si="53"/>
        <v>0</v>
      </c>
      <c r="CA27" s="123">
        <f t="shared" si="53"/>
        <v>0</v>
      </c>
      <c r="CB27" s="123">
        <f t="shared" si="53"/>
        <v>0</v>
      </c>
      <c r="CC27" s="108">
        <f t="shared" si="53"/>
        <v>0</v>
      </c>
      <c r="CD27" s="108">
        <f t="shared" si="53"/>
        <v>0</v>
      </c>
      <c r="CE27" s="108">
        <f t="shared" si="53"/>
        <v>0</v>
      </c>
      <c r="CF27" s="108">
        <f t="shared" si="53"/>
        <v>0</v>
      </c>
      <c r="CG27" s="108">
        <f t="shared" si="53"/>
        <v>0</v>
      </c>
      <c r="CH27" s="108">
        <f t="shared" si="53"/>
        <v>0</v>
      </c>
      <c r="CI27" s="108">
        <f t="shared" si="53"/>
        <v>0</v>
      </c>
      <c r="CJ27" s="123">
        <f t="shared" si="53"/>
        <v>0</v>
      </c>
      <c r="CK27" s="123">
        <f t="shared" si="53"/>
        <v>0</v>
      </c>
      <c r="CL27" s="123">
        <f t="shared" si="53"/>
        <v>0</v>
      </c>
      <c r="CM27" s="123">
        <f t="shared" si="53"/>
        <v>0</v>
      </c>
      <c r="CN27" s="123">
        <f t="shared" si="53"/>
        <v>0</v>
      </c>
      <c r="CO27" s="123">
        <f t="shared" si="53"/>
        <v>0</v>
      </c>
      <c r="CP27" s="123">
        <f t="shared" si="53"/>
        <v>0</v>
      </c>
      <c r="CQ27" s="123">
        <f t="shared" si="53"/>
        <v>0</v>
      </c>
      <c r="CR27" s="123">
        <f t="shared" si="53"/>
        <v>0</v>
      </c>
      <c r="CS27" s="123">
        <f>SUM(CS28:CS30)</f>
        <v>0</v>
      </c>
      <c r="CT27" s="123">
        <f>SUM(CT28:CT30)</f>
        <v>0</v>
      </c>
      <c r="CU27" s="123">
        <f>SUM(CU28:CU30)</f>
        <v>0</v>
      </c>
      <c r="CV27" s="123">
        <f>SUM(CV28:CV30)</f>
        <v>0</v>
      </c>
      <c r="CW27" s="123">
        <f>SUM(CW28:CW30)</f>
        <v>0</v>
      </c>
      <c r="CX27" s="109">
        <f t="shared" si="33"/>
        <v>0</v>
      </c>
      <c r="CY27" s="109">
        <f t="shared" si="34"/>
        <v>0</v>
      </c>
      <c r="CZ27" s="109">
        <f t="shared" si="35"/>
        <v>0</v>
      </c>
      <c r="DA27" s="109">
        <f t="shared" si="36"/>
        <v>0</v>
      </c>
      <c r="DB27" s="109">
        <f t="shared" si="37"/>
        <v>0</v>
      </c>
      <c r="DC27" s="109">
        <f t="shared" si="38"/>
        <v>0</v>
      </c>
      <c r="DD27" s="109">
        <f t="shared" si="39"/>
        <v>0</v>
      </c>
      <c r="DE27" s="109">
        <f t="shared" si="40"/>
        <v>0</v>
      </c>
      <c r="DF27" s="109">
        <f t="shared" si="41"/>
        <v>0</v>
      </c>
      <c r="DG27" s="109">
        <f t="shared" si="42"/>
        <v>0</v>
      </c>
      <c r="DH27" s="109">
        <f t="shared" si="43"/>
        <v>0</v>
      </c>
      <c r="DI27" s="109">
        <f t="shared" si="44"/>
        <v>0</v>
      </c>
      <c r="DJ27" s="109">
        <f t="shared" si="45"/>
        <v>0</v>
      </c>
      <c r="DK27" s="109">
        <f t="shared" si="47"/>
        <v>0</v>
      </c>
      <c r="DL27" s="89" t="str">
        <f>IF(G0228_1074205010351_02_0_69_!CT27="","",G0228_1074205010351_02_0_69_!CT27)</f>
        <v>нд</v>
      </c>
    </row>
    <row r="28" spans="1:116" s="88" customFormat="1" ht="78.75" x14ac:dyDescent="0.25">
      <c r="A28" s="115" t="str">
        <f>G0228_1074205010351_02_0_69_!A28</f>
        <v>1.1.1.1</v>
      </c>
      <c r="B28" s="106"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115" t="str">
        <f>G0228_1074205010351_02_0_69_!C28</f>
        <v>Г</v>
      </c>
      <c r="D28" s="109">
        <f t="shared" si="3"/>
        <v>0</v>
      </c>
      <c r="E28" s="109">
        <f t="shared" si="4"/>
        <v>0</v>
      </c>
      <c r="F28" s="109">
        <f t="shared" si="5"/>
        <v>0</v>
      </c>
      <c r="G28" s="109">
        <f t="shared" si="6"/>
        <v>0</v>
      </c>
      <c r="H28" s="109">
        <f t="shared" si="7"/>
        <v>0</v>
      </c>
      <c r="I28" s="109">
        <f t="shared" si="8"/>
        <v>0</v>
      </c>
      <c r="J28" s="109">
        <f t="shared" si="9"/>
        <v>0</v>
      </c>
      <c r="K28" s="109">
        <f t="shared" si="10"/>
        <v>0</v>
      </c>
      <c r="L28" s="109">
        <f t="shared" si="11"/>
        <v>0</v>
      </c>
      <c r="M28" s="109">
        <f t="shared" si="12"/>
        <v>0</v>
      </c>
      <c r="N28" s="109">
        <f t="shared" si="13"/>
        <v>0</v>
      </c>
      <c r="O28" s="109">
        <f t="shared" si="14"/>
        <v>0</v>
      </c>
      <c r="P28" s="109">
        <f t="shared" si="15"/>
        <v>0</v>
      </c>
      <c r="Q28" s="109">
        <f t="shared" si="16"/>
        <v>0</v>
      </c>
      <c r="R28" s="109">
        <v>0</v>
      </c>
      <c r="S28" s="109">
        <v>0</v>
      </c>
      <c r="T28" s="109">
        <v>0</v>
      </c>
      <c r="U28" s="109">
        <v>0</v>
      </c>
      <c r="V28" s="109">
        <v>0</v>
      </c>
      <c r="W28" s="109">
        <v>0</v>
      </c>
      <c r="X28" s="109">
        <v>0</v>
      </c>
      <c r="Y28" s="109">
        <v>0</v>
      </c>
      <c r="Z28" s="109">
        <v>0</v>
      </c>
      <c r="AA28" s="109">
        <v>0</v>
      </c>
      <c r="AB28" s="109">
        <v>0</v>
      </c>
      <c r="AC28" s="109">
        <v>0</v>
      </c>
      <c r="AD28" s="109">
        <v>0</v>
      </c>
      <c r="AE28" s="109">
        <v>0</v>
      </c>
      <c r="AF28" s="123">
        <v>0</v>
      </c>
      <c r="AG28" s="123">
        <v>0</v>
      </c>
      <c r="AH28" s="123">
        <v>0</v>
      </c>
      <c r="AI28" s="123">
        <v>0</v>
      </c>
      <c r="AJ28" s="123">
        <v>0</v>
      </c>
      <c r="AK28" s="123">
        <v>0</v>
      </c>
      <c r="AL28" s="123">
        <v>0</v>
      </c>
      <c r="AM28" s="123">
        <v>0</v>
      </c>
      <c r="AN28" s="123">
        <v>0</v>
      </c>
      <c r="AO28" s="123">
        <v>0</v>
      </c>
      <c r="AP28" s="123">
        <v>0</v>
      </c>
      <c r="AQ28" s="123">
        <v>0</v>
      </c>
      <c r="AR28" s="123">
        <v>0</v>
      </c>
      <c r="AS28" s="123">
        <v>0</v>
      </c>
      <c r="AT28" s="123">
        <v>0</v>
      </c>
      <c r="AU28" s="123">
        <v>0</v>
      </c>
      <c r="AV28" s="123">
        <v>0</v>
      </c>
      <c r="AW28" s="123">
        <v>0</v>
      </c>
      <c r="AX28" s="123">
        <v>0</v>
      </c>
      <c r="AY28" s="123">
        <v>0</v>
      </c>
      <c r="AZ28" s="123">
        <v>0</v>
      </c>
      <c r="BA28" s="123">
        <v>0</v>
      </c>
      <c r="BB28" s="123">
        <v>0</v>
      </c>
      <c r="BC28" s="123">
        <v>0</v>
      </c>
      <c r="BD28" s="123">
        <v>0</v>
      </c>
      <c r="BE28" s="123">
        <v>0</v>
      </c>
      <c r="BF28" s="123">
        <v>0</v>
      </c>
      <c r="BG28" s="123">
        <v>0</v>
      </c>
      <c r="BH28" s="123">
        <v>0</v>
      </c>
      <c r="BI28" s="123">
        <v>0</v>
      </c>
      <c r="BJ28" s="123">
        <v>0</v>
      </c>
      <c r="BK28" s="123">
        <v>0</v>
      </c>
      <c r="BL28" s="123">
        <v>0</v>
      </c>
      <c r="BM28" s="123">
        <v>0</v>
      </c>
      <c r="BN28" s="123">
        <v>0</v>
      </c>
      <c r="BO28" s="108">
        <v>0</v>
      </c>
      <c r="BP28" s="108">
        <v>0</v>
      </c>
      <c r="BQ28" s="108">
        <v>0</v>
      </c>
      <c r="BR28" s="108">
        <v>0</v>
      </c>
      <c r="BS28" s="108">
        <v>0</v>
      </c>
      <c r="BT28" s="108">
        <v>0</v>
      </c>
      <c r="BU28" s="108">
        <f>G0228_1074205010351_04_0_69_!BI28</f>
        <v>0</v>
      </c>
      <c r="BV28" s="123">
        <v>0</v>
      </c>
      <c r="BW28" s="123">
        <v>0</v>
      </c>
      <c r="BX28" s="123">
        <v>0</v>
      </c>
      <c r="BY28" s="123">
        <v>0</v>
      </c>
      <c r="BZ28" s="123">
        <v>0</v>
      </c>
      <c r="CA28" s="123">
        <v>0</v>
      </c>
      <c r="CB28" s="123">
        <v>0</v>
      </c>
      <c r="CC28" s="108">
        <v>0</v>
      </c>
      <c r="CD28" s="108">
        <v>0</v>
      </c>
      <c r="CE28" s="108">
        <v>0</v>
      </c>
      <c r="CF28" s="108">
        <v>0</v>
      </c>
      <c r="CG28" s="108">
        <v>0</v>
      </c>
      <c r="CH28" s="108">
        <v>0</v>
      </c>
      <c r="CI28" s="108">
        <v>0</v>
      </c>
      <c r="CJ28" s="123">
        <v>0</v>
      </c>
      <c r="CK28" s="123">
        <v>0</v>
      </c>
      <c r="CL28" s="123">
        <v>0</v>
      </c>
      <c r="CM28" s="123">
        <v>0</v>
      </c>
      <c r="CN28" s="123">
        <v>0</v>
      </c>
      <c r="CO28" s="123">
        <v>0</v>
      </c>
      <c r="CP28" s="123">
        <v>0</v>
      </c>
      <c r="CQ28" s="123">
        <v>0</v>
      </c>
      <c r="CR28" s="123">
        <v>0</v>
      </c>
      <c r="CS28" s="123">
        <v>0</v>
      </c>
      <c r="CT28" s="123">
        <v>0</v>
      </c>
      <c r="CU28" s="123">
        <v>0</v>
      </c>
      <c r="CV28" s="123">
        <v>0</v>
      </c>
      <c r="CW28" s="123">
        <v>0</v>
      </c>
      <c r="CX28" s="109">
        <f t="shared" si="33"/>
        <v>0</v>
      </c>
      <c r="CY28" s="109">
        <f t="shared" si="34"/>
        <v>0</v>
      </c>
      <c r="CZ28" s="109">
        <f t="shared" si="35"/>
        <v>0</v>
      </c>
      <c r="DA28" s="109">
        <f t="shared" si="36"/>
        <v>0</v>
      </c>
      <c r="DB28" s="109">
        <f t="shared" si="37"/>
        <v>0</v>
      </c>
      <c r="DC28" s="109">
        <f t="shared" si="38"/>
        <v>0</v>
      </c>
      <c r="DD28" s="109">
        <f t="shared" si="39"/>
        <v>0</v>
      </c>
      <c r="DE28" s="109">
        <f t="shared" si="40"/>
        <v>0</v>
      </c>
      <c r="DF28" s="109">
        <f t="shared" si="41"/>
        <v>0</v>
      </c>
      <c r="DG28" s="109">
        <f t="shared" si="42"/>
        <v>0</v>
      </c>
      <c r="DH28" s="109">
        <f t="shared" si="43"/>
        <v>0</v>
      </c>
      <c r="DI28" s="109">
        <f t="shared" si="44"/>
        <v>0</v>
      </c>
      <c r="DJ28" s="109">
        <f t="shared" si="45"/>
        <v>0</v>
      </c>
      <c r="DK28" s="109">
        <f t="shared" si="47"/>
        <v>0</v>
      </c>
      <c r="DL28" s="89" t="str">
        <f>IF(G0228_1074205010351_02_0_69_!CT28="","",G0228_1074205010351_02_0_69_!CT28)</f>
        <v>нд</v>
      </c>
    </row>
    <row r="29" spans="1:116" s="88" customFormat="1" ht="78.75" x14ac:dyDescent="0.25">
      <c r="A29" s="115" t="str">
        <f>G0228_1074205010351_02_0_69_!A29</f>
        <v>1.1.1.2</v>
      </c>
      <c r="B29" s="106"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115" t="str">
        <f>G0228_1074205010351_02_0_69_!C29</f>
        <v>Г</v>
      </c>
      <c r="D29" s="109">
        <f t="shared" si="3"/>
        <v>0</v>
      </c>
      <c r="E29" s="109">
        <f t="shared" si="4"/>
        <v>0</v>
      </c>
      <c r="F29" s="109">
        <f t="shared" si="5"/>
        <v>0</v>
      </c>
      <c r="G29" s="109">
        <f t="shared" si="6"/>
        <v>0</v>
      </c>
      <c r="H29" s="109">
        <f t="shared" si="7"/>
        <v>0</v>
      </c>
      <c r="I29" s="109">
        <f t="shared" si="8"/>
        <v>0</v>
      </c>
      <c r="J29" s="109">
        <f t="shared" si="9"/>
        <v>0</v>
      </c>
      <c r="K29" s="109">
        <f t="shared" si="10"/>
        <v>0</v>
      </c>
      <c r="L29" s="109">
        <f t="shared" si="11"/>
        <v>0</v>
      </c>
      <c r="M29" s="109">
        <f t="shared" si="12"/>
        <v>0</v>
      </c>
      <c r="N29" s="109">
        <f t="shared" si="13"/>
        <v>0</v>
      </c>
      <c r="O29" s="109">
        <f t="shared" si="14"/>
        <v>0</v>
      </c>
      <c r="P29" s="109">
        <f t="shared" si="15"/>
        <v>0</v>
      </c>
      <c r="Q29" s="109">
        <f t="shared" si="16"/>
        <v>0</v>
      </c>
      <c r="R29" s="109">
        <v>0</v>
      </c>
      <c r="S29" s="109">
        <v>0</v>
      </c>
      <c r="T29" s="109">
        <v>0</v>
      </c>
      <c r="U29" s="109">
        <v>0</v>
      </c>
      <c r="V29" s="109">
        <v>0</v>
      </c>
      <c r="W29" s="109">
        <v>0</v>
      </c>
      <c r="X29" s="109">
        <v>0</v>
      </c>
      <c r="Y29" s="109">
        <v>0</v>
      </c>
      <c r="Z29" s="109">
        <v>0</v>
      </c>
      <c r="AA29" s="109">
        <v>0</v>
      </c>
      <c r="AB29" s="109">
        <v>0</v>
      </c>
      <c r="AC29" s="109">
        <v>0</v>
      </c>
      <c r="AD29" s="109">
        <v>0</v>
      </c>
      <c r="AE29" s="109">
        <v>0</v>
      </c>
      <c r="AF29" s="123">
        <v>0</v>
      </c>
      <c r="AG29" s="123">
        <v>0</v>
      </c>
      <c r="AH29" s="123">
        <v>0</v>
      </c>
      <c r="AI29" s="123">
        <v>0</v>
      </c>
      <c r="AJ29" s="123">
        <v>0</v>
      </c>
      <c r="AK29" s="123">
        <v>0</v>
      </c>
      <c r="AL29" s="123">
        <v>0</v>
      </c>
      <c r="AM29" s="123">
        <v>0</v>
      </c>
      <c r="AN29" s="123">
        <v>0</v>
      </c>
      <c r="AO29" s="123">
        <v>0</v>
      </c>
      <c r="AP29" s="123">
        <v>0</v>
      </c>
      <c r="AQ29" s="123">
        <v>0</v>
      </c>
      <c r="AR29" s="123">
        <v>0</v>
      </c>
      <c r="AS29" s="123">
        <v>0</v>
      </c>
      <c r="AT29" s="123">
        <v>0</v>
      </c>
      <c r="AU29" s="123">
        <v>0</v>
      </c>
      <c r="AV29" s="123">
        <v>0</v>
      </c>
      <c r="AW29" s="123">
        <v>0</v>
      </c>
      <c r="AX29" s="123">
        <v>0</v>
      </c>
      <c r="AY29" s="123">
        <v>0</v>
      </c>
      <c r="AZ29" s="123">
        <v>0</v>
      </c>
      <c r="BA29" s="123">
        <v>0</v>
      </c>
      <c r="BB29" s="123">
        <v>0</v>
      </c>
      <c r="BC29" s="123">
        <v>0</v>
      </c>
      <c r="BD29" s="123">
        <v>0</v>
      </c>
      <c r="BE29" s="123">
        <v>0</v>
      </c>
      <c r="BF29" s="123">
        <v>0</v>
      </c>
      <c r="BG29" s="123">
        <v>0</v>
      </c>
      <c r="BH29" s="123">
        <v>0</v>
      </c>
      <c r="BI29" s="123">
        <v>0</v>
      </c>
      <c r="BJ29" s="123">
        <v>0</v>
      </c>
      <c r="BK29" s="123">
        <v>0</v>
      </c>
      <c r="BL29" s="123">
        <v>0</v>
      </c>
      <c r="BM29" s="123">
        <v>0</v>
      </c>
      <c r="BN29" s="123">
        <v>0</v>
      </c>
      <c r="BO29" s="108">
        <v>0</v>
      </c>
      <c r="BP29" s="108">
        <v>0</v>
      </c>
      <c r="BQ29" s="108">
        <v>0</v>
      </c>
      <c r="BR29" s="108">
        <v>0</v>
      </c>
      <c r="BS29" s="108">
        <v>0</v>
      </c>
      <c r="BT29" s="108">
        <v>0</v>
      </c>
      <c r="BU29" s="108">
        <f>G0228_1074205010351_04_0_69_!BI29</f>
        <v>0</v>
      </c>
      <c r="BV29" s="123">
        <v>0</v>
      </c>
      <c r="BW29" s="123">
        <v>0</v>
      </c>
      <c r="BX29" s="123">
        <v>0</v>
      </c>
      <c r="BY29" s="123">
        <v>0</v>
      </c>
      <c r="BZ29" s="123">
        <v>0</v>
      </c>
      <c r="CA29" s="123">
        <v>0</v>
      </c>
      <c r="CB29" s="123">
        <v>0</v>
      </c>
      <c r="CC29" s="108">
        <v>0</v>
      </c>
      <c r="CD29" s="108">
        <v>0</v>
      </c>
      <c r="CE29" s="108">
        <v>0</v>
      </c>
      <c r="CF29" s="108">
        <v>0</v>
      </c>
      <c r="CG29" s="108">
        <v>0</v>
      </c>
      <c r="CH29" s="108">
        <v>0</v>
      </c>
      <c r="CI29" s="108">
        <v>0</v>
      </c>
      <c r="CJ29" s="123">
        <v>0</v>
      </c>
      <c r="CK29" s="123">
        <v>0</v>
      </c>
      <c r="CL29" s="123">
        <v>0</v>
      </c>
      <c r="CM29" s="123">
        <v>0</v>
      </c>
      <c r="CN29" s="123">
        <v>0</v>
      </c>
      <c r="CO29" s="123">
        <v>0</v>
      </c>
      <c r="CP29" s="123">
        <v>0</v>
      </c>
      <c r="CQ29" s="123">
        <v>0</v>
      </c>
      <c r="CR29" s="123">
        <v>0</v>
      </c>
      <c r="CS29" s="123">
        <v>0</v>
      </c>
      <c r="CT29" s="123">
        <v>0</v>
      </c>
      <c r="CU29" s="123">
        <v>0</v>
      </c>
      <c r="CV29" s="123">
        <v>0</v>
      </c>
      <c r="CW29" s="123">
        <v>0</v>
      </c>
      <c r="CX29" s="109">
        <f t="shared" si="33"/>
        <v>0</v>
      </c>
      <c r="CY29" s="109">
        <f t="shared" si="34"/>
        <v>0</v>
      </c>
      <c r="CZ29" s="109">
        <f t="shared" si="35"/>
        <v>0</v>
      </c>
      <c r="DA29" s="109">
        <f t="shared" si="36"/>
        <v>0</v>
      </c>
      <c r="DB29" s="109">
        <f t="shared" si="37"/>
        <v>0</v>
      </c>
      <c r="DC29" s="109">
        <f t="shared" si="38"/>
        <v>0</v>
      </c>
      <c r="DD29" s="109">
        <f t="shared" si="39"/>
        <v>0</v>
      </c>
      <c r="DE29" s="109">
        <f t="shared" si="40"/>
        <v>0</v>
      </c>
      <c r="DF29" s="109">
        <f t="shared" si="41"/>
        <v>0</v>
      </c>
      <c r="DG29" s="109">
        <f t="shared" si="42"/>
        <v>0</v>
      </c>
      <c r="DH29" s="109">
        <f t="shared" si="43"/>
        <v>0</v>
      </c>
      <c r="DI29" s="109">
        <f t="shared" si="44"/>
        <v>0</v>
      </c>
      <c r="DJ29" s="109">
        <f t="shared" si="45"/>
        <v>0</v>
      </c>
      <c r="DK29" s="109">
        <f t="shared" si="47"/>
        <v>0</v>
      </c>
      <c r="DL29" s="89" t="str">
        <f>IF(G0228_1074205010351_02_0_69_!CT29="","",G0228_1074205010351_02_0_69_!CT29)</f>
        <v>нд</v>
      </c>
    </row>
    <row r="30" spans="1:116" s="88" customFormat="1" ht="63" x14ac:dyDescent="0.25">
      <c r="A30" s="115" t="str">
        <f>G0228_1074205010351_02_0_69_!A30</f>
        <v>1.1.1.3</v>
      </c>
      <c r="B30" s="106" t="str">
        <f>G0228_1074205010351_02_0_69_!B30</f>
        <v>Технологическое присоединение энергопринимающих устройств потребителей свыше 150 кВт, всего, в том числе:</v>
      </c>
      <c r="C30" s="115" t="str">
        <f>G0228_1074205010351_02_0_69_!C30</f>
        <v>Г</v>
      </c>
      <c r="D30" s="109">
        <f t="shared" si="3"/>
        <v>0</v>
      </c>
      <c r="E30" s="109">
        <f t="shared" si="4"/>
        <v>0</v>
      </c>
      <c r="F30" s="109">
        <f t="shared" si="5"/>
        <v>0</v>
      </c>
      <c r="G30" s="109">
        <f t="shared" si="6"/>
        <v>0</v>
      </c>
      <c r="H30" s="109">
        <f t="shared" si="7"/>
        <v>0</v>
      </c>
      <c r="I30" s="109">
        <f t="shared" si="8"/>
        <v>0</v>
      </c>
      <c r="J30" s="109">
        <f t="shared" si="9"/>
        <v>0</v>
      </c>
      <c r="K30" s="109">
        <f t="shared" si="10"/>
        <v>0</v>
      </c>
      <c r="L30" s="109">
        <f t="shared" si="11"/>
        <v>0</v>
      </c>
      <c r="M30" s="109">
        <f t="shared" si="12"/>
        <v>0</v>
      </c>
      <c r="N30" s="109">
        <f t="shared" si="13"/>
        <v>0</v>
      </c>
      <c r="O30" s="109">
        <f t="shared" si="14"/>
        <v>0</v>
      </c>
      <c r="P30" s="109">
        <f t="shared" si="15"/>
        <v>0</v>
      </c>
      <c r="Q30" s="109">
        <f t="shared" si="16"/>
        <v>0</v>
      </c>
      <c r="R30" s="109">
        <v>0</v>
      </c>
      <c r="S30" s="109">
        <v>0</v>
      </c>
      <c r="T30" s="109">
        <v>0</v>
      </c>
      <c r="U30" s="109">
        <v>0</v>
      </c>
      <c r="V30" s="109">
        <v>0</v>
      </c>
      <c r="W30" s="109">
        <v>0</v>
      </c>
      <c r="X30" s="109">
        <v>0</v>
      </c>
      <c r="Y30" s="109">
        <v>0</v>
      </c>
      <c r="Z30" s="109">
        <v>0</v>
      </c>
      <c r="AA30" s="109">
        <v>0</v>
      </c>
      <c r="AB30" s="109">
        <v>0</v>
      </c>
      <c r="AC30" s="109">
        <v>0</v>
      </c>
      <c r="AD30" s="109">
        <v>0</v>
      </c>
      <c r="AE30" s="109">
        <v>0</v>
      </c>
      <c r="AF30" s="123">
        <v>0</v>
      </c>
      <c r="AG30" s="123">
        <v>0</v>
      </c>
      <c r="AH30" s="123">
        <v>0</v>
      </c>
      <c r="AI30" s="123">
        <v>0</v>
      </c>
      <c r="AJ30" s="123">
        <v>0</v>
      </c>
      <c r="AK30" s="123">
        <v>0</v>
      </c>
      <c r="AL30" s="123">
        <v>0</v>
      </c>
      <c r="AM30" s="123">
        <v>0</v>
      </c>
      <c r="AN30" s="123">
        <v>0</v>
      </c>
      <c r="AO30" s="123">
        <v>0</v>
      </c>
      <c r="AP30" s="123">
        <v>0</v>
      </c>
      <c r="AQ30" s="123">
        <v>0</v>
      </c>
      <c r="AR30" s="123">
        <v>0</v>
      </c>
      <c r="AS30" s="123">
        <v>0</v>
      </c>
      <c r="AT30" s="123">
        <v>0</v>
      </c>
      <c r="AU30" s="123">
        <v>0</v>
      </c>
      <c r="AV30" s="123">
        <v>0</v>
      </c>
      <c r="AW30" s="123">
        <v>0</v>
      </c>
      <c r="AX30" s="123">
        <v>0</v>
      </c>
      <c r="AY30" s="123">
        <v>0</v>
      </c>
      <c r="AZ30" s="123">
        <v>0</v>
      </c>
      <c r="BA30" s="123">
        <v>0</v>
      </c>
      <c r="BB30" s="123">
        <v>0</v>
      </c>
      <c r="BC30" s="123">
        <v>0</v>
      </c>
      <c r="BD30" s="123">
        <v>0</v>
      </c>
      <c r="BE30" s="123">
        <v>0</v>
      </c>
      <c r="BF30" s="123">
        <v>0</v>
      </c>
      <c r="BG30" s="123">
        <v>0</v>
      </c>
      <c r="BH30" s="123">
        <v>0</v>
      </c>
      <c r="BI30" s="123">
        <v>0</v>
      </c>
      <c r="BJ30" s="123">
        <v>0</v>
      </c>
      <c r="BK30" s="123">
        <v>0</v>
      </c>
      <c r="BL30" s="123">
        <v>0</v>
      </c>
      <c r="BM30" s="123">
        <v>0</v>
      </c>
      <c r="BN30" s="123">
        <v>0</v>
      </c>
      <c r="BO30" s="108">
        <v>0</v>
      </c>
      <c r="BP30" s="108">
        <v>0</v>
      </c>
      <c r="BQ30" s="108">
        <v>0</v>
      </c>
      <c r="BR30" s="108">
        <v>0</v>
      </c>
      <c r="BS30" s="108">
        <v>0</v>
      </c>
      <c r="BT30" s="108">
        <v>0</v>
      </c>
      <c r="BU30" s="108">
        <f>G0228_1074205010351_04_0_69_!BI30</f>
        <v>0</v>
      </c>
      <c r="BV30" s="123">
        <v>0</v>
      </c>
      <c r="BW30" s="123">
        <v>0</v>
      </c>
      <c r="BX30" s="123">
        <v>0</v>
      </c>
      <c r="BY30" s="123">
        <v>0</v>
      </c>
      <c r="BZ30" s="123">
        <v>0</v>
      </c>
      <c r="CA30" s="123">
        <v>0</v>
      </c>
      <c r="CB30" s="123">
        <v>0</v>
      </c>
      <c r="CC30" s="108">
        <v>0</v>
      </c>
      <c r="CD30" s="108">
        <v>0</v>
      </c>
      <c r="CE30" s="108">
        <v>0</v>
      </c>
      <c r="CF30" s="108">
        <v>0</v>
      </c>
      <c r="CG30" s="108">
        <v>0</v>
      </c>
      <c r="CH30" s="108">
        <v>0</v>
      </c>
      <c r="CI30" s="108">
        <v>0</v>
      </c>
      <c r="CJ30" s="123">
        <v>0</v>
      </c>
      <c r="CK30" s="123">
        <v>0</v>
      </c>
      <c r="CL30" s="123">
        <v>0</v>
      </c>
      <c r="CM30" s="123">
        <v>0</v>
      </c>
      <c r="CN30" s="123">
        <v>0</v>
      </c>
      <c r="CO30" s="123">
        <v>0</v>
      </c>
      <c r="CP30" s="123">
        <v>0</v>
      </c>
      <c r="CQ30" s="123">
        <v>0</v>
      </c>
      <c r="CR30" s="123">
        <v>0</v>
      </c>
      <c r="CS30" s="123">
        <v>0</v>
      </c>
      <c r="CT30" s="123">
        <v>0</v>
      </c>
      <c r="CU30" s="123">
        <v>0</v>
      </c>
      <c r="CV30" s="123">
        <v>0</v>
      </c>
      <c r="CW30" s="123">
        <v>0</v>
      </c>
      <c r="CX30" s="109">
        <f t="shared" si="33"/>
        <v>0</v>
      </c>
      <c r="CY30" s="109">
        <f t="shared" si="34"/>
        <v>0</v>
      </c>
      <c r="CZ30" s="109">
        <f t="shared" si="35"/>
        <v>0</v>
      </c>
      <c r="DA30" s="109">
        <f t="shared" si="36"/>
        <v>0</v>
      </c>
      <c r="DB30" s="109">
        <f t="shared" si="37"/>
        <v>0</v>
      </c>
      <c r="DC30" s="109">
        <f t="shared" si="38"/>
        <v>0</v>
      </c>
      <c r="DD30" s="109">
        <f t="shared" si="39"/>
        <v>0</v>
      </c>
      <c r="DE30" s="109">
        <f t="shared" si="40"/>
        <v>0</v>
      </c>
      <c r="DF30" s="109">
        <f t="shared" si="41"/>
        <v>0</v>
      </c>
      <c r="DG30" s="109">
        <f t="shared" si="42"/>
        <v>0</v>
      </c>
      <c r="DH30" s="109">
        <f t="shared" si="43"/>
        <v>0</v>
      </c>
      <c r="DI30" s="109">
        <f t="shared" si="44"/>
        <v>0</v>
      </c>
      <c r="DJ30" s="109">
        <f t="shared" si="45"/>
        <v>0</v>
      </c>
      <c r="DK30" s="109">
        <f t="shared" si="47"/>
        <v>0</v>
      </c>
      <c r="DL30" s="89" t="str">
        <f>IF(G0228_1074205010351_02_0_69_!CT30="","",G0228_1074205010351_02_0_69_!CT30)</f>
        <v>нд</v>
      </c>
    </row>
    <row r="31" spans="1:116" s="88" customFormat="1" ht="47.25" x14ac:dyDescent="0.25">
      <c r="A31" s="115" t="str">
        <f>G0228_1074205010351_02_0_69_!A31</f>
        <v>1.1.2</v>
      </c>
      <c r="B31" s="106" t="str">
        <f>G0228_1074205010351_02_0_69_!B31</f>
        <v>Технологическое присоединение объектов электросетевого хозяйства, всего, в том числе:</v>
      </c>
      <c r="C31" s="115" t="str">
        <f>G0228_1074205010351_02_0_69_!C31</f>
        <v>Г</v>
      </c>
      <c r="D31" s="109">
        <f t="shared" si="3"/>
        <v>0</v>
      </c>
      <c r="E31" s="109">
        <f t="shared" si="4"/>
        <v>0</v>
      </c>
      <c r="F31" s="109">
        <f t="shared" si="5"/>
        <v>0</v>
      </c>
      <c r="G31" s="109">
        <f t="shared" si="6"/>
        <v>0</v>
      </c>
      <c r="H31" s="109">
        <f t="shared" si="7"/>
        <v>0</v>
      </c>
      <c r="I31" s="109">
        <f t="shared" si="8"/>
        <v>0</v>
      </c>
      <c r="J31" s="109">
        <f t="shared" si="9"/>
        <v>0</v>
      </c>
      <c r="K31" s="109">
        <f t="shared" si="10"/>
        <v>0</v>
      </c>
      <c r="L31" s="109">
        <f t="shared" si="11"/>
        <v>0</v>
      </c>
      <c r="M31" s="109">
        <f t="shared" si="12"/>
        <v>0</v>
      </c>
      <c r="N31" s="109">
        <f t="shared" si="13"/>
        <v>0</v>
      </c>
      <c r="O31" s="109">
        <f t="shared" si="14"/>
        <v>0</v>
      </c>
      <c r="P31" s="109">
        <f t="shared" si="15"/>
        <v>0</v>
      </c>
      <c r="Q31" s="109">
        <f t="shared" si="16"/>
        <v>0</v>
      </c>
      <c r="R31" s="109">
        <v>0</v>
      </c>
      <c r="S31" s="109">
        <v>0</v>
      </c>
      <c r="T31" s="109">
        <v>0</v>
      </c>
      <c r="U31" s="109">
        <v>0</v>
      </c>
      <c r="V31" s="109">
        <v>0</v>
      </c>
      <c r="W31" s="109">
        <v>0</v>
      </c>
      <c r="X31" s="109">
        <v>0</v>
      </c>
      <c r="Y31" s="109">
        <v>0</v>
      </c>
      <c r="Z31" s="109">
        <v>0</v>
      </c>
      <c r="AA31" s="109">
        <v>0</v>
      </c>
      <c r="AB31" s="109">
        <v>0</v>
      </c>
      <c r="AC31" s="109">
        <v>0</v>
      </c>
      <c r="AD31" s="109">
        <v>0</v>
      </c>
      <c r="AE31" s="109">
        <v>0</v>
      </c>
      <c r="AF31" s="123">
        <f>SUM(AF32:AF33)</f>
        <v>0</v>
      </c>
      <c r="AG31" s="123">
        <f t="shared" ref="AG31:CR31" si="54">SUM(AG32:AG33)</f>
        <v>0</v>
      </c>
      <c r="AH31" s="123">
        <f t="shared" si="54"/>
        <v>0</v>
      </c>
      <c r="AI31" s="123">
        <f t="shared" si="54"/>
        <v>0</v>
      </c>
      <c r="AJ31" s="123">
        <f t="shared" si="54"/>
        <v>0</v>
      </c>
      <c r="AK31" s="123">
        <f t="shared" si="54"/>
        <v>0</v>
      </c>
      <c r="AL31" s="123">
        <f t="shared" si="54"/>
        <v>0</v>
      </c>
      <c r="AM31" s="123">
        <f t="shared" si="54"/>
        <v>0</v>
      </c>
      <c r="AN31" s="123">
        <f t="shared" si="54"/>
        <v>0</v>
      </c>
      <c r="AO31" s="123">
        <f t="shared" si="54"/>
        <v>0</v>
      </c>
      <c r="AP31" s="123">
        <f t="shared" si="54"/>
        <v>0</v>
      </c>
      <c r="AQ31" s="123">
        <f t="shared" si="54"/>
        <v>0</v>
      </c>
      <c r="AR31" s="123">
        <f t="shared" si="54"/>
        <v>0</v>
      </c>
      <c r="AS31" s="123">
        <f t="shared" si="54"/>
        <v>0</v>
      </c>
      <c r="AT31" s="123">
        <f t="shared" si="54"/>
        <v>0</v>
      </c>
      <c r="AU31" s="123">
        <f t="shared" si="54"/>
        <v>0</v>
      </c>
      <c r="AV31" s="123">
        <f t="shared" si="54"/>
        <v>0</v>
      </c>
      <c r="AW31" s="123">
        <f t="shared" si="54"/>
        <v>0</v>
      </c>
      <c r="AX31" s="123">
        <f t="shared" si="54"/>
        <v>0</v>
      </c>
      <c r="AY31" s="123">
        <f t="shared" si="54"/>
        <v>0</v>
      </c>
      <c r="AZ31" s="123">
        <f t="shared" si="54"/>
        <v>0</v>
      </c>
      <c r="BA31" s="123">
        <f t="shared" si="54"/>
        <v>0</v>
      </c>
      <c r="BB31" s="123">
        <f t="shared" si="54"/>
        <v>0</v>
      </c>
      <c r="BC31" s="123">
        <f t="shared" si="54"/>
        <v>0</v>
      </c>
      <c r="BD31" s="123">
        <f t="shared" si="54"/>
        <v>0</v>
      </c>
      <c r="BE31" s="123">
        <f t="shared" si="54"/>
        <v>0</v>
      </c>
      <c r="BF31" s="123">
        <f t="shared" si="54"/>
        <v>0</v>
      </c>
      <c r="BG31" s="123">
        <f t="shared" si="54"/>
        <v>0</v>
      </c>
      <c r="BH31" s="123">
        <v>0</v>
      </c>
      <c r="BI31" s="123">
        <v>0</v>
      </c>
      <c r="BJ31" s="123">
        <v>0</v>
      </c>
      <c r="BK31" s="123">
        <v>0</v>
      </c>
      <c r="BL31" s="123">
        <v>0</v>
      </c>
      <c r="BM31" s="123">
        <v>0</v>
      </c>
      <c r="BN31" s="123">
        <v>0</v>
      </c>
      <c r="BO31" s="108">
        <f t="shared" si="54"/>
        <v>0</v>
      </c>
      <c r="BP31" s="108">
        <f t="shared" si="54"/>
        <v>0</v>
      </c>
      <c r="BQ31" s="108">
        <f t="shared" si="54"/>
        <v>0</v>
      </c>
      <c r="BR31" s="108">
        <f t="shared" si="54"/>
        <v>0</v>
      </c>
      <c r="BS31" s="108">
        <f t="shared" si="54"/>
        <v>0</v>
      </c>
      <c r="BT31" s="108">
        <f t="shared" si="54"/>
        <v>0</v>
      </c>
      <c r="BU31" s="108">
        <f>G0228_1074205010351_04_0_69_!BI31</f>
        <v>0</v>
      </c>
      <c r="BV31" s="123">
        <f t="shared" si="54"/>
        <v>0</v>
      </c>
      <c r="BW31" s="123">
        <f t="shared" si="54"/>
        <v>0</v>
      </c>
      <c r="BX31" s="123">
        <f t="shared" si="54"/>
        <v>0</v>
      </c>
      <c r="BY31" s="123">
        <f t="shared" si="54"/>
        <v>0</v>
      </c>
      <c r="BZ31" s="123">
        <f t="shared" si="54"/>
        <v>0</v>
      </c>
      <c r="CA31" s="123">
        <f t="shared" si="54"/>
        <v>0</v>
      </c>
      <c r="CB31" s="123">
        <f t="shared" si="54"/>
        <v>0</v>
      </c>
      <c r="CC31" s="108">
        <f t="shared" si="54"/>
        <v>0</v>
      </c>
      <c r="CD31" s="108">
        <f t="shared" si="54"/>
        <v>0</v>
      </c>
      <c r="CE31" s="108">
        <f t="shared" si="54"/>
        <v>0</v>
      </c>
      <c r="CF31" s="108">
        <f t="shared" si="54"/>
        <v>0</v>
      </c>
      <c r="CG31" s="108">
        <f t="shared" si="54"/>
        <v>0</v>
      </c>
      <c r="CH31" s="108">
        <f t="shared" si="54"/>
        <v>0</v>
      </c>
      <c r="CI31" s="108">
        <f t="shared" si="54"/>
        <v>0</v>
      </c>
      <c r="CJ31" s="123">
        <f t="shared" si="54"/>
        <v>0</v>
      </c>
      <c r="CK31" s="123">
        <f t="shared" si="54"/>
        <v>0</v>
      </c>
      <c r="CL31" s="123">
        <f t="shared" si="54"/>
        <v>0</v>
      </c>
      <c r="CM31" s="123">
        <f t="shared" si="54"/>
        <v>0</v>
      </c>
      <c r="CN31" s="123">
        <f t="shared" si="54"/>
        <v>0</v>
      </c>
      <c r="CO31" s="123">
        <f t="shared" si="54"/>
        <v>0</v>
      </c>
      <c r="CP31" s="123">
        <f t="shared" si="54"/>
        <v>0</v>
      </c>
      <c r="CQ31" s="123">
        <f t="shared" si="54"/>
        <v>0</v>
      </c>
      <c r="CR31" s="123">
        <f t="shared" si="54"/>
        <v>0</v>
      </c>
      <c r="CS31" s="123">
        <f>SUM(CS32:CS33)</f>
        <v>0</v>
      </c>
      <c r="CT31" s="123">
        <f>SUM(CT32:CT33)</f>
        <v>0</v>
      </c>
      <c r="CU31" s="123">
        <f>SUM(CU32:CU33)</f>
        <v>0</v>
      </c>
      <c r="CV31" s="123">
        <f>SUM(CV32:CV33)</f>
        <v>0</v>
      </c>
      <c r="CW31" s="123">
        <f>SUM(CW32:CW33)</f>
        <v>0</v>
      </c>
      <c r="CX31" s="109">
        <f t="shared" si="33"/>
        <v>0</v>
      </c>
      <c r="CY31" s="109">
        <f t="shared" si="34"/>
        <v>0</v>
      </c>
      <c r="CZ31" s="109">
        <f t="shared" si="35"/>
        <v>0</v>
      </c>
      <c r="DA31" s="109">
        <f t="shared" si="36"/>
        <v>0</v>
      </c>
      <c r="DB31" s="109">
        <f t="shared" si="37"/>
        <v>0</v>
      </c>
      <c r="DC31" s="109">
        <f t="shared" si="38"/>
        <v>0</v>
      </c>
      <c r="DD31" s="109">
        <f t="shared" si="39"/>
        <v>0</v>
      </c>
      <c r="DE31" s="109">
        <f t="shared" si="40"/>
        <v>0</v>
      </c>
      <c r="DF31" s="109">
        <f t="shared" si="41"/>
        <v>0</v>
      </c>
      <c r="DG31" s="109">
        <f t="shared" si="42"/>
        <v>0</v>
      </c>
      <c r="DH31" s="109">
        <f t="shared" si="43"/>
        <v>0</v>
      </c>
      <c r="DI31" s="109">
        <f t="shared" si="44"/>
        <v>0</v>
      </c>
      <c r="DJ31" s="109">
        <f t="shared" si="45"/>
        <v>0</v>
      </c>
      <c r="DK31" s="109">
        <f t="shared" si="47"/>
        <v>0</v>
      </c>
      <c r="DL31" s="89" t="str">
        <f>IF(G0228_1074205010351_02_0_69_!CT31="","",G0228_1074205010351_02_0_69_!CT31)</f>
        <v>нд</v>
      </c>
    </row>
    <row r="32" spans="1:116" s="88" customFormat="1" ht="78.75" x14ac:dyDescent="0.25">
      <c r="A32" s="115" t="str">
        <f>G0228_1074205010351_02_0_69_!A32</f>
        <v>1.1.2.1</v>
      </c>
      <c r="B32" s="106"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115" t="str">
        <f>G0228_1074205010351_02_0_69_!C32</f>
        <v>Г</v>
      </c>
      <c r="D32" s="109">
        <f t="shared" si="3"/>
        <v>0</v>
      </c>
      <c r="E32" s="109">
        <f t="shared" si="4"/>
        <v>0</v>
      </c>
      <c r="F32" s="109">
        <f t="shared" si="5"/>
        <v>0</v>
      </c>
      <c r="G32" s="109">
        <f t="shared" si="6"/>
        <v>0</v>
      </c>
      <c r="H32" s="109">
        <f t="shared" si="7"/>
        <v>0</v>
      </c>
      <c r="I32" s="109">
        <f t="shared" si="8"/>
        <v>0</v>
      </c>
      <c r="J32" s="109">
        <f t="shared" si="9"/>
        <v>0</v>
      </c>
      <c r="K32" s="109">
        <f t="shared" si="10"/>
        <v>0</v>
      </c>
      <c r="L32" s="109">
        <f t="shared" si="11"/>
        <v>0</v>
      </c>
      <c r="M32" s="109">
        <f t="shared" si="12"/>
        <v>0</v>
      </c>
      <c r="N32" s="109">
        <f t="shared" si="13"/>
        <v>0</v>
      </c>
      <c r="O32" s="109">
        <f t="shared" si="14"/>
        <v>0</v>
      </c>
      <c r="P32" s="109">
        <f t="shared" si="15"/>
        <v>0</v>
      </c>
      <c r="Q32" s="109">
        <f t="shared" si="16"/>
        <v>0</v>
      </c>
      <c r="R32" s="109">
        <v>0</v>
      </c>
      <c r="S32" s="109">
        <v>0</v>
      </c>
      <c r="T32" s="109">
        <v>0</v>
      </c>
      <c r="U32" s="109">
        <v>0</v>
      </c>
      <c r="V32" s="109">
        <v>0</v>
      </c>
      <c r="W32" s="109">
        <v>0</v>
      </c>
      <c r="X32" s="109">
        <v>0</v>
      </c>
      <c r="Y32" s="109">
        <v>0</v>
      </c>
      <c r="Z32" s="109">
        <v>0</v>
      </c>
      <c r="AA32" s="109">
        <v>0</v>
      </c>
      <c r="AB32" s="109">
        <v>0</v>
      </c>
      <c r="AC32" s="109">
        <v>0</v>
      </c>
      <c r="AD32" s="109">
        <v>0</v>
      </c>
      <c r="AE32" s="109">
        <v>0</v>
      </c>
      <c r="AF32" s="123">
        <v>0</v>
      </c>
      <c r="AG32" s="123">
        <v>0</v>
      </c>
      <c r="AH32" s="123">
        <v>0</v>
      </c>
      <c r="AI32" s="123">
        <v>0</v>
      </c>
      <c r="AJ32" s="123">
        <v>0</v>
      </c>
      <c r="AK32" s="123">
        <v>0</v>
      </c>
      <c r="AL32" s="123">
        <v>0</v>
      </c>
      <c r="AM32" s="123">
        <v>0</v>
      </c>
      <c r="AN32" s="123">
        <v>0</v>
      </c>
      <c r="AO32" s="123">
        <v>0</v>
      </c>
      <c r="AP32" s="123">
        <v>0</v>
      </c>
      <c r="AQ32" s="123">
        <v>0</v>
      </c>
      <c r="AR32" s="123">
        <v>0</v>
      </c>
      <c r="AS32" s="123">
        <v>0</v>
      </c>
      <c r="AT32" s="123">
        <v>0</v>
      </c>
      <c r="AU32" s="123">
        <v>0</v>
      </c>
      <c r="AV32" s="123">
        <v>0</v>
      </c>
      <c r="AW32" s="123">
        <v>0</v>
      </c>
      <c r="AX32" s="123">
        <v>0</v>
      </c>
      <c r="AY32" s="123">
        <v>0</v>
      </c>
      <c r="AZ32" s="123">
        <v>0</v>
      </c>
      <c r="BA32" s="123">
        <v>0</v>
      </c>
      <c r="BB32" s="123">
        <v>0</v>
      </c>
      <c r="BC32" s="123">
        <v>0</v>
      </c>
      <c r="BD32" s="123">
        <v>0</v>
      </c>
      <c r="BE32" s="123">
        <v>0</v>
      </c>
      <c r="BF32" s="123">
        <v>0</v>
      </c>
      <c r="BG32" s="123">
        <v>0</v>
      </c>
      <c r="BH32" s="123">
        <v>0</v>
      </c>
      <c r="BI32" s="123">
        <v>0</v>
      </c>
      <c r="BJ32" s="123">
        <v>0</v>
      </c>
      <c r="BK32" s="123">
        <v>0</v>
      </c>
      <c r="BL32" s="123">
        <v>0</v>
      </c>
      <c r="BM32" s="123">
        <v>0</v>
      </c>
      <c r="BN32" s="123">
        <v>0</v>
      </c>
      <c r="BO32" s="108">
        <v>0</v>
      </c>
      <c r="BP32" s="108">
        <v>0</v>
      </c>
      <c r="BQ32" s="108">
        <v>0</v>
      </c>
      <c r="BR32" s="108">
        <v>0</v>
      </c>
      <c r="BS32" s="108">
        <v>0</v>
      </c>
      <c r="BT32" s="108">
        <v>0</v>
      </c>
      <c r="BU32" s="108">
        <f>G0228_1074205010351_04_0_69_!BI32</f>
        <v>0</v>
      </c>
      <c r="BV32" s="123">
        <v>0</v>
      </c>
      <c r="BW32" s="123">
        <v>0</v>
      </c>
      <c r="BX32" s="123">
        <v>0</v>
      </c>
      <c r="BY32" s="123">
        <v>0</v>
      </c>
      <c r="BZ32" s="123">
        <v>0</v>
      </c>
      <c r="CA32" s="123">
        <v>0</v>
      </c>
      <c r="CB32" s="123">
        <v>0</v>
      </c>
      <c r="CC32" s="108">
        <v>0</v>
      </c>
      <c r="CD32" s="108">
        <v>0</v>
      </c>
      <c r="CE32" s="108">
        <v>0</v>
      </c>
      <c r="CF32" s="108">
        <v>0</v>
      </c>
      <c r="CG32" s="108">
        <v>0</v>
      </c>
      <c r="CH32" s="108">
        <v>0</v>
      </c>
      <c r="CI32" s="108">
        <v>0</v>
      </c>
      <c r="CJ32" s="123">
        <v>0</v>
      </c>
      <c r="CK32" s="123">
        <v>0</v>
      </c>
      <c r="CL32" s="123">
        <v>0</v>
      </c>
      <c r="CM32" s="123">
        <v>0</v>
      </c>
      <c r="CN32" s="123">
        <v>0</v>
      </c>
      <c r="CO32" s="123">
        <v>0</v>
      </c>
      <c r="CP32" s="123">
        <v>0</v>
      </c>
      <c r="CQ32" s="123">
        <v>0</v>
      </c>
      <c r="CR32" s="123">
        <v>0</v>
      </c>
      <c r="CS32" s="123">
        <v>0</v>
      </c>
      <c r="CT32" s="123">
        <v>0</v>
      </c>
      <c r="CU32" s="123">
        <v>0</v>
      </c>
      <c r="CV32" s="123">
        <v>0</v>
      </c>
      <c r="CW32" s="123">
        <v>0</v>
      </c>
      <c r="CX32" s="109">
        <f t="shared" si="33"/>
        <v>0</v>
      </c>
      <c r="CY32" s="109">
        <f t="shared" si="34"/>
        <v>0</v>
      </c>
      <c r="CZ32" s="109">
        <f t="shared" si="35"/>
        <v>0</v>
      </c>
      <c r="DA32" s="109">
        <f t="shared" si="36"/>
        <v>0</v>
      </c>
      <c r="DB32" s="109">
        <f t="shared" si="37"/>
        <v>0</v>
      </c>
      <c r="DC32" s="109">
        <f t="shared" si="38"/>
        <v>0</v>
      </c>
      <c r="DD32" s="109">
        <f t="shared" si="39"/>
        <v>0</v>
      </c>
      <c r="DE32" s="109">
        <f t="shared" si="40"/>
        <v>0</v>
      </c>
      <c r="DF32" s="109">
        <f t="shared" si="41"/>
        <v>0</v>
      </c>
      <c r="DG32" s="109">
        <f t="shared" si="42"/>
        <v>0</v>
      </c>
      <c r="DH32" s="109">
        <f t="shared" si="43"/>
        <v>0</v>
      </c>
      <c r="DI32" s="109">
        <f t="shared" si="44"/>
        <v>0</v>
      </c>
      <c r="DJ32" s="109">
        <f t="shared" si="45"/>
        <v>0</v>
      </c>
      <c r="DK32" s="109">
        <f t="shared" si="47"/>
        <v>0</v>
      </c>
      <c r="DL32" s="89" t="str">
        <f>IF(G0228_1074205010351_02_0_69_!CT32="","",G0228_1074205010351_02_0_69_!CT32)</f>
        <v>нд</v>
      </c>
    </row>
    <row r="33" spans="1:116" s="88" customFormat="1" ht="47.25" x14ac:dyDescent="0.25">
      <c r="A33" s="115" t="str">
        <f>G0228_1074205010351_02_0_69_!A33</f>
        <v>1.1.2.2</v>
      </c>
      <c r="B33" s="106" t="str">
        <f>G0228_1074205010351_02_0_69_!B33</f>
        <v>Технологическое присоединение к электрическим сетям иных сетевых организаций, всего, в том числе:</v>
      </c>
      <c r="C33" s="115" t="str">
        <f>G0228_1074205010351_02_0_69_!C33</f>
        <v>Г</v>
      </c>
      <c r="D33" s="109">
        <f t="shared" si="3"/>
        <v>0</v>
      </c>
      <c r="E33" s="109">
        <f t="shared" si="4"/>
        <v>0</v>
      </c>
      <c r="F33" s="109">
        <f t="shared" si="5"/>
        <v>0</v>
      </c>
      <c r="G33" s="109">
        <f t="shared" si="6"/>
        <v>0</v>
      </c>
      <c r="H33" s="109">
        <f t="shared" si="7"/>
        <v>0</v>
      </c>
      <c r="I33" s="109">
        <f t="shared" si="8"/>
        <v>0</v>
      </c>
      <c r="J33" s="109">
        <f t="shared" si="9"/>
        <v>0</v>
      </c>
      <c r="K33" s="109">
        <f t="shared" si="10"/>
        <v>0</v>
      </c>
      <c r="L33" s="109">
        <f t="shared" si="11"/>
        <v>0</v>
      </c>
      <c r="M33" s="109">
        <f t="shared" si="12"/>
        <v>0</v>
      </c>
      <c r="N33" s="109">
        <f t="shared" si="13"/>
        <v>0</v>
      </c>
      <c r="O33" s="109">
        <f t="shared" si="14"/>
        <v>0</v>
      </c>
      <c r="P33" s="109">
        <f t="shared" si="15"/>
        <v>0</v>
      </c>
      <c r="Q33" s="109">
        <f t="shared" si="16"/>
        <v>0</v>
      </c>
      <c r="R33" s="109">
        <v>0</v>
      </c>
      <c r="S33" s="109">
        <v>0</v>
      </c>
      <c r="T33" s="109">
        <v>0</v>
      </c>
      <c r="U33" s="109">
        <v>0</v>
      </c>
      <c r="V33" s="109">
        <v>0</v>
      </c>
      <c r="W33" s="109">
        <v>0</v>
      </c>
      <c r="X33" s="109">
        <v>0</v>
      </c>
      <c r="Y33" s="109">
        <v>0</v>
      </c>
      <c r="Z33" s="109">
        <v>0</v>
      </c>
      <c r="AA33" s="109">
        <v>0</v>
      </c>
      <c r="AB33" s="109">
        <v>0</v>
      </c>
      <c r="AC33" s="109">
        <v>0</v>
      </c>
      <c r="AD33" s="109">
        <v>0</v>
      </c>
      <c r="AE33" s="109">
        <v>0</v>
      </c>
      <c r="AF33" s="123">
        <v>0</v>
      </c>
      <c r="AG33" s="123">
        <v>0</v>
      </c>
      <c r="AH33" s="123">
        <v>0</v>
      </c>
      <c r="AI33" s="123">
        <v>0</v>
      </c>
      <c r="AJ33" s="123">
        <v>0</v>
      </c>
      <c r="AK33" s="123">
        <v>0</v>
      </c>
      <c r="AL33" s="123">
        <v>0</v>
      </c>
      <c r="AM33" s="123">
        <v>0</v>
      </c>
      <c r="AN33" s="123">
        <v>0</v>
      </c>
      <c r="AO33" s="123">
        <v>0</v>
      </c>
      <c r="AP33" s="123">
        <v>0</v>
      </c>
      <c r="AQ33" s="123">
        <v>0</v>
      </c>
      <c r="AR33" s="123">
        <v>0</v>
      </c>
      <c r="AS33" s="123">
        <v>0</v>
      </c>
      <c r="AT33" s="123">
        <v>0</v>
      </c>
      <c r="AU33" s="123">
        <v>0</v>
      </c>
      <c r="AV33" s="123">
        <v>0</v>
      </c>
      <c r="AW33" s="123">
        <v>0</v>
      </c>
      <c r="AX33" s="123">
        <v>0</v>
      </c>
      <c r="AY33" s="123">
        <v>0</v>
      </c>
      <c r="AZ33" s="123">
        <v>0</v>
      </c>
      <c r="BA33" s="123">
        <v>0</v>
      </c>
      <c r="BB33" s="123">
        <v>0</v>
      </c>
      <c r="BC33" s="123">
        <v>0</v>
      </c>
      <c r="BD33" s="123">
        <v>0</v>
      </c>
      <c r="BE33" s="123">
        <v>0</v>
      </c>
      <c r="BF33" s="123">
        <v>0</v>
      </c>
      <c r="BG33" s="123">
        <v>0</v>
      </c>
      <c r="BH33" s="123">
        <v>0</v>
      </c>
      <c r="BI33" s="123">
        <v>0</v>
      </c>
      <c r="BJ33" s="123">
        <v>0</v>
      </c>
      <c r="BK33" s="123">
        <v>0</v>
      </c>
      <c r="BL33" s="123">
        <v>0</v>
      </c>
      <c r="BM33" s="123">
        <v>0</v>
      </c>
      <c r="BN33" s="123">
        <v>0</v>
      </c>
      <c r="BO33" s="108">
        <v>0</v>
      </c>
      <c r="BP33" s="108">
        <v>0</v>
      </c>
      <c r="BQ33" s="108">
        <v>0</v>
      </c>
      <c r="BR33" s="108">
        <v>0</v>
      </c>
      <c r="BS33" s="108">
        <v>0</v>
      </c>
      <c r="BT33" s="108">
        <v>0</v>
      </c>
      <c r="BU33" s="108">
        <f>G0228_1074205010351_04_0_69_!BI33</f>
        <v>0</v>
      </c>
      <c r="BV33" s="123">
        <v>0</v>
      </c>
      <c r="BW33" s="123">
        <v>0</v>
      </c>
      <c r="BX33" s="123">
        <v>0</v>
      </c>
      <c r="BY33" s="123">
        <v>0</v>
      </c>
      <c r="BZ33" s="123">
        <v>0</v>
      </c>
      <c r="CA33" s="123">
        <v>0</v>
      </c>
      <c r="CB33" s="123">
        <v>0</v>
      </c>
      <c r="CC33" s="108">
        <v>0</v>
      </c>
      <c r="CD33" s="108">
        <v>0</v>
      </c>
      <c r="CE33" s="108">
        <v>0</v>
      </c>
      <c r="CF33" s="108">
        <v>0</v>
      </c>
      <c r="CG33" s="108">
        <v>0</v>
      </c>
      <c r="CH33" s="108">
        <v>0</v>
      </c>
      <c r="CI33" s="108">
        <v>0</v>
      </c>
      <c r="CJ33" s="123">
        <v>0</v>
      </c>
      <c r="CK33" s="123">
        <v>0</v>
      </c>
      <c r="CL33" s="123">
        <v>0</v>
      </c>
      <c r="CM33" s="123">
        <v>0</v>
      </c>
      <c r="CN33" s="123">
        <v>0</v>
      </c>
      <c r="CO33" s="123">
        <v>0</v>
      </c>
      <c r="CP33" s="123">
        <v>0</v>
      </c>
      <c r="CQ33" s="123">
        <v>0</v>
      </c>
      <c r="CR33" s="123">
        <v>0</v>
      </c>
      <c r="CS33" s="123">
        <v>0</v>
      </c>
      <c r="CT33" s="123">
        <v>0</v>
      </c>
      <c r="CU33" s="123">
        <v>0</v>
      </c>
      <c r="CV33" s="123">
        <v>0</v>
      </c>
      <c r="CW33" s="123">
        <v>0</v>
      </c>
      <c r="CX33" s="109">
        <f t="shared" si="33"/>
        <v>0</v>
      </c>
      <c r="CY33" s="109">
        <f t="shared" si="34"/>
        <v>0</v>
      </c>
      <c r="CZ33" s="109">
        <f t="shared" si="35"/>
        <v>0</v>
      </c>
      <c r="DA33" s="109">
        <f t="shared" si="36"/>
        <v>0</v>
      </c>
      <c r="DB33" s="109">
        <f t="shared" si="37"/>
        <v>0</v>
      </c>
      <c r="DC33" s="109">
        <f t="shared" si="38"/>
        <v>0</v>
      </c>
      <c r="DD33" s="109">
        <f t="shared" si="39"/>
        <v>0</v>
      </c>
      <c r="DE33" s="109">
        <f t="shared" si="40"/>
        <v>0</v>
      </c>
      <c r="DF33" s="109">
        <f t="shared" si="41"/>
        <v>0</v>
      </c>
      <c r="DG33" s="109">
        <f t="shared" si="42"/>
        <v>0</v>
      </c>
      <c r="DH33" s="109">
        <f t="shared" si="43"/>
        <v>0</v>
      </c>
      <c r="DI33" s="109">
        <f t="shared" si="44"/>
        <v>0</v>
      </c>
      <c r="DJ33" s="109">
        <f t="shared" si="45"/>
        <v>0</v>
      </c>
      <c r="DK33" s="109">
        <f t="shared" si="47"/>
        <v>0</v>
      </c>
      <c r="DL33" s="89" t="str">
        <f>IF(G0228_1074205010351_02_0_69_!CT33="","",G0228_1074205010351_02_0_69_!CT33)</f>
        <v>нд</v>
      </c>
    </row>
    <row r="34" spans="1:116" s="88" customFormat="1" ht="63" x14ac:dyDescent="0.25">
      <c r="A34" s="115" t="str">
        <f>G0228_1074205010351_02_0_69_!A34</f>
        <v>1.1.3</v>
      </c>
      <c r="B34" s="106" t="str">
        <f>G0228_1074205010351_02_0_69_!B34</f>
        <v>Технологическое присоединение объектов по производству электрической энергии всего, в том числе:</v>
      </c>
      <c r="C34" s="115" t="str">
        <f>G0228_1074205010351_02_0_69_!C34</f>
        <v>Г</v>
      </c>
      <c r="D34" s="109">
        <f t="shared" si="3"/>
        <v>0</v>
      </c>
      <c r="E34" s="109">
        <f t="shared" si="4"/>
        <v>0</v>
      </c>
      <c r="F34" s="109">
        <f t="shared" si="5"/>
        <v>0</v>
      </c>
      <c r="G34" s="109">
        <f t="shared" si="6"/>
        <v>0</v>
      </c>
      <c r="H34" s="109">
        <f t="shared" si="7"/>
        <v>0</v>
      </c>
      <c r="I34" s="109">
        <f t="shared" si="8"/>
        <v>0</v>
      </c>
      <c r="J34" s="109">
        <f t="shared" si="9"/>
        <v>0</v>
      </c>
      <c r="K34" s="109">
        <f t="shared" si="10"/>
        <v>0</v>
      </c>
      <c r="L34" s="109">
        <f t="shared" si="11"/>
        <v>0</v>
      </c>
      <c r="M34" s="109">
        <f t="shared" si="12"/>
        <v>0</v>
      </c>
      <c r="N34" s="109">
        <f t="shared" si="13"/>
        <v>0</v>
      </c>
      <c r="O34" s="109">
        <f t="shared" si="14"/>
        <v>0</v>
      </c>
      <c r="P34" s="109">
        <f t="shared" si="15"/>
        <v>0</v>
      </c>
      <c r="Q34" s="109">
        <f t="shared" si="16"/>
        <v>0</v>
      </c>
      <c r="R34" s="109">
        <v>0</v>
      </c>
      <c r="S34" s="109">
        <v>0</v>
      </c>
      <c r="T34" s="109">
        <v>0</v>
      </c>
      <c r="U34" s="109">
        <v>0</v>
      </c>
      <c r="V34" s="109">
        <v>0</v>
      </c>
      <c r="W34" s="109">
        <v>0</v>
      </c>
      <c r="X34" s="109">
        <v>0</v>
      </c>
      <c r="Y34" s="109">
        <v>0</v>
      </c>
      <c r="Z34" s="109">
        <v>0</v>
      </c>
      <c r="AA34" s="109">
        <v>0</v>
      </c>
      <c r="AB34" s="109">
        <v>0</v>
      </c>
      <c r="AC34" s="109">
        <v>0</v>
      </c>
      <c r="AD34" s="109">
        <v>0</v>
      </c>
      <c r="AE34" s="109">
        <v>0</v>
      </c>
      <c r="AF34" s="123">
        <f>SUM(AF35:AF40)</f>
        <v>0</v>
      </c>
      <c r="AG34" s="123">
        <f t="shared" ref="AG34:CR34" si="55">SUM(AG35:AG40)</f>
        <v>0</v>
      </c>
      <c r="AH34" s="123">
        <f t="shared" si="55"/>
        <v>0</v>
      </c>
      <c r="AI34" s="123">
        <f t="shared" si="55"/>
        <v>0</v>
      </c>
      <c r="AJ34" s="123">
        <f t="shared" si="55"/>
        <v>0</v>
      </c>
      <c r="AK34" s="123">
        <f t="shared" si="55"/>
        <v>0</v>
      </c>
      <c r="AL34" s="123">
        <f t="shared" si="55"/>
        <v>0</v>
      </c>
      <c r="AM34" s="123">
        <f t="shared" si="55"/>
        <v>0</v>
      </c>
      <c r="AN34" s="123">
        <f t="shared" si="55"/>
        <v>0</v>
      </c>
      <c r="AO34" s="123">
        <f t="shared" si="55"/>
        <v>0</v>
      </c>
      <c r="AP34" s="123">
        <f t="shared" si="55"/>
        <v>0</v>
      </c>
      <c r="AQ34" s="123">
        <f t="shared" si="55"/>
        <v>0</v>
      </c>
      <c r="AR34" s="123">
        <f t="shared" si="55"/>
        <v>0</v>
      </c>
      <c r="AS34" s="123">
        <f t="shared" si="55"/>
        <v>0</v>
      </c>
      <c r="AT34" s="123">
        <f t="shared" si="55"/>
        <v>0</v>
      </c>
      <c r="AU34" s="123">
        <f t="shared" si="55"/>
        <v>0</v>
      </c>
      <c r="AV34" s="123">
        <f t="shared" si="55"/>
        <v>0</v>
      </c>
      <c r="AW34" s="123">
        <f t="shared" si="55"/>
        <v>0</v>
      </c>
      <c r="AX34" s="123">
        <f t="shared" si="55"/>
        <v>0</v>
      </c>
      <c r="AY34" s="123">
        <f t="shared" si="55"/>
        <v>0</v>
      </c>
      <c r="AZ34" s="123">
        <f t="shared" si="55"/>
        <v>0</v>
      </c>
      <c r="BA34" s="123">
        <f t="shared" si="55"/>
        <v>0</v>
      </c>
      <c r="BB34" s="123">
        <f t="shared" si="55"/>
        <v>0</v>
      </c>
      <c r="BC34" s="123">
        <f t="shared" si="55"/>
        <v>0</v>
      </c>
      <c r="BD34" s="123">
        <f t="shared" si="55"/>
        <v>0</v>
      </c>
      <c r="BE34" s="123">
        <f t="shared" si="55"/>
        <v>0</v>
      </c>
      <c r="BF34" s="123">
        <f t="shared" si="55"/>
        <v>0</v>
      </c>
      <c r="BG34" s="123">
        <f t="shared" si="55"/>
        <v>0</v>
      </c>
      <c r="BH34" s="123">
        <v>0</v>
      </c>
      <c r="BI34" s="123">
        <v>0</v>
      </c>
      <c r="BJ34" s="123">
        <v>0</v>
      </c>
      <c r="BK34" s="123">
        <v>0</v>
      </c>
      <c r="BL34" s="123">
        <v>0</v>
      </c>
      <c r="BM34" s="123">
        <v>0</v>
      </c>
      <c r="BN34" s="123">
        <v>0</v>
      </c>
      <c r="BO34" s="108">
        <f t="shared" si="55"/>
        <v>0</v>
      </c>
      <c r="BP34" s="108">
        <f t="shared" si="55"/>
        <v>0</v>
      </c>
      <c r="BQ34" s="108">
        <f t="shared" si="55"/>
        <v>0</v>
      </c>
      <c r="BR34" s="108">
        <f t="shared" si="55"/>
        <v>0</v>
      </c>
      <c r="BS34" s="108">
        <f t="shared" si="55"/>
        <v>0</v>
      </c>
      <c r="BT34" s="108">
        <f t="shared" si="55"/>
        <v>0</v>
      </c>
      <c r="BU34" s="108">
        <f>G0228_1074205010351_04_0_69_!BI34</f>
        <v>0</v>
      </c>
      <c r="BV34" s="123">
        <f t="shared" si="55"/>
        <v>0</v>
      </c>
      <c r="BW34" s="123">
        <f t="shared" si="55"/>
        <v>0</v>
      </c>
      <c r="BX34" s="123">
        <f t="shared" si="55"/>
        <v>0</v>
      </c>
      <c r="BY34" s="123">
        <f t="shared" si="55"/>
        <v>0</v>
      </c>
      <c r="BZ34" s="123">
        <f t="shared" si="55"/>
        <v>0</v>
      </c>
      <c r="CA34" s="123">
        <f t="shared" si="55"/>
        <v>0</v>
      </c>
      <c r="CB34" s="123">
        <f t="shared" si="55"/>
        <v>0</v>
      </c>
      <c r="CC34" s="108">
        <f t="shared" si="55"/>
        <v>0</v>
      </c>
      <c r="CD34" s="108">
        <f t="shared" si="55"/>
        <v>0</v>
      </c>
      <c r="CE34" s="108">
        <f t="shared" si="55"/>
        <v>0</v>
      </c>
      <c r="CF34" s="108">
        <f t="shared" si="55"/>
        <v>0</v>
      </c>
      <c r="CG34" s="108">
        <f t="shared" si="55"/>
        <v>0</v>
      </c>
      <c r="CH34" s="108">
        <f t="shared" si="55"/>
        <v>0</v>
      </c>
      <c r="CI34" s="108">
        <f t="shared" si="55"/>
        <v>0</v>
      </c>
      <c r="CJ34" s="123">
        <f t="shared" si="55"/>
        <v>0</v>
      </c>
      <c r="CK34" s="123">
        <f t="shared" si="55"/>
        <v>0</v>
      </c>
      <c r="CL34" s="123">
        <f t="shared" si="55"/>
        <v>0</v>
      </c>
      <c r="CM34" s="123">
        <f t="shared" si="55"/>
        <v>0</v>
      </c>
      <c r="CN34" s="123">
        <f t="shared" si="55"/>
        <v>0</v>
      </c>
      <c r="CO34" s="123">
        <f t="shared" si="55"/>
        <v>0</v>
      </c>
      <c r="CP34" s="123">
        <f t="shared" si="55"/>
        <v>0</v>
      </c>
      <c r="CQ34" s="123">
        <f t="shared" si="55"/>
        <v>0</v>
      </c>
      <c r="CR34" s="123">
        <f t="shared" si="55"/>
        <v>0</v>
      </c>
      <c r="CS34" s="123">
        <f>SUM(CS35:CS40)</f>
        <v>0</v>
      </c>
      <c r="CT34" s="123">
        <f>SUM(CT35:CT40)</f>
        <v>0</v>
      </c>
      <c r="CU34" s="123">
        <f>SUM(CU35:CU40)</f>
        <v>0</v>
      </c>
      <c r="CV34" s="123">
        <f>SUM(CV35:CV40)</f>
        <v>0</v>
      </c>
      <c r="CW34" s="123">
        <f>SUM(CW35:CW40)</f>
        <v>0</v>
      </c>
      <c r="CX34" s="109">
        <f t="shared" si="33"/>
        <v>0</v>
      </c>
      <c r="CY34" s="109">
        <f t="shared" si="34"/>
        <v>0</v>
      </c>
      <c r="CZ34" s="109">
        <f t="shared" si="35"/>
        <v>0</v>
      </c>
      <c r="DA34" s="109">
        <f t="shared" si="36"/>
        <v>0</v>
      </c>
      <c r="DB34" s="109">
        <f t="shared" si="37"/>
        <v>0</v>
      </c>
      <c r="DC34" s="109">
        <f t="shared" si="38"/>
        <v>0</v>
      </c>
      <c r="DD34" s="109">
        <f t="shared" si="39"/>
        <v>0</v>
      </c>
      <c r="DE34" s="109">
        <f t="shared" si="40"/>
        <v>0</v>
      </c>
      <c r="DF34" s="109">
        <f t="shared" si="41"/>
        <v>0</v>
      </c>
      <c r="DG34" s="109">
        <f t="shared" si="42"/>
        <v>0</v>
      </c>
      <c r="DH34" s="109">
        <f t="shared" si="43"/>
        <v>0</v>
      </c>
      <c r="DI34" s="109">
        <f t="shared" si="44"/>
        <v>0</v>
      </c>
      <c r="DJ34" s="109">
        <f t="shared" si="45"/>
        <v>0</v>
      </c>
      <c r="DK34" s="109">
        <f t="shared" si="47"/>
        <v>0</v>
      </c>
      <c r="DL34" s="89" t="str">
        <f>IF(G0228_1074205010351_02_0_69_!CT34="","",G0228_1074205010351_02_0_69_!CT34)</f>
        <v>нд</v>
      </c>
    </row>
    <row r="35" spans="1:116" s="88" customFormat="1" ht="141.75" x14ac:dyDescent="0.25">
      <c r="A35" s="115" t="str">
        <f>G0228_1074205010351_02_0_69_!A35</f>
        <v>1.1.3.1</v>
      </c>
      <c r="B35" s="106"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115" t="str">
        <f>G0228_1074205010351_02_0_69_!C35</f>
        <v>Г</v>
      </c>
      <c r="D35" s="109">
        <f t="shared" si="3"/>
        <v>0</v>
      </c>
      <c r="E35" s="109">
        <f t="shared" si="4"/>
        <v>0</v>
      </c>
      <c r="F35" s="109">
        <f t="shared" si="5"/>
        <v>0</v>
      </c>
      <c r="G35" s="109">
        <f t="shared" si="6"/>
        <v>0</v>
      </c>
      <c r="H35" s="109">
        <f t="shared" si="7"/>
        <v>0</v>
      </c>
      <c r="I35" s="109">
        <f t="shared" si="8"/>
        <v>0</v>
      </c>
      <c r="J35" s="109">
        <f t="shared" si="9"/>
        <v>0</v>
      </c>
      <c r="K35" s="109">
        <f t="shared" si="10"/>
        <v>0</v>
      </c>
      <c r="L35" s="109">
        <f t="shared" si="11"/>
        <v>0</v>
      </c>
      <c r="M35" s="109">
        <f t="shared" si="12"/>
        <v>0</v>
      </c>
      <c r="N35" s="109">
        <f t="shared" si="13"/>
        <v>0</v>
      </c>
      <c r="O35" s="109">
        <f t="shared" si="14"/>
        <v>0</v>
      </c>
      <c r="P35" s="109">
        <f t="shared" si="15"/>
        <v>0</v>
      </c>
      <c r="Q35" s="109">
        <f t="shared" si="16"/>
        <v>0</v>
      </c>
      <c r="R35" s="109">
        <v>0</v>
      </c>
      <c r="S35" s="109">
        <v>0</v>
      </c>
      <c r="T35" s="109">
        <v>0</v>
      </c>
      <c r="U35" s="109">
        <v>0</v>
      </c>
      <c r="V35" s="109">
        <v>0</v>
      </c>
      <c r="W35" s="109">
        <v>0</v>
      </c>
      <c r="X35" s="109">
        <v>0</v>
      </c>
      <c r="Y35" s="109">
        <v>0</v>
      </c>
      <c r="Z35" s="109">
        <v>0</v>
      </c>
      <c r="AA35" s="109">
        <v>0</v>
      </c>
      <c r="AB35" s="109">
        <v>0</v>
      </c>
      <c r="AC35" s="109">
        <v>0</v>
      </c>
      <c r="AD35" s="109">
        <v>0</v>
      </c>
      <c r="AE35" s="109">
        <v>0</v>
      </c>
      <c r="AF35" s="123">
        <v>0</v>
      </c>
      <c r="AG35" s="123">
        <v>0</v>
      </c>
      <c r="AH35" s="123">
        <v>0</v>
      </c>
      <c r="AI35" s="123">
        <v>0</v>
      </c>
      <c r="AJ35" s="123">
        <v>0</v>
      </c>
      <c r="AK35" s="123">
        <v>0</v>
      </c>
      <c r="AL35" s="123">
        <v>0</v>
      </c>
      <c r="AM35" s="123">
        <v>0</v>
      </c>
      <c r="AN35" s="123">
        <v>0</v>
      </c>
      <c r="AO35" s="123">
        <v>0</v>
      </c>
      <c r="AP35" s="123">
        <v>0</v>
      </c>
      <c r="AQ35" s="123">
        <v>0</v>
      </c>
      <c r="AR35" s="123">
        <v>0</v>
      </c>
      <c r="AS35" s="123">
        <v>0</v>
      </c>
      <c r="AT35" s="123">
        <v>0</v>
      </c>
      <c r="AU35" s="123">
        <v>0</v>
      </c>
      <c r="AV35" s="123">
        <v>0</v>
      </c>
      <c r="AW35" s="123">
        <v>0</v>
      </c>
      <c r="AX35" s="123">
        <v>0</v>
      </c>
      <c r="AY35" s="123">
        <v>0</v>
      </c>
      <c r="AZ35" s="123">
        <v>0</v>
      </c>
      <c r="BA35" s="123">
        <v>0</v>
      </c>
      <c r="BB35" s="123">
        <v>0</v>
      </c>
      <c r="BC35" s="123">
        <v>0</v>
      </c>
      <c r="BD35" s="123">
        <v>0</v>
      </c>
      <c r="BE35" s="123">
        <v>0</v>
      </c>
      <c r="BF35" s="123">
        <v>0</v>
      </c>
      <c r="BG35" s="123">
        <v>0</v>
      </c>
      <c r="BH35" s="123">
        <v>0</v>
      </c>
      <c r="BI35" s="123">
        <v>0</v>
      </c>
      <c r="BJ35" s="123">
        <v>0</v>
      </c>
      <c r="BK35" s="123">
        <v>0</v>
      </c>
      <c r="BL35" s="123">
        <v>0</v>
      </c>
      <c r="BM35" s="123">
        <v>0</v>
      </c>
      <c r="BN35" s="123">
        <v>0</v>
      </c>
      <c r="BO35" s="108">
        <v>0</v>
      </c>
      <c r="BP35" s="108">
        <v>0</v>
      </c>
      <c r="BQ35" s="108">
        <v>0</v>
      </c>
      <c r="BR35" s="108">
        <v>0</v>
      </c>
      <c r="BS35" s="108">
        <v>0</v>
      </c>
      <c r="BT35" s="108">
        <v>0</v>
      </c>
      <c r="BU35" s="108">
        <f>G0228_1074205010351_04_0_69_!BI35</f>
        <v>0</v>
      </c>
      <c r="BV35" s="123">
        <v>0</v>
      </c>
      <c r="BW35" s="123">
        <v>0</v>
      </c>
      <c r="BX35" s="123">
        <v>0</v>
      </c>
      <c r="BY35" s="123">
        <v>0</v>
      </c>
      <c r="BZ35" s="123">
        <v>0</v>
      </c>
      <c r="CA35" s="123">
        <v>0</v>
      </c>
      <c r="CB35" s="123">
        <v>0</v>
      </c>
      <c r="CC35" s="108">
        <v>0</v>
      </c>
      <c r="CD35" s="108">
        <v>0</v>
      </c>
      <c r="CE35" s="108">
        <v>0</v>
      </c>
      <c r="CF35" s="108">
        <v>0</v>
      </c>
      <c r="CG35" s="108">
        <v>0</v>
      </c>
      <c r="CH35" s="108">
        <v>0</v>
      </c>
      <c r="CI35" s="108">
        <v>0</v>
      </c>
      <c r="CJ35" s="123">
        <v>0</v>
      </c>
      <c r="CK35" s="123">
        <v>0</v>
      </c>
      <c r="CL35" s="123">
        <v>0</v>
      </c>
      <c r="CM35" s="123">
        <v>0</v>
      </c>
      <c r="CN35" s="123">
        <v>0</v>
      </c>
      <c r="CO35" s="123">
        <v>0</v>
      </c>
      <c r="CP35" s="123">
        <v>0</v>
      </c>
      <c r="CQ35" s="123">
        <v>0</v>
      </c>
      <c r="CR35" s="123">
        <v>0</v>
      </c>
      <c r="CS35" s="123">
        <v>0</v>
      </c>
      <c r="CT35" s="123">
        <v>0</v>
      </c>
      <c r="CU35" s="123">
        <v>0</v>
      </c>
      <c r="CV35" s="123">
        <v>0</v>
      </c>
      <c r="CW35" s="123">
        <v>0</v>
      </c>
      <c r="CX35" s="109">
        <f t="shared" si="33"/>
        <v>0</v>
      </c>
      <c r="CY35" s="109">
        <f t="shared" si="34"/>
        <v>0</v>
      </c>
      <c r="CZ35" s="109">
        <f t="shared" si="35"/>
        <v>0</v>
      </c>
      <c r="DA35" s="109">
        <f t="shared" si="36"/>
        <v>0</v>
      </c>
      <c r="DB35" s="109">
        <f t="shared" si="37"/>
        <v>0</v>
      </c>
      <c r="DC35" s="109">
        <f t="shared" si="38"/>
        <v>0</v>
      </c>
      <c r="DD35" s="109">
        <f t="shared" si="39"/>
        <v>0</v>
      </c>
      <c r="DE35" s="109">
        <f t="shared" si="40"/>
        <v>0</v>
      </c>
      <c r="DF35" s="109">
        <f t="shared" si="41"/>
        <v>0</v>
      </c>
      <c r="DG35" s="109">
        <f t="shared" si="42"/>
        <v>0</v>
      </c>
      <c r="DH35" s="109">
        <f t="shared" si="43"/>
        <v>0</v>
      </c>
      <c r="DI35" s="109">
        <f t="shared" si="44"/>
        <v>0</v>
      </c>
      <c r="DJ35" s="109">
        <f t="shared" si="45"/>
        <v>0</v>
      </c>
      <c r="DK35" s="109">
        <f t="shared" si="47"/>
        <v>0</v>
      </c>
      <c r="DL35" s="89" t="str">
        <f>IF(G0228_1074205010351_02_0_69_!CT35="","",G0228_1074205010351_02_0_69_!CT35)</f>
        <v>нд</v>
      </c>
    </row>
    <row r="36" spans="1:116" s="88" customFormat="1" ht="110.25" x14ac:dyDescent="0.25">
      <c r="A36" s="115" t="str">
        <f>G0228_1074205010351_02_0_69_!A36</f>
        <v>1.1.3.1</v>
      </c>
      <c r="B36" s="106"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15" t="str">
        <f>G0228_1074205010351_02_0_69_!C36</f>
        <v>Г</v>
      </c>
      <c r="D36" s="109">
        <f t="shared" si="3"/>
        <v>0</v>
      </c>
      <c r="E36" s="109">
        <f t="shared" si="4"/>
        <v>0</v>
      </c>
      <c r="F36" s="109">
        <f t="shared" si="5"/>
        <v>0</v>
      </c>
      <c r="G36" s="109">
        <f t="shared" si="6"/>
        <v>0</v>
      </c>
      <c r="H36" s="109">
        <f t="shared" si="7"/>
        <v>0</v>
      </c>
      <c r="I36" s="109">
        <f t="shared" si="8"/>
        <v>0</v>
      </c>
      <c r="J36" s="109">
        <f t="shared" si="9"/>
        <v>0</v>
      </c>
      <c r="K36" s="109">
        <f t="shared" si="10"/>
        <v>0</v>
      </c>
      <c r="L36" s="109">
        <f t="shared" si="11"/>
        <v>0</v>
      </c>
      <c r="M36" s="109">
        <f t="shared" si="12"/>
        <v>0</v>
      </c>
      <c r="N36" s="109">
        <f t="shared" si="13"/>
        <v>0</v>
      </c>
      <c r="O36" s="109">
        <f t="shared" si="14"/>
        <v>0</v>
      </c>
      <c r="P36" s="109">
        <f t="shared" si="15"/>
        <v>0</v>
      </c>
      <c r="Q36" s="109">
        <f t="shared" si="16"/>
        <v>0</v>
      </c>
      <c r="R36" s="109">
        <v>0</v>
      </c>
      <c r="S36" s="109">
        <v>0</v>
      </c>
      <c r="T36" s="109">
        <v>0</v>
      </c>
      <c r="U36" s="109">
        <v>0</v>
      </c>
      <c r="V36" s="109">
        <v>0</v>
      </c>
      <c r="W36" s="109">
        <v>0</v>
      </c>
      <c r="X36" s="109">
        <v>0</v>
      </c>
      <c r="Y36" s="109">
        <v>0</v>
      </c>
      <c r="Z36" s="109">
        <v>0</v>
      </c>
      <c r="AA36" s="109">
        <v>0</v>
      </c>
      <c r="AB36" s="109">
        <v>0</v>
      </c>
      <c r="AC36" s="109">
        <v>0</v>
      </c>
      <c r="AD36" s="109">
        <v>0</v>
      </c>
      <c r="AE36" s="109">
        <v>0</v>
      </c>
      <c r="AF36" s="123">
        <v>0</v>
      </c>
      <c r="AG36" s="123">
        <v>0</v>
      </c>
      <c r="AH36" s="123">
        <v>0</v>
      </c>
      <c r="AI36" s="123">
        <v>0</v>
      </c>
      <c r="AJ36" s="123">
        <v>0</v>
      </c>
      <c r="AK36" s="123">
        <v>0</v>
      </c>
      <c r="AL36" s="123">
        <v>0</v>
      </c>
      <c r="AM36" s="123">
        <v>0</v>
      </c>
      <c r="AN36" s="123">
        <v>0</v>
      </c>
      <c r="AO36" s="123">
        <v>0</v>
      </c>
      <c r="AP36" s="123">
        <v>0</v>
      </c>
      <c r="AQ36" s="123">
        <v>0</v>
      </c>
      <c r="AR36" s="123">
        <v>0</v>
      </c>
      <c r="AS36" s="123">
        <v>0</v>
      </c>
      <c r="AT36" s="123">
        <v>0</v>
      </c>
      <c r="AU36" s="123">
        <v>0</v>
      </c>
      <c r="AV36" s="123">
        <v>0</v>
      </c>
      <c r="AW36" s="123">
        <v>0</v>
      </c>
      <c r="AX36" s="123">
        <v>0</v>
      </c>
      <c r="AY36" s="123">
        <v>0</v>
      </c>
      <c r="AZ36" s="123">
        <v>0</v>
      </c>
      <c r="BA36" s="123">
        <v>0</v>
      </c>
      <c r="BB36" s="123">
        <v>0</v>
      </c>
      <c r="BC36" s="123">
        <v>0</v>
      </c>
      <c r="BD36" s="123">
        <v>0</v>
      </c>
      <c r="BE36" s="123">
        <v>0</v>
      </c>
      <c r="BF36" s="123">
        <v>0</v>
      </c>
      <c r="BG36" s="123">
        <v>0</v>
      </c>
      <c r="BH36" s="123">
        <v>0</v>
      </c>
      <c r="BI36" s="123">
        <v>0</v>
      </c>
      <c r="BJ36" s="123">
        <v>0</v>
      </c>
      <c r="BK36" s="123">
        <v>0</v>
      </c>
      <c r="BL36" s="123">
        <v>0</v>
      </c>
      <c r="BM36" s="123">
        <v>0</v>
      </c>
      <c r="BN36" s="123">
        <v>0</v>
      </c>
      <c r="BO36" s="108">
        <v>0</v>
      </c>
      <c r="BP36" s="108">
        <v>0</v>
      </c>
      <c r="BQ36" s="108">
        <v>0</v>
      </c>
      <c r="BR36" s="108">
        <v>0</v>
      </c>
      <c r="BS36" s="108">
        <v>0</v>
      </c>
      <c r="BT36" s="108">
        <v>0</v>
      </c>
      <c r="BU36" s="108">
        <f>G0228_1074205010351_04_0_69_!BI36</f>
        <v>0</v>
      </c>
      <c r="BV36" s="123">
        <v>0</v>
      </c>
      <c r="BW36" s="123">
        <v>0</v>
      </c>
      <c r="BX36" s="123">
        <v>0</v>
      </c>
      <c r="BY36" s="123">
        <v>0</v>
      </c>
      <c r="BZ36" s="123">
        <v>0</v>
      </c>
      <c r="CA36" s="123">
        <v>0</v>
      </c>
      <c r="CB36" s="123">
        <v>0</v>
      </c>
      <c r="CC36" s="108">
        <v>0</v>
      </c>
      <c r="CD36" s="108">
        <v>0</v>
      </c>
      <c r="CE36" s="108">
        <v>0</v>
      </c>
      <c r="CF36" s="108">
        <v>0</v>
      </c>
      <c r="CG36" s="108">
        <v>0</v>
      </c>
      <c r="CH36" s="108">
        <v>0</v>
      </c>
      <c r="CI36" s="108">
        <v>0</v>
      </c>
      <c r="CJ36" s="123">
        <v>0</v>
      </c>
      <c r="CK36" s="123">
        <v>0</v>
      </c>
      <c r="CL36" s="123">
        <v>0</v>
      </c>
      <c r="CM36" s="123">
        <v>0</v>
      </c>
      <c r="CN36" s="123">
        <v>0</v>
      </c>
      <c r="CO36" s="123">
        <v>0</v>
      </c>
      <c r="CP36" s="123">
        <v>0</v>
      </c>
      <c r="CQ36" s="123">
        <v>0</v>
      </c>
      <c r="CR36" s="123">
        <v>0</v>
      </c>
      <c r="CS36" s="123">
        <v>0</v>
      </c>
      <c r="CT36" s="123">
        <v>0</v>
      </c>
      <c r="CU36" s="123">
        <v>0</v>
      </c>
      <c r="CV36" s="123">
        <v>0</v>
      </c>
      <c r="CW36" s="123">
        <v>0</v>
      </c>
      <c r="CX36" s="109">
        <f t="shared" si="33"/>
        <v>0</v>
      </c>
      <c r="CY36" s="109">
        <f t="shared" si="34"/>
        <v>0</v>
      </c>
      <c r="CZ36" s="109">
        <f t="shared" si="35"/>
        <v>0</v>
      </c>
      <c r="DA36" s="109">
        <f t="shared" si="36"/>
        <v>0</v>
      </c>
      <c r="DB36" s="109">
        <f t="shared" si="37"/>
        <v>0</v>
      </c>
      <c r="DC36" s="109">
        <f t="shared" si="38"/>
        <v>0</v>
      </c>
      <c r="DD36" s="109">
        <f t="shared" si="39"/>
        <v>0</v>
      </c>
      <c r="DE36" s="109">
        <f t="shared" si="40"/>
        <v>0</v>
      </c>
      <c r="DF36" s="109">
        <f t="shared" si="41"/>
        <v>0</v>
      </c>
      <c r="DG36" s="109">
        <f t="shared" si="42"/>
        <v>0</v>
      </c>
      <c r="DH36" s="109">
        <f t="shared" si="43"/>
        <v>0</v>
      </c>
      <c r="DI36" s="109">
        <f t="shared" si="44"/>
        <v>0</v>
      </c>
      <c r="DJ36" s="109">
        <f t="shared" si="45"/>
        <v>0</v>
      </c>
      <c r="DK36" s="109">
        <f t="shared" si="47"/>
        <v>0</v>
      </c>
      <c r="DL36" s="89" t="str">
        <f>IF(G0228_1074205010351_02_0_69_!CT36="","",G0228_1074205010351_02_0_69_!CT36)</f>
        <v>нд</v>
      </c>
    </row>
    <row r="37" spans="1:116" s="88" customFormat="1" ht="126" x14ac:dyDescent="0.25">
      <c r="A37" s="115" t="str">
        <f>G0228_1074205010351_02_0_69_!A37</f>
        <v>1.1.3.1</v>
      </c>
      <c r="B37" s="106"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15" t="str">
        <f>G0228_1074205010351_02_0_69_!C37</f>
        <v>Г</v>
      </c>
      <c r="D37" s="109">
        <f t="shared" si="3"/>
        <v>0</v>
      </c>
      <c r="E37" s="109">
        <f t="shared" si="4"/>
        <v>0</v>
      </c>
      <c r="F37" s="109">
        <f t="shared" si="5"/>
        <v>0</v>
      </c>
      <c r="G37" s="109">
        <f t="shared" si="6"/>
        <v>0</v>
      </c>
      <c r="H37" s="109">
        <f t="shared" si="7"/>
        <v>0</v>
      </c>
      <c r="I37" s="109">
        <f t="shared" si="8"/>
        <v>0</v>
      </c>
      <c r="J37" s="109">
        <f t="shared" si="9"/>
        <v>0</v>
      </c>
      <c r="K37" s="109">
        <f t="shared" si="10"/>
        <v>0</v>
      </c>
      <c r="L37" s="109">
        <f t="shared" si="11"/>
        <v>0</v>
      </c>
      <c r="M37" s="109">
        <f t="shared" si="12"/>
        <v>0</v>
      </c>
      <c r="N37" s="109">
        <f t="shared" si="13"/>
        <v>0</v>
      </c>
      <c r="O37" s="109">
        <f t="shared" si="14"/>
        <v>0</v>
      </c>
      <c r="P37" s="109">
        <f t="shared" si="15"/>
        <v>0</v>
      </c>
      <c r="Q37" s="109">
        <f t="shared" si="16"/>
        <v>0</v>
      </c>
      <c r="R37" s="109">
        <v>0</v>
      </c>
      <c r="S37" s="109">
        <v>0</v>
      </c>
      <c r="T37" s="109">
        <v>0</v>
      </c>
      <c r="U37" s="109">
        <v>0</v>
      </c>
      <c r="V37" s="109">
        <v>0</v>
      </c>
      <c r="W37" s="109">
        <v>0</v>
      </c>
      <c r="X37" s="109">
        <v>0</v>
      </c>
      <c r="Y37" s="109">
        <v>0</v>
      </c>
      <c r="Z37" s="109">
        <v>0</v>
      </c>
      <c r="AA37" s="109">
        <v>0</v>
      </c>
      <c r="AB37" s="109">
        <v>0</v>
      </c>
      <c r="AC37" s="109">
        <v>0</v>
      </c>
      <c r="AD37" s="109">
        <v>0</v>
      </c>
      <c r="AE37" s="109">
        <v>0</v>
      </c>
      <c r="AF37" s="123">
        <v>0</v>
      </c>
      <c r="AG37" s="123">
        <v>0</v>
      </c>
      <c r="AH37" s="123">
        <v>0</v>
      </c>
      <c r="AI37" s="123">
        <v>0</v>
      </c>
      <c r="AJ37" s="123">
        <v>0</v>
      </c>
      <c r="AK37" s="123">
        <v>0</v>
      </c>
      <c r="AL37" s="123">
        <v>0</v>
      </c>
      <c r="AM37" s="123">
        <v>0</v>
      </c>
      <c r="AN37" s="123">
        <v>0</v>
      </c>
      <c r="AO37" s="123">
        <v>0</v>
      </c>
      <c r="AP37" s="123">
        <v>0</v>
      </c>
      <c r="AQ37" s="123">
        <v>0</v>
      </c>
      <c r="AR37" s="123">
        <v>0</v>
      </c>
      <c r="AS37" s="123">
        <v>0</v>
      </c>
      <c r="AT37" s="123">
        <v>0</v>
      </c>
      <c r="AU37" s="123">
        <v>0</v>
      </c>
      <c r="AV37" s="123">
        <v>0</v>
      </c>
      <c r="AW37" s="123">
        <v>0</v>
      </c>
      <c r="AX37" s="123">
        <v>0</v>
      </c>
      <c r="AY37" s="123">
        <v>0</v>
      </c>
      <c r="AZ37" s="123">
        <v>0</v>
      </c>
      <c r="BA37" s="123">
        <v>0</v>
      </c>
      <c r="BB37" s="123">
        <v>0</v>
      </c>
      <c r="BC37" s="123">
        <v>0</v>
      </c>
      <c r="BD37" s="123">
        <v>0</v>
      </c>
      <c r="BE37" s="123">
        <v>0</v>
      </c>
      <c r="BF37" s="123">
        <v>0</v>
      </c>
      <c r="BG37" s="123">
        <v>0</v>
      </c>
      <c r="BH37" s="123">
        <v>0</v>
      </c>
      <c r="BI37" s="123">
        <v>0</v>
      </c>
      <c r="BJ37" s="123">
        <v>0</v>
      </c>
      <c r="BK37" s="123">
        <v>0</v>
      </c>
      <c r="BL37" s="123">
        <v>0</v>
      </c>
      <c r="BM37" s="123">
        <v>0</v>
      </c>
      <c r="BN37" s="123">
        <v>0</v>
      </c>
      <c r="BO37" s="108">
        <v>0</v>
      </c>
      <c r="BP37" s="108">
        <v>0</v>
      </c>
      <c r="BQ37" s="108">
        <v>0</v>
      </c>
      <c r="BR37" s="108">
        <v>0</v>
      </c>
      <c r="BS37" s="108">
        <v>0</v>
      </c>
      <c r="BT37" s="108">
        <v>0</v>
      </c>
      <c r="BU37" s="108">
        <f>G0228_1074205010351_04_0_69_!BI37</f>
        <v>0</v>
      </c>
      <c r="BV37" s="123">
        <v>0</v>
      </c>
      <c r="BW37" s="123">
        <v>0</v>
      </c>
      <c r="BX37" s="123">
        <v>0</v>
      </c>
      <c r="BY37" s="123">
        <v>0</v>
      </c>
      <c r="BZ37" s="123">
        <v>0</v>
      </c>
      <c r="CA37" s="123">
        <v>0</v>
      </c>
      <c r="CB37" s="123">
        <v>0</v>
      </c>
      <c r="CC37" s="108">
        <v>0</v>
      </c>
      <c r="CD37" s="108">
        <v>0</v>
      </c>
      <c r="CE37" s="108">
        <v>0</v>
      </c>
      <c r="CF37" s="108">
        <v>0</v>
      </c>
      <c r="CG37" s="108">
        <v>0</v>
      </c>
      <c r="CH37" s="108">
        <v>0</v>
      </c>
      <c r="CI37" s="108">
        <v>0</v>
      </c>
      <c r="CJ37" s="123">
        <v>0</v>
      </c>
      <c r="CK37" s="123">
        <v>0</v>
      </c>
      <c r="CL37" s="123">
        <v>0</v>
      </c>
      <c r="CM37" s="123">
        <v>0</v>
      </c>
      <c r="CN37" s="123">
        <v>0</v>
      </c>
      <c r="CO37" s="123">
        <v>0</v>
      </c>
      <c r="CP37" s="123">
        <v>0</v>
      </c>
      <c r="CQ37" s="123">
        <v>0</v>
      </c>
      <c r="CR37" s="123">
        <v>0</v>
      </c>
      <c r="CS37" s="123">
        <v>0</v>
      </c>
      <c r="CT37" s="123">
        <v>0</v>
      </c>
      <c r="CU37" s="123">
        <v>0</v>
      </c>
      <c r="CV37" s="123">
        <v>0</v>
      </c>
      <c r="CW37" s="123">
        <v>0</v>
      </c>
      <c r="CX37" s="109">
        <f t="shared" si="33"/>
        <v>0</v>
      </c>
      <c r="CY37" s="109">
        <f t="shared" si="34"/>
        <v>0</v>
      </c>
      <c r="CZ37" s="109">
        <f t="shared" si="35"/>
        <v>0</v>
      </c>
      <c r="DA37" s="109">
        <f t="shared" si="36"/>
        <v>0</v>
      </c>
      <c r="DB37" s="109">
        <f t="shared" si="37"/>
        <v>0</v>
      </c>
      <c r="DC37" s="109">
        <f t="shared" si="38"/>
        <v>0</v>
      </c>
      <c r="DD37" s="109">
        <f t="shared" si="39"/>
        <v>0</v>
      </c>
      <c r="DE37" s="109">
        <f t="shared" si="40"/>
        <v>0</v>
      </c>
      <c r="DF37" s="109">
        <f t="shared" si="41"/>
        <v>0</v>
      </c>
      <c r="DG37" s="109">
        <f t="shared" si="42"/>
        <v>0</v>
      </c>
      <c r="DH37" s="109">
        <f t="shared" si="43"/>
        <v>0</v>
      </c>
      <c r="DI37" s="109">
        <f t="shared" si="44"/>
        <v>0</v>
      </c>
      <c r="DJ37" s="109">
        <f t="shared" si="45"/>
        <v>0</v>
      </c>
      <c r="DK37" s="109">
        <f t="shared" si="47"/>
        <v>0</v>
      </c>
      <c r="DL37" s="89" t="str">
        <f>IF(G0228_1074205010351_02_0_69_!CT37="","",G0228_1074205010351_02_0_69_!CT37)</f>
        <v>нд</v>
      </c>
    </row>
    <row r="38" spans="1:116" s="88" customFormat="1" ht="141.75" x14ac:dyDescent="0.25">
      <c r="A38" s="115" t="str">
        <f>G0228_1074205010351_02_0_69_!A38</f>
        <v>1.1.3.2</v>
      </c>
      <c r="B38" s="106"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115" t="str">
        <f>G0228_1074205010351_02_0_69_!C38</f>
        <v>Г</v>
      </c>
      <c r="D38" s="109">
        <f t="shared" si="3"/>
        <v>0</v>
      </c>
      <c r="E38" s="109">
        <f t="shared" si="4"/>
        <v>0</v>
      </c>
      <c r="F38" s="109">
        <f t="shared" si="5"/>
        <v>0</v>
      </c>
      <c r="G38" s="109">
        <f t="shared" si="6"/>
        <v>0</v>
      </c>
      <c r="H38" s="109">
        <f t="shared" si="7"/>
        <v>0</v>
      </c>
      <c r="I38" s="109">
        <f t="shared" si="8"/>
        <v>0</v>
      </c>
      <c r="J38" s="109">
        <f t="shared" si="9"/>
        <v>0</v>
      </c>
      <c r="K38" s="109">
        <f t="shared" si="10"/>
        <v>0</v>
      </c>
      <c r="L38" s="109">
        <f t="shared" si="11"/>
        <v>0</v>
      </c>
      <c r="M38" s="109">
        <f t="shared" si="12"/>
        <v>0</v>
      </c>
      <c r="N38" s="109">
        <f t="shared" si="13"/>
        <v>0</v>
      </c>
      <c r="O38" s="109">
        <f t="shared" si="14"/>
        <v>0</v>
      </c>
      <c r="P38" s="109">
        <f t="shared" si="15"/>
        <v>0</v>
      </c>
      <c r="Q38" s="109">
        <f t="shared" si="16"/>
        <v>0</v>
      </c>
      <c r="R38" s="109">
        <v>0</v>
      </c>
      <c r="S38" s="109">
        <v>0</v>
      </c>
      <c r="T38" s="109">
        <v>0</v>
      </c>
      <c r="U38" s="109">
        <v>0</v>
      </c>
      <c r="V38" s="109">
        <v>0</v>
      </c>
      <c r="W38" s="109">
        <v>0</v>
      </c>
      <c r="X38" s="109">
        <v>0</v>
      </c>
      <c r="Y38" s="109">
        <v>0</v>
      </c>
      <c r="Z38" s="109">
        <v>0</v>
      </c>
      <c r="AA38" s="109">
        <v>0</v>
      </c>
      <c r="AB38" s="109">
        <v>0</v>
      </c>
      <c r="AC38" s="109">
        <v>0</v>
      </c>
      <c r="AD38" s="109">
        <v>0</v>
      </c>
      <c r="AE38" s="109">
        <v>0</v>
      </c>
      <c r="AF38" s="123">
        <v>0</v>
      </c>
      <c r="AG38" s="123">
        <v>0</v>
      </c>
      <c r="AH38" s="123">
        <v>0</v>
      </c>
      <c r="AI38" s="123">
        <v>0</v>
      </c>
      <c r="AJ38" s="123">
        <v>0</v>
      </c>
      <c r="AK38" s="123">
        <v>0</v>
      </c>
      <c r="AL38" s="123">
        <v>0</v>
      </c>
      <c r="AM38" s="123">
        <v>0</v>
      </c>
      <c r="AN38" s="123">
        <v>0</v>
      </c>
      <c r="AO38" s="123">
        <v>0</v>
      </c>
      <c r="AP38" s="123">
        <v>0</v>
      </c>
      <c r="AQ38" s="123">
        <v>0</v>
      </c>
      <c r="AR38" s="123">
        <v>0</v>
      </c>
      <c r="AS38" s="123">
        <v>0</v>
      </c>
      <c r="AT38" s="123">
        <v>0</v>
      </c>
      <c r="AU38" s="123">
        <v>0</v>
      </c>
      <c r="AV38" s="123">
        <v>0</v>
      </c>
      <c r="AW38" s="123">
        <v>0</v>
      </c>
      <c r="AX38" s="123">
        <v>0</v>
      </c>
      <c r="AY38" s="123">
        <v>0</v>
      </c>
      <c r="AZ38" s="123">
        <v>0</v>
      </c>
      <c r="BA38" s="123">
        <v>0</v>
      </c>
      <c r="BB38" s="123">
        <v>0</v>
      </c>
      <c r="BC38" s="123">
        <v>0</v>
      </c>
      <c r="BD38" s="123">
        <v>0</v>
      </c>
      <c r="BE38" s="123">
        <v>0</v>
      </c>
      <c r="BF38" s="123">
        <v>0</v>
      </c>
      <c r="BG38" s="123">
        <v>0</v>
      </c>
      <c r="BH38" s="123">
        <v>0</v>
      </c>
      <c r="BI38" s="123">
        <v>0</v>
      </c>
      <c r="BJ38" s="123">
        <v>0</v>
      </c>
      <c r="BK38" s="123">
        <v>0</v>
      </c>
      <c r="BL38" s="123">
        <v>0</v>
      </c>
      <c r="BM38" s="123">
        <v>0</v>
      </c>
      <c r="BN38" s="123">
        <v>0</v>
      </c>
      <c r="BO38" s="108">
        <v>0</v>
      </c>
      <c r="BP38" s="108">
        <v>0</v>
      </c>
      <c r="BQ38" s="108">
        <v>0</v>
      </c>
      <c r="BR38" s="108">
        <v>0</v>
      </c>
      <c r="BS38" s="108">
        <v>0</v>
      </c>
      <c r="BT38" s="108">
        <v>0</v>
      </c>
      <c r="BU38" s="108">
        <f>G0228_1074205010351_04_0_69_!BI38</f>
        <v>0</v>
      </c>
      <c r="BV38" s="123">
        <v>0</v>
      </c>
      <c r="BW38" s="123">
        <v>0</v>
      </c>
      <c r="BX38" s="123">
        <v>0</v>
      </c>
      <c r="BY38" s="123">
        <v>0</v>
      </c>
      <c r="BZ38" s="123">
        <v>0</v>
      </c>
      <c r="CA38" s="123">
        <v>0</v>
      </c>
      <c r="CB38" s="123">
        <v>0</v>
      </c>
      <c r="CC38" s="108">
        <v>0</v>
      </c>
      <c r="CD38" s="108">
        <v>0</v>
      </c>
      <c r="CE38" s="108">
        <v>0</v>
      </c>
      <c r="CF38" s="108">
        <v>0</v>
      </c>
      <c r="CG38" s="108">
        <v>0</v>
      </c>
      <c r="CH38" s="108">
        <v>0</v>
      </c>
      <c r="CI38" s="108">
        <v>0</v>
      </c>
      <c r="CJ38" s="123">
        <v>0</v>
      </c>
      <c r="CK38" s="123">
        <v>0</v>
      </c>
      <c r="CL38" s="123">
        <v>0</v>
      </c>
      <c r="CM38" s="123">
        <v>0</v>
      </c>
      <c r="CN38" s="123">
        <v>0</v>
      </c>
      <c r="CO38" s="123">
        <v>0</v>
      </c>
      <c r="CP38" s="123">
        <v>0</v>
      </c>
      <c r="CQ38" s="123">
        <v>0</v>
      </c>
      <c r="CR38" s="123">
        <v>0</v>
      </c>
      <c r="CS38" s="123">
        <v>0</v>
      </c>
      <c r="CT38" s="123">
        <v>0</v>
      </c>
      <c r="CU38" s="123">
        <v>0</v>
      </c>
      <c r="CV38" s="123">
        <v>0</v>
      </c>
      <c r="CW38" s="123">
        <v>0</v>
      </c>
      <c r="CX38" s="109">
        <f t="shared" si="33"/>
        <v>0</v>
      </c>
      <c r="CY38" s="109">
        <f t="shared" si="34"/>
        <v>0</v>
      </c>
      <c r="CZ38" s="109">
        <f t="shared" si="35"/>
        <v>0</v>
      </c>
      <c r="DA38" s="109">
        <f t="shared" si="36"/>
        <v>0</v>
      </c>
      <c r="DB38" s="109">
        <f t="shared" si="37"/>
        <v>0</v>
      </c>
      <c r="DC38" s="109">
        <f t="shared" si="38"/>
        <v>0</v>
      </c>
      <c r="DD38" s="109">
        <f t="shared" si="39"/>
        <v>0</v>
      </c>
      <c r="DE38" s="109">
        <f t="shared" si="40"/>
        <v>0</v>
      </c>
      <c r="DF38" s="109">
        <f t="shared" si="41"/>
        <v>0</v>
      </c>
      <c r="DG38" s="109">
        <f t="shared" si="42"/>
        <v>0</v>
      </c>
      <c r="DH38" s="109">
        <f t="shared" si="43"/>
        <v>0</v>
      </c>
      <c r="DI38" s="109">
        <f t="shared" si="44"/>
        <v>0</v>
      </c>
      <c r="DJ38" s="109">
        <f t="shared" si="45"/>
        <v>0</v>
      </c>
      <c r="DK38" s="109">
        <f t="shared" si="47"/>
        <v>0</v>
      </c>
      <c r="DL38" s="89" t="str">
        <f>IF(G0228_1074205010351_02_0_69_!CT38="","",G0228_1074205010351_02_0_69_!CT38)</f>
        <v>нд</v>
      </c>
    </row>
    <row r="39" spans="1:116" s="88" customFormat="1" ht="110.25" x14ac:dyDescent="0.25">
      <c r="A39" s="115" t="str">
        <f>G0228_1074205010351_02_0_69_!A39</f>
        <v>1.1.3.2</v>
      </c>
      <c r="B39" s="106"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15" t="str">
        <f>G0228_1074205010351_02_0_69_!C39</f>
        <v>Г</v>
      </c>
      <c r="D39" s="109">
        <f t="shared" si="3"/>
        <v>0</v>
      </c>
      <c r="E39" s="109">
        <f t="shared" si="4"/>
        <v>0</v>
      </c>
      <c r="F39" s="109">
        <f t="shared" si="5"/>
        <v>0</v>
      </c>
      <c r="G39" s="109">
        <f t="shared" si="6"/>
        <v>0</v>
      </c>
      <c r="H39" s="109">
        <f t="shared" si="7"/>
        <v>0</v>
      </c>
      <c r="I39" s="109">
        <f t="shared" si="8"/>
        <v>0</v>
      </c>
      <c r="J39" s="109">
        <f t="shared" si="9"/>
        <v>0</v>
      </c>
      <c r="K39" s="109">
        <f t="shared" si="10"/>
        <v>0</v>
      </c>
      <c r="L39" s="109">
        <f t="shared" si="11"/>
        <v>0</v>
      </c>
      <c r="M39" s="109">
        <f t="shared" si="12"/>
        <v>0</v>
      </c>
      <c r="N39" s="109">
        <f t="shared" si="13"/>
        <v>0</v>
      </c>
      <c r="O39" s="109">
        <f t="shared" si="14"/>
        <v>0</v>
      </c>
      <c r="P39" s="109">
        <f t="shared" si="15"/>
        <v>0</v>
      </c>
      <c r="Q39" s="109">
        <f t="shared" si="16"/>
        <v>0</v>
      </c>
      <c r="R39" s="109">
        <v>0</v>
      </c>
      <c r="S39" s="109">
        <v>0</v>
      </c>
      <c r="T39" s="109">
        <v>0</v>
      </c>
      <c r="U39" s="109">
        <v>0</v>
      </c>
      <c r="V39" s="109">
        <v>0</v>
      </c>
      <c r="W39" s="109">
        <v>0</v>
      </c>
      <c r="X39" s="109">
        <v>0</v>
      </c>
      <c r="Y39" s="109">
        <v>0</v>
      </c>
      <c r="Z39" s="109">
        <v>0</v>
      </c>
      <c r="AA39" s="109">
        <v>0</v>
      </c>
      <c r="AB39" s="109">
        <v>0</v>
      </c>
      <c r="AC39" s="109">
        <v>0</v>
      </c>
      <c r="AD39" s="109">
        <v>0</v>
      </c>
      <c r="AE39" s="109">
        <v>0</v>
      </c>
      <c r="AF39" s="123">
        <v>0</v>
      </c>
      <c r="AG39" s="123">
        <v>0</v>
      </c>
      <c r="AH39" s="123">
        <v>0</v>
      </c>
      <c r="AI39" s="123">
        <v>0</v>
      </c>
      <c r="AJ39" s="123">
        <v>0</v>
      </c>
      <c r="AK39" s="123">
        <v>0</v>
      </c>
      <c r="AL39" s="123">
        <v>0</v>
      </c>
      <c r="AM39" s="123">
        <v>0</v>
      </c>
      <c r="AN39" s="123">
        <v>0</v>
      </c>
      <c r="AO39" s="123">
        <v>0</v>
      </c>
      <c r="AP39" s="123">
        <v>0</v>
      </c>
      <c r="AQ39" s="123">
        <v>0</v>
      </c>
      <c r="AR39" s="123">
        <v>0</v>
      </c>
      <c r="AS39" s="123">
        <v>0</v>
      </c>
      <c r="AT39" s="123">
        <v>0</v>
      </c>
      <c r="AU39" s="123">
        <v>0</v>
      </c>
      <c r="AV39" s="123">
        <v>0</v>
      </c>
      <c r="AW39" s="123">
        <v>0</v>
      </c>
      <c r="AX39" s="123">
        <v>0</v>
      </c>
      <c r="AY39" s="123">
        <v>0</v>
      </c>
      <c r="AZ39" s="123">
        <v>0</v>
      </c>
      <c r="BA39" s="123">
        <v>0</v>
      </c>
      <c r="BB39" s="123">
        <v>0</v>
      </c>
      <c r="BC39" s="123">
        <v>0</v>
      </c>
      <c r="BD39" s="123">
        <v>0</v>
      </c>
      <c r="BE39" s="123">
        <v>0</v>
      </c>
      <c r="BF39" s="123">
        <v>0</v>
      </c>
      <c r="BG39" s="123">
        <v>0</v>
      </c>
      <c r="BH39" s="123">
        <v>0</v>
      </c>
      <c r="BI39" s="123">
        <v>0</v>
      </c>
      <c r="BJ39" s="123">
        <v>0</v>
      </c>
      <c r="BK39" s="123">
        <v>0</v>
      </c>
      <c r="BL39" s="123">
        <v>0</v>
      </c>
      <c r="BM39" s="123">
        <v>0</v>
      </c>
      <c r="BN39" s="123">
        <v>0</v>
      </c>
      <c r="BO39" s="108">
        <v>0</v>
      </c>
      <c r="BP39" s="108">
        <v>0</v>
      </c>
      <c r="BQ39" s="108">
        <v>0</v>
      </c>
      <c r="BR39" s="108">
        <v>0</v>
      </c>
      <c r="BS39" s="108">
        <v>0</v>
      </c>
      <c r="BT39" s="108">
        <v>0</v>
      </c>
      <c r="BU39" s="108">
        <f>G0228_1074205010351_04_0_69_!BI39</f>
        <v>0</v>
      </c>
      <c r="BV39" s="123">
        <v>0</v>
      </c>
      <c r="BW39" s="123">
        <v>0</v>
      </c>
      <c r="BX39" s="123">
        <v>0</v>
      </c>
      <c r="BY39" s="123">
        <v>0</v>
      </c>
      <c r="BZ39" s="123">
        <v>0</v>
      </c>
      <c r="CA39" s="123">
        <v>0</v>
      </c>
      <c r="CB39" s="123">
        <v>0</v>
      </c>
      <c r="CC39" s="108">
        <v>0</v>
      </c>
      <c r="CD39" s="108">
        <v>0</v>
      </c>
      <c r="CE39" s="108">
        <v>0</v>
      </c>
      <c r="CF39" s="108">
        <v>0</v>
      </c>
      <c r="CG39" s="108">
        <v>0</v>
      </c>
      <c r="CH39" s="108">
        <v>0</v>
      </c>
      <c r="CI39" s="108">
        <v>0</v>
      </c>
      <c r="CJ39" s="123">
        <v>0</v>
      </c>
      <c r="CK39" s="123">
        <v>0</v>
      </c>
      <c r="CL39" s="123">
        <v>0</v>
      </c>
      <c r="CM39" s="123">
        <v>0</v>
      </c>
      <c r="CN39" s="123">
        <v>0</v>
      </c>
      <c r="CO39" s="123">
        <v>0</v>
      </c>
      <c r="CP39" s="123">
        <v>0</v>
      </c>
      <c r="CQ39" s="123">
        <v>0</v>
      </c>
      <c r="CR39" s="123">
        <v>0</v>
      </c>
      <c r="CS39" s="123">
        <v>0</v>
      </c>
      <c r="CT39" s="123">
        <v>0</v>
      </c>
      <c r="CU39" s="123">
        <v>0</v>
      </c>
      <c r="CV39" s="123">
        <v>0</v>
      </c>
      <c r="CW39" s="123">
        <v>0</v>
      </c>
      <c r="CX39" s="109">
        <f t="shared" si="33"/>
        <v>0</v>
      </c>
      <c r="CY39" s="109">
        <f t="shared" si="34"/>
        <v>0</v>
      </c>
      <c r="CZ39" s="109">
        <f t="shared" si="35"/>
        <v>0</v>
      </c>
      <c r="DA39" s="109">
        <f t="shared" si="36"/>
        <v>0</v>
      </c>
      <c r="DB39" s="109">
        <f t="shared" si="37"/>
        <v>0</v>
      </c>
      <c r="DC39" s="109">
        <f t="shared" si="38"/>
        <v>0</v>
      </c>
      <c r="DD39" s="109">
        <f t="shared" si="39"/>
        <v>0</v>
      </c>
      <c r="DE39" s="109">
        <f t="shared" si="40"/>
        <v>0</v>
      </c>
      <c r="DF39" s="109">
        <f t="shared" si="41"/>
        <v>0</v>
      </c>
      <c r="DG39" s="109">
        <f t="shared" si="42"/>
        <v>0</v>
      </c>
      <c r="DH39" s="109">
        <f t="shared" si="43"/>
        <v>0</v>
      </c>
      <c r="DI39" s="109">
        <f t="shared" si="44"/>
        <v>0</v>
      </c>
      <c r="DJ39" s="109">
        <f t="shared" si="45"/>
        <v>0</v>
      </c>
      <c r="DK39" s="109">
        <f t="shared" si="47"/>
        <v>0</v>
      </c>
      <c r="DL39" s="89" t="str">
        <f>IF(G0228_1074205010351_02_0_69_!CT39="","",G0228_1074205010351_02_0_69_!CT39)</f>
        <v>нд</v>
      </c>
    </row>
    <row r="40" spans="1:116" s="88" customFormat="1" ht="126" x14ac:dyDescent="0.25">
      <c r="A40" s="115" t="str">
        <f>G0228_1074205010351_02_0_69_!A40</f>
        <v>1.1.3.2</v>
      </c>
      <c r="B40" s="106"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15" t="str">
        <f>G0228_1074205010351_02_0_69_!C40</f>
        <v>Г</v>
      </c>
      <c r="D40" s="109">
        <f t="shared" si="3"/>
        <v>0</v>
      </c>
      <c r="E40" s="109">
        <f t="shared" si="4"/>
        <v>0</v>
      </c>
      <c r="F40" s="109">
        <f t="shared" si="5"/>
        <v>0</v>
      </c>
      <c r="G40" s="109">
        <f t="shared" si="6"/>
        <v>0</v>
      </c>
      <c r="H40" s="109">
        <f t="shared" si="7"/>
        <v>0</v>
      </c>
      <c r="I40" s="109">
        <f t="shared" si="8"/>
        <v>0</v>
      </c>
      <c r="J40" s="109">
        <f t="shared" si="9"/>
        <v>0</v>
      </c>
      <c r="K40" s="109">
        <f t="shared" si="10"/>
        <v>0</v>
      </c>
      <c r="L40" s="109">
        <f t="shared" si="11"/>
        <v>0</v>
      </c>
      <c r="M40" s="109">
        <f t="shared" si="12"/>
        <v>0</v>
      </c>
      <c r="N40" s="109">
        <f t="shared" si="13"/>
        <v>0</v>
      </c>
      <c r="O40" s="109">
        <f t="shared" si="14"/>
        <v>0</v>
      </c>
      <c r="P40" s="109">
        <f t="shared" si="15"/>
        <v>0</v>
      </c>
      <c r="Q40" s="109">
        <f t="shared" si="16"/>
        <v>0</v>
      </c>
      <c r="R40" s="109">
        <v>0</v>
      </c>
      <c r="S40" s="109">
        <v>0</v>
      </c>
      <c r="T40" s="109">
        <v>0</v>
      </c>
      <c r="U40" s="109">
        <v>0</v>
      </c>
      <c r="V40" s="109">
        <v>0</v>
      </c>
      <c r="W40" s="109">
        <v>0</v>
      </c>
      <c r="X40" s="109">
        <v>0</v>
      </c>
      <c r="Y40" s="109">
        <v>0</v>
      </c>
      <c r="Z40" s="109">
        <v>0</v>
      </c>
      <c r="AA40" s="109">
        <v>0</v>
      </c>
      <c r="AB40" s="109">
        <v>0</v>
      </c>
      <c r="AC40" s="109">
        <v>0</v>
      </c>
      <c r="AD40" s="109">
        <v>0</v>
      </c>
      <c r="AE40" s="109">
        <v>0</v>
      </c>
      <c r="AF40" s="123">
        <v>0</v>
      </c>
      <c r="AG40" s="123">
        <v>0</v>
      </c>
      <c r="AH40" s="123">
        <v>0</v>
      </c>
      <c r="AI40" s="123">
        <v>0</v>
      </c>
      <c r="AJ40" s="123">
        <v>0</v>
      </c>
      <c r="AK40" s="123">
        <v>0</v>
      </c>
      <c r="AL40" s="123">
        <v>0</v>
      </c>
      <c r="AM40" s="123">
        <v>0</v>
      </c>
      <c r="AN40" s="123">
        <v>0</v>
      </c>
      <c r="AO40" s="123">
        <v>0</v>
      </c>
      <c r="AP40" s="123">
        <v>0</v>
      </c>
      <c r="AQ40" s="123">
        <v>0</v>
      </c>
      <c r="AR40" s="123">
        <v>0</v>
      </c>
      <c r="AS40" s="123">
        <v>0</v>
      </c>
      <c r="AT40" s="123">
        <v>0</v>
      </c>
      <c r="AU40" s="123">
        <v>0</v>
      </c>
      <c r="AV40" s="123">
        <v>0</v>
      </c>
      <c r="AW40" s="123">
        <v>0</v>
      </c>
      <c r="AX40" s="123">
        <v>0</v>
      </c>
      <c r="AY40" s="123">
        <v>0</v>
      </c>
      <c r="AZ40" s="123">
        <v>0</v>
      </c>
      <c r="BA40" s="123">
        <v>0</v>
      </c>
      <c r="BB40" s="123">
        <v>0</v>
      </c>
      <c r="BC40" s="123">
        <v>0</v>
      </c>
      <c r="BD40" s="123">
        <v>0</v>
      </c>
      <c r="BE40" s="123">
        <v>0</v>
      </c>
      <c r="BF40" s="123">
        <v>0</v>
      </c>
      <c r="BG40" s="123">
        <v>0</v>
      </c>
      <c r="BH40" s="123">
        <v>0</v>
      </c>
      <c r="BI40" s="123">
        <v>0</v>
      </c>
      <c r="BJ40" s="123">
        <v>0</v>
      </c>
      <c r="BK40" s="123">
        <v>0</v>
      </c>
      <c r="BL40" s="123">
        <v>0</v>
      </c>
      <c r="BM40" s="123">
        <v>0</v>
      </c>
      <c r="BN40" s="123">
        <v>0</v>
      </c>
      <c r="BO40" s="108">
        <v>0</v>
      </c>
      <c r="BP40" s="108">
        <v>0</v>
      </c>
      <c r="BQ40" s="108">
        <v>0</v>
      </c>
      <c r="BR40" s="108">
        <v>0</v>
      </c>
      <c r="BS40" s="108">
        <v>0</v>
      </c>
      <c r="BT40" s="108">
        <v>0</v>
      </c>
      <c r="BU40" s="108">
        <f>G0228_1074205010351_04_0_69_!BI40</f>
        <v>0</v>
      </c>
      <c r="BV40" s="123">
        <v>0</v>
      </c>
      <c r="BW40" s="123">
        <v>0</v>
      </c>
      <c r="BX40" s="123">
        <v>0</v>
      </c>
      <c r="BY40" s="123">
        <v>0</v>
      </c>
      <c r="BZ40" s="123">
        <v>0</v>
      </c>
      <c r="CA40" s="123">
        <v>0</v>
      </c>
      <c r="CB40" s="123">
        <v>0</v>
      </c>
      <c r="CC40" s="108">
        <v>0</v>
      </c>
      <c r="CD40" s="108">
        <v>0</v>
      </c>
      <c r="CE40" s="108">
        <v>0</v>
      </c>
      <c r="CF40" s="108">
        <v>0</v>
      </c>
      <c r="CG40" s="108">
        <v>0</v>
      </c>
      <c r="CH40" s="108">
        <v>0</v>
      </c>
      <c r="CI40" s="108">
        <v>0</v>
      </c>
      <c r="CJ40" s="123">
        <v>0</v>
      </c>
      <c r="CK40" s="123">
        <v>0</v>
      </c>
      <c r="CL40" s="123">
        <v>0</v>
      </c>
      <c r="CM40" s="123">
        <v>0</v>
      </c>
      <c r="CN40" s="123">
        <v>0</v>
      </c>
      <c r="CO40" s="123">
        <v>0</v>
      </c>
      <c r="CP40" s="123">
        <v>0</v>
      </c>
      <c r="CQ40" s="123">
        <v>0</v>
      </c>
      <c r="CR40" s="123">
        <v>0</v>
      </c>
      <c r="CS40" s="123">
        <v>0</v>
      </c>
      <c r="CT40" s="123">
        <v>0</v>
      </c>
      <c r="CU40" s="123">
        <v>0</v>
      </c>
      <c r="CV40" s="123">
        <v>0</v>
      </c>
      <c r="CW40" s="123">
        <v>0</v>
      </c>
      <c r="CX40" s="109">
        <f t="shared" si="33"/>
        <v>0</v>
      </c>
      <c r="CY40" s="109">
        <f t="shared" si="34"/>
        <v>0</v>
      </c>
      <c r="CZ40" s="109">
        <f t="shared" si="35"/>
        <v>0</v>
      </c>
      <c r="DA40" s="109">
        <f t="shared" si="36"/>
        <v>0</v>
      </c>
      <c r="DB40" s="109">
        <f t="shared" si="37"/>
        <v>0</v>
      </c>
      <c r="DC40" s="109">
        <f t="shared" si="38"/>
        <v>0</v>
      </c>
      <c r="DD40" s="109">
        <f t="shared" si="39"/>
        <v>0</v>
      </c>
      <c r="DE40" s="109">
        <f t="shared" si="40"/>
        <v>0</v>
      </c>
      <c r="DF40" s="109">
        <f t="shared" si="41"/>
        <v>0</v>
      </c>
      <c r="DG40" s="109">
        <f t="shared" si="42"/>
        <v>0</v>
      </c>
      <c r="DH40" s="109">
        <f t="shared" si="43"/>
        <v>0</v>
      </c>
      <c r="DI40" s="109">
        <f t="shared" si="44"/>
        <v>0</v>
      </c>
      <c r="DJ40" s="109">
        <f t="shared" si="45"/>
        <v>0</v>
      </c>
      <c r="DK40" s="109">
        <f t="shared" si="47"/>
        <v>0</v>
      </c>
      <c r="DL40" s="89" t="str">
        <f>IF(G0228_1074205010351_02_0_69_!CT40="","",G0228_1074205010351_02_0_69_!CT40)</f>
        <v>нд</v>
      </c>
    </row>
    <row r="41" spans="1:116" s="88" customFormat="1" ht="110.25" x14ac:dyDescent="0.25">
      <c r="A41" s="115" t="str">
        <f>G0228_1074205010351_02_0_69_!A41</f>
        <v>1.1.4</v>
      </c>
      <c r="B41" s="106"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115" t="str">
        <f>G0228_1074205010351_02_0_69_!C41</f>
        <v>Г</v>
      </c>
      <c r="D41" s="109">
        <f t="shared" si="3"/>
        <v>0</v>
      </c>
      <c r="E41" s="109">
        <f t="shared" si="4"/>
        <v>0</v>
      </c>
      <c r="F41" s="109">
        <f t="shared" si="5"/>
        <v>0</v>
      </c>
      <c r="G41" s="109">
        <f t="shared" si="6"/>
        <v>0</v>
      </c>
      <c r="H41" s="109">
        <f t="shared" si="7"/>
        <v>0</v>
      </c>
      <c r="I41" s="109">
        <f t="shared" si="8"/>
        <v>0</v>
      </c>
      <c r="J41" s="109">
        <f t="shared" si="9"/>
        <v>0</v>
      </c>
      <c r="K41" s="109">
        <f t="shared" si="10"/>
        <v>0</v>
      </c>
      <c r="L41" s="109">
        <f t="shared" si="11"/>
        <v>0</v>
      </c>
      <c r="M41" s="109">
        <f t="shared" si="12"/>
        <v>0</v>
      </c>
      <c r="N41" s="109">
        <f t="shared" si="13"/>
        <v>0</v>
      </c>
      <c r="O41" s="109">
        <f t="shared" si="14"/>
        <v>0</v>
      </c>
      <c r="P41" s="109">
        <f t="shared" si="15"/>
        <v>0</v>
      </c>
      <c r="Q41" s="109">
        <f t="shared" si="16"/>
        <v>0</v>
      </c>
      <c r="R41" s="109">
        <v>0</v>
      </c>
      <c r="S41" s="109">
        <v>0</v>
      </c>
      <c r="T41" s="109">
        <v>0</v>
      </c>
      <c r="U41" s="109">
        <v>0</v>
      </c>
      <c r="V41" s="109">
        <v>0</v>
      </c>
      <c r="W41" s="109">
        <v>0</v>
      </c>
      <c r="X41" s="109">
        <v>0</v>
      </c>
      <c r="Y41" s="109">
        <v>0</v>
      </c>
      <c r="Z41" s="109">
        <v>0</v>
      </c>
      <c r="AA41" s="109">
        <v>0</v>
      </c>
      <c r="AB41" s="109">
        <v>0</v>
      </c>
      <c r="AC41" s="109">
        <v>0</v>
      </c>
      <c r="AD41" s="109">
        <v>0</v>
      </c>
      <c r="AE41" s="109">
        <v>0</v>
      </c>
      <c r="AF41" s="123">
        <f>SUM(AF42:AF43)</f>
        <v>0</v>
      </c>
      <c r="AG41" s="123">
        <f t="shared" ref="AG41:CR41" si="56">SUM(AG42:AG43)</f>
        <v>0</v>
      </c>
      <c r="AH41" s="123">
        <f t="shared" si="56"/>
        <v>0</v>
      </c>
      <c r="AI41" s="123">
        <f t="shared" si="56"/>
        <v>0</v>
      </c>
      <c r="AJ41" s="123">
        <f t="shared" si="56"/>
        <v>0</v>
      </c>
      <c r="AK41" s="123">
        <f t="shared" si="56"/>
        <v>0</v>
      </c>
      <c r="AL41" s="123">
        <f t="shared" si="56"/>
        <v>0</v>
      </c>
      <c r="AM41" s="123">
        <f t="shared" si="56"/>
        <v>0</v>
      </c>
      <c r="AN41" s="123">
        <f t="shared" si="56"/>
        <v>0</v>
      </c>
      <c r="AO41" s="123">
        <f t="shared" si="56"/>
        <v>0</v>
      </c>
      <c r="AP41" s="123">
        <f t="shared" si="56"/>
        <v>0</v>
      </c>
      <c r="AQ41" s="123">
        <f t="shared" si="56"/>
        <v>0</v>
      </c>
      <c r="AR41" s="123">
        <f t="shared" si="56"/>
        <v>0</v>
      </c>
      <c r="AS41" s="123">
        <f t="shared" si="56"/>
        <v>0</v>
      </c>
      <c r="AT41" s="123">
        <f t="shared" si="56"/>
        <v>0</v>
      </c>
      <c r="AU41" s="123">
        <f t="shared" si="56"/>
        <v>0</v>
      </c>
      <c r="AV41" s="123">
        <f t="shared" si="56"/>
        <v>0</v>
      </c>
      <c r="AW41" s="123">
        <f t="shared" si="56"/>
        <v>0</v>
      </c>
      <c r="AX41" s="123">
        <f t="shared" si="56"/>
        <v>0</v>
      </c>
      <c r="AY41" s="123">
        <f t="shared" si="56"/>
        <v>0</v>
      </c>
      <c r="AZ41" s="123">
        <f t="shared" si="56"/>
        <v>0</v>
      </c>
      <c r="BA41" s="123">
        <f t="shared" si="56"/>
        <v>0</v>
      </c>
      <c r="BB41" s="123">
        <f t="shared" si="56"/>
        <v>0</v>
      </c>
      <c r="BC41" s="123">
        <f t="shared" si="56"/>
        <v>0</v>
      </c>
      <c r="BD41" s="123">
        <f t="shared" si="56"/>
        <v>0</v>
      </c>
      <c r="BE41" s="123">
        <f t="shared" si="56"/>
        <v>0</v>
      </c>
      <c r="BF41" s="123">
        <f t="shared" si="56"/>
        <v>0</v>
      </c>
      <c r="BG41" s="123">
        <f t="shared" si="56"/>
        <v>0</v>
      </c>
      <c r="BH41" s="123">
        <v>0</v>
      </c>
      <c r="BI41" s="123">
        <v>0</v>
      </c>
      <c r="BJ41" s="123">
        <v>0</v>
      </c>
      <c r="BK41" s="123">
        <v>0</v>
      </c>
      <c r="BL41" s="123">
        <v>0</v>
      </c>
      <c r="BM41" s="123">
        <v>0</v>
      </c>
      <c r="BN41" s="123">
        <v>0</v>
      </c>
      <c r="BO41" s="108">
        <f t="shared" si="56"/>
        <v>0</v>
      </c>
      <c r="BP41" s="108">
        <f t="shared" si="56"/>
        <v>0</v>
      </c>
      <c r="BQ41" s="108">
        <f t="shared" si="56"/>
        <v>0</v>
      </c>
      <c r="BR41" s="108">
        <f t="shared" si="56"/>
        <v>0</v>
      </c>
      <c r="BS41" s="108">
        <f t="shared" si="56"/>
        <v>0</v>
      </c>
      <c r="BT41" s="108">
        <f t="shared" si="56"/>
        <v>0</v>
      </c>
      <c r="BU41" s="108">
        <f>G0228_1074205010351_04_0_69_!BI41</f>
        <v>0</v>
      </c>
      <c r="BV41" s="123">
        <f t="shared" si="56"/>
        <v>0</v>
      </c>
      <c r="BW41" s="123">
        <f t="shared" si="56"/>
        <v>0</v>
      </c>
      <c r="BX41" s="123">
        <f t="shared" si="56"/>
        <v>0</v>
      </c>
      <c r="BY41" s="123">
        <f t="shared" si="56"/>
        <v>0</v>
      </c>
      <c r="BZ41" s="123">
        <f t="shared" si="56"/>
        <v>0</v>
      </c>
      <c r="CA41" s="123">
        <f t="shared" si="56"/>
        <v>0</v>
      </c>
      <c r="CB41" s="123">
        <f t="shared" si="56"/>
        <v>0</v>
      </c>
      <c r="CC41" s="108">
        <f t="shared" si="56"/>
        <v>0</v>
      </c>
      <c r="CD41" s="108">
        <f t="shared" si="56"/>
        <v>0</v>
      </c>
      <c r="CE41" s="108">
        <f t="shared" si="56"/>
        <v>0</v>
      </c>
      <c r="CF41" s="108">
        <f t="shared" si="56"/>
        <v>0</v>
      </c>
      <c r="CG41" s="108">
        <f t="shared" si="56"/>
        <v>0</v>
      </c>
      <c r="CH41" s="108">
        <f t="shared" si="56"/>
        <v>0</v>
      </c>
      <c r="CI41" s="108">
        <f t="shared" si="56"/>
        <v>0</v>
      </c>
      <c r="CJ41" s="123">
        <f t="shared" si="56"/>
        <v>0</v>
      </c>
      <c r="CK41" s="123">
        <f t="shared" si="56"/>
        <v>0</v>
      </c>
      <c r="CL41" s="123">
        <f t="shared" si="56"/>
        <v>0</v>
      </c>
      <c r="CM41" s="123">
        <f t="shared" si="56"/>
        <v>0</v>
      </c>
      <c r="CN41" s="123">
        <f t="shared" si="56"/>
        <v>0</v>
      </c>
      <c r="CO41" s="123">
        <f t="shared" si="56"/>
        <v>0</v>
      </c>
      <c r="CP41" s="123">
        <f t="shared" si="56"/>
        <v>0</v>
      </c>
      <c r="CQ41" s="123">
        <f t="shared" si="56"/>
        <v>0</v>
      </c>
      <c r="CR41" s="123">
        <f t="shared" si="56"/>
        <v>0</v>
      </c>
      <c r="CS41" s="123">
        <f>SUM(CS42:CS43)</f>
        <v>0</v>
      </c>
      <c r="CT41" s="123">
        <f>SUM(CT42:CT43)</f>
        <v>0</v>
      </c>
      <c r="CU41" s="123">
        <f>SUM(CU42:CU43)</f>
        <v>0</v>
      </c>
      <c r="CV41" s="123">
        <f>SUM(CV42:CV43)</f>
        <v>0</v>
      </c>
      <c r="CW41" s="123">
        <f>SUM(CW42:CW43)</f>
        <v>0</v>
      </c>
      <c r="CX41" s="109">
        <f t="shared" si="33"/>
        <v>0</v>
      </c>
      <c r="CY41" s="109">
        <f t="shared" si="34"/>
        <v>0</v>
      </c>
      <c r="CZ41" s="109">
        <f t="shared" si="35"/>
        <v>0</v>
      </c>
      <c r="DA41" s="109">
        <f t="shared" si="36"/>
        <v>0</v>
      </c>
      <c r="DB41" s="109">
        <f t="shared" si="37"/>
        <v>0</v>
      </c>
      <c r="DC41" s="109">
        <f t="shared" si="38"/>
        <v>0</v>
      </c>
      <c r="DD41" s="109">
        <f t="shared" si="39"/>
        <v>0</v>
      </c>
      <c r="DE41" s="109">
        <f t="shared" si="40"/>
        <v>0</v>
      </c>
      <c r="DF41" s="109">
        <f t="shared" si="41"/>
        <v>0</v>
      </c>
      <c r="DG41" s="109">
        <f t="shared" si="42"/>
        <v>0</v>
      </c>
      <c r="DH41" s="109">
        <f t="shared" si="43"/>
        <v>0</v>
      </c>
      <c r="DI41" s="109">
        <f t="shared" si="44"/>
        <v>0</v>
      </c>
      <c r="DJ41" s="109">
        <f t="shared" si="45"/>
        <v>0</v>
      </c>
      <c r="DK41" s="109">
        <f t="shared" si="47"/>
        <v>0</v>
      </c>
      <c r="DL41" s="89" t="str">
        <f>IF(G0228_1074205010351_02_0_69_!CT41="","",G0228_1074205010351_02_0_69_!CT41)</f>
        <v>нд</v>
      </c>
    </row>
    <row r="42" spans="1:116" s="88" customFormat="1" ht="78.75" x14ac:dyDescent="0.25">
      <c r="A42" s="115" t="str">
        <f>G0228_1074205010351_02_0_69_!A42</f>
        <v>1.1.4.1</v>
      </c>
      <c r="B42" s="106"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115" t="str">
        <f>G0228_1074205010351_02_0_69_!C42</f>
        <v>Г</v>
      </c>
      <c r="D42" s="109">
        <f t="shared" si="3"/>
        <v>0</v>
      </c>
      <c r="E42" s="109">
        <f t="shared" si="4"/>
        <v>0</v>
      </c>
      <c r="F42" s="109">
        <f t="shared" si="5"/>
        <v>0</v>
      </c>
      <c r="G42" s="109">
        <f t="shared" si="6"/>
        <v>0</v>
      </c>
      <c r="H42" s="109">
        <f t="shared" si="7"/>
        <v>0</v>
      </c>
      <c r="I42" s="109">
        <f t="shared" si="8"/>
        <v>0</v>
      </c>
      <c r="J42" s="109">
        <f t="shared" si="9"/>
        <v>0</v>
      </c>
      <c r="K42" s="109">
        <f t="shared" si="10"/>
        <v>0</v>
      </c>
      <c r="L42" s="109">
        <f t="shared" si="11"/>
        <v>0</v>
      </c>
      <c r="M42" s="109">
        <f t="shared" si="12"/>
        <v>0</v>
      </c>
      <c r="N42" s="109">
        <f t="shared" si="13"/>
        <v>0</v>
      </c>
      <c r="O42" s="109">
        <f t="shared" si="14"/>
        <v>0</v>
      </c>
      <c r="P42" s="109">
        <f t="shared" si="15"/>
        <v>0</v>
      </c>
      <c r="Q42" s="109">
        <f t="shared" si="16"/>
        <v>0</v>
      </c>
      <c r="R42" s="109">
        <v>0</v>
      </c>
      <c r="S42" s="109">
        <v>0</v>
      </c>
      <c r="T42" s="109">
        <v>0</v>
      </c>
      <c r="U42" s="109">
        <v>0</v>
      </c>
      <c r="V42" s="109">
        <v>0</v>
      </c>
      <c r="W42" s="109">
        <v>0</v>
      </c>
      <c r="X42" s="109">
        <v>0</v>
      </c>
      <c r="Y42" s="109">
        <v>0</v>
      </c>
      <c r="Z42" s="109">
        <v>0</v>
      </c>
      <c r="AA42" s="109">
        <v>0</v>
      </c>
      <c r="AB42" s="109">
        <v>0</v>
      </c>
      <c r="AC42" s="109">
        <v>0</v>
      </c>
      <c r="AD42" s="109">
        <v>0</v>
      </c>
      <c r="AE42" s="109">
        <v>0</v>
      </c>
      <c r="AF42" s="123">
        <v>0</v>
      </c>
      <c r="AG42" s="123">
        <v>0</v>
      </c>
      <c r="AH42" s="123">
        <v>0</v>
      </c>
      <c r="AI42" s="123">
        <v>0</v>
      </c>
      <c r="AJ42" s="123">
        <v>0</v>
      </c>
      <c r="AK42" s="123">
        <v>0</v>
      </c>
      <c r="AL42" s="123">
        <v>0</v>
      </c>
      <c r="AM42" s="123">
        <v>0</v>
      </c>
      <c r="AN42" s="123">
        <v>0</v>
      </c>
      <c r="AO42" s="123">
        <v>0</v>
      </c>
      <c r="AP42" s="123">
        <v>0</v>
      </c>
      <c r="AQ42" s="123">
        <v>0</v>
      </c>
      <c r="AR42" s="123">
        <v>0</v>
      </c>
      <c r="AS42" s="123">
        <v>0</v>
      </c>
      <c r="AT42" s="123">
        <v>0</v>
      </c>
      <c r="AU42" s="123">
        <v>0</v>
      </c>
      <c r="AV42" s="123">
        <v>0</v>
      </c>
      <c r="AW42" s="123">
        <v>0</v>
      </c>
      <c r="AX42" s="123">
        <v>0</v>
      </c>
      <c r="AY42" s="123">
        <v>0</v>
      </c>
      <c r="AZ42" s="123">
        <v>0</v>
      </c>
      <c r="BA42" s="123">
        <v>0</v>
      </c>
      <c r="BB42" s="123">
        <v>0</v>
      </c>
      <c r="BC42" s="123">
        <v>0</v>
      </c>
      <c r="BD42" s="123">
        <v>0</v>
      </c>
      <c r="BE42" s="123">
        <v>0</v>
      </c>
      <c r="BF42" s="123">
        <v>0</v>
      </c>
      <c r="BG42" s="123">
        <v>0</v>
      </c>
      <c r="BH42" s="123">
        <v>0</v>
      </c>
      <c r="BI42" s="123">
        <v>0</v>
      </c>
      <c r="BJ42" s="123">
        <v>0</v>
      </c>
      <c r="BK42" s="123">
        <v>0</v>
      </c>
      <c r="BL42" s="123">
        <v>0</v>
      </c>
      <c r="BM42" s="123">
        <v>0</v>
      </c>
      <c r="BN42" s="123">
        <v>0</v>
      </c>
      <c r="BO42" s="108">
        <v>0</v>
      </c>
      <c r="BP42" s="108">
        <v>0</v>
      </c>
      <c r="BQ42" s="108">
        <v>0</v>
      </c>
      <c r="BR42" s="108">
        <v>0</v>
      </c>
      <c r="BS42" s="108">
        <v>0</v>
      </c>
      <c r="BT42" s="108">
        <v>0</v>
      </c>
      <c r="BU42" s="108">
        <f>G0228_1074205010351_04_0_69_!BI42</f>
        <v>0</v>
      </c>
      <c r="BV42" s="123">
        <v>0</v>
      </c>
      <c r="BW42" s="123">
        <v>0</v>
      </c>
      <c r="BX42" s="123">
        <v>0</v>
      </c>
      <c r="BY42" s="123">
        <v>0</v>
      </c>
      <c r="BZ42" s="123">
        <v>0</v>
      </c>
      <c r="CA42" s="123">
        <v>0</v>
      </c>
      <c r="CB42" s="123">
        <v>0</v>
      </c>
      <c r="CC42" s="108">
        <v>0</v>
      </c>
      <c r="CD42" s="108">
        <v>0</v>
      </c>
      <c r="CE42" s="108">
        <v>0</v>
      </c>
      <c r="CF42" s="108">
        <v>0</v>
      </c>
      <c r="CG42" s="108">
        <v>0</v>
      </c>
      <c r="CH42" s="108">
        <v>0</v>
      </c>
      <c r="CI42" s="108">
        <v>0</v>
      </c>
      <c r="CJ42" s="123">
        <v>0</v>
      </c>
      <c r="CK42" s="123">
        <v>0</v>
      </c>
      <c r="CL42" s="123">
        <v>0</v>
      </c>
      <c r="CM42" s="123">
        <v>0</v>
      </c>
      <c r="CN42" s="123">
        <v>0</v>
      </c>
      <c r="CO42" s="123">
        <v>0</v>
      </c>
      <c r="CP42" s="123">
        <v>0</v>
      </c>
      <c r="CQ42" s="123">
        <v>0</v>
      </c>
      <c r="CR42" s="123">
        <v>0</v>
      </c>
      <c r="CS42" s="123">
        <v>0</v>
      </c>
      <c r="CT42" s="123">
        <v>0</v>
      </c>
      <c r="CU42" s="123">
        <v>0</v>
      </c>
      <c r="CV42" s="123">
        <v>0</v>
      </c>
      <c r="CW42" s="123">
        <v>0</v>
      </c>
      <c r="CX42" s="109">
        <f t="shared" si="33"/>
        <v>0</v>
      </c>
      <c r="CY42" s="109">
        <f t="shared" si="34"/>
        <v>0</v>
      </c>
      <c r="CZ42" s="109">
        <f t="shared" si="35"/>
        <v>0</v>
      </c>
      <c r="DA42" s="109">
        <f t="shared" si="36"/>
        <v>0</v>
      </c>
      <c r="DB42" s="109">
        <f t="shared" si="37"/>
        <v>0</v>
      </c>
      <c r="DC42" s="109">
        <f t="shared" si="38"/>
        <v>0</v>
      </c>
      <c r="DD42" s="109">
        <f t="shared" si="39"/>
        <v>0</v>
      </c>
      <c r="DE42" s="109">
        <f t="shared" si="40"/>
        <v>0</v>
      </c>
      <c r="DF42" s="109">
        <f t="shared" si="41"/>
        <v>0</v>
      </c>
      <c r="DG42" s="109">
        <f t="shared" si="42"/>
        <v>0</v>
      </c>
      <c r="DH42" s="109">
        <f t="shared" si="43"/>
        <v>0</v>
      </c>
      <c r="DI42" s="109">
        <f t="shared" si="44"/>
        <v>0</v>
      </c>
      <c r="DJ42" s="109">
        <f t="shared" si="45"/>
        <v>0</v>
      </c>
      <c r="DK42" s="109">
        <f t="shared" si="47"/>
        <v>0</v>
      </c>
      <c r="DL42" s="89" t="str">
        <f>IF(G0228_1074205010351_02_0_69_!CT42="","",G0228_1074205010351_02_0_69_!CT42)</f>
        <v>нд</v>
      </c>
    </row>
    <row r="43" spans="1:116" s="88" customFormat="1" ht="94.5" x14ac:dyDescent="0.25">
      <c r="A43" s="115" t="str">
        <f>G0228_1074205010351_02_0_69_!A43</f>
        <v>1.1.4.2</v>
      </c>
      <c r="B43" s="106"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115" t="str">
        <f>G0228_1074205010351_02_0_69_!C43</f>
        <v>Г</v>
      </c>
      <c r="D43" s="109">
        <f t="shared" si="3"/>
        <v>0</v>
      </c>
      <c r="E43" s="109">
        <f t="shared" si="4"/>
        <v>0</v>
      </c>
      <c r="F43" s="109">
        <f t="shared" si="5"/>
        <v>0</v>
      </c>
      <c r="G43" s="109">
        <f t="shared" si="6"/>
        <v>0</v>
      </c>
      <c r="H43" s="109">
        <f t="shared" si="7"/>
        <v>0</v>
      </c>
      <c r="I43" s="109">
        <f t="shared" si="8"/>
        <v>0</v>
      </c>
      <c r="J43" s="109">
        <f t="shared" si="9"/>
        <v>0</v>
      </c>
      <c r="K43" s="109">
        <f t="shared" si="10"/>
        <v>0</v>
      </c>
      <c r="L43" s="109">
        <f t="shared" si="11"/>
        <v>0</v>
      </c>
      <c r="M43" s="109">
        <f t="shared" si="12"/>
        <v>0</v>
      </c>
      <c r="N43" s="109">
        <f t="shared" si="13"/>
        <v>0</v>
      </c>
      <c r="O43" s="109">
        <f t="shared" si="14"/>
        <v>0</v>
      </c>
      <c r="P43" s="109">
        <f t="shared" si="15"/>
        <v>0</v>
      </c>
      <c r="Q43" s="109">
        <f t="shared" si="16"/>
        <v>0</v>
      </c>
      <c r="R43" s="109">
        <v>0</v>
      </c>
      <c r="S43" s="109">
        <v>0</v>
      </c>
      <c r="T43" s="109">
        <v>0</v>
      </c>
      <c r="U43" s="109">
        <v>0</v>
      </c>
      <c r="V43" s="109">
        <v>0</v>
      </c>
      <c r="W43" s="109">
        <v>0</v>
      </c>
      <c r="X43" s="109">
        <v>0</v>
      </c>
      <c r="Y43" s="109">
        <v>0</v>
      </c>
      <c r="Z43" s="109">
        <v>0</v>
      </c>
      <c r="AA43" s="109">
        <v>0</v>
      </c>
      <c r="AB43" s="109">
        <v>0</v>
      </c>
      <c r="AC43" s="109">
        <v>0</v>
      </c>
      <c r="AD43" s="109">
        <v>0</v>
      </c>
      <c r="AE43" s="109">
        <v>0</v>
      </c>
      <c r="AF43" s="123">
        <v>0</v>
      </c>
      <c r="AG43" s="123">
        <v>0</v>
      </c>
      <c r="AH43" s="123">
        <v>0</v>
      </c>
      <c r="AI43" s="123">
        <v>0</v>
      </c>
      <c r="AJ43" s="123">
        <v>0</v>
      </c>
      <c r="AK43" s="123">
        <v>0</v>
      </c>
      <c r="AL43" s="123">
        <v>0</v>
      </c>
      <c r="AM43" s="123">
        <v>0</v>
      </c>
      <c r="AN43" s="123">
        <v>0</v>
      </c>
      <c r="AO43" s="123">
        <v>0</v>
      </c>
      <c r="AP43" s="123">
        <v>0</v>
      </c>
      <c r="AQ43" s="123">
        <v>0</v>
      </c>
      <c r="AR43" s="123">
        <v>0</v>
      </c>
      <c r="AS43" s="123">
        <v>0</v>
      </c>
      <c r="AT43" s="123">
        <v>0</v>
      </c>
      <c r="AU43" s="123">
        <v>0</v>
      </c>
      <c r="AV43" s="123">
        <v>0</v>
      </c>
      <c r="AW43" s="123">
        <v>0</v>
      </c>
      <c r="AX43" s="123">
        <v>0</v>
      </c>
      <c r="AY43" s="123">
        <v>0</v>
      </c>
      <c r="AZ43" s="123">
        <v>0</v>
      </c>
      <c r="BA43" s="123">
        <v>0</v>
      </c>
      <c r="BB43" s="123">
        <v>0</v>
      </c>
      <c r="BC43" s="123">
        <v>0</v>
      </c>
      <c r="BD43" s="123">
        <v>0</v>
      </c>
      <c r="BE43" s="123">
        <v>0</v>
      </c>
      <c r="BF43" s="123">
        <v>0</v>
      </c>
      <c r="BG43" s="123">
        <v>0</v>
      </c>
      <c r="BH43" s="123">
        <v>0</v>
      </c>
      <c r="BI43" s="123">
        <v>0</v>
      </c>
      <c r="BJ43" s="123">
        <v>0</v>
      </c>
      <c r="BK43" s="123">
        <v>0</v>
      </c>
      <c r="BL43" s="123">
        <v>0</v>
      </c>
      <c r="BM43" s="123">
        <v>0</v>
      </c>
      <c r="BN43" s="123">
        <v>0</v>
      </c>
      <c r="BO43" s="108">
        <v>0</v>
      </c>
      <c r="BP43" s="108">
        <v>0</v>
      </c>
      <c r="BQ43" s="108">
        <v>0</v>
      </c>
      <c r="BR43" s="108">
        <v>0</v>
      </c>
      <c r="BS43" s="108">
        <v>0</v>
      </c>
      <c r="BT43" s="108">
        <v>0</v>
      </c>
      <c r="BU43" s="108">
        <f>G0228_1074205010351_04_0_69_!BI43</f>
        <v>0</v>
      </c>
      <c r="BV43" s="123">
        <v>0</v>
      </c>
      <c r="BW43" s="123">
        <v>0</v>
      </c>
      <c r="BX43" s="123">
        <v>0</v>
      </c>
      <c r="BY43" s="123">
        <v>0</v>
      </c>
      <c r="BZ43" s="123">
        <v>0</v>
      </c>
      <c r="CA43" s="123">
        <v>0</v>
      </c>
      <c r="CB43" s="123">
        <v>0</v>
      </c>
      <c r="CC43" s="108">
        <v>0</v>
      </c>
      <c r="CD43" s="108">
        <v>0</v>
      </c>
      <c r="CE43" s="108">
        <v>0</v>
      </c>
      <c r="CF43" s="108">
        <v>0</v>
      </c>
      <c r="CG43" s="108">
        <v>0</v>
      </c>
      <c r="CH43" s="108">
        <v>0</v>
      </c>
      <c r="CI43" s="108">
        <v>0</v>
      </c>
      <c r="CJ43" s="123">
        <v>0</v>
      </c>
      <c r="CK43" s="123">
        <v>0</v>
      </c>
      <c r="CL43" s="123">
        <v>0</v>
      </c>
      <c r="CM43" s="123">
        <v>0</v>
      </c>
      <c r="CN43" s="123">
        <v>0</v>
      </c>
      <c r="CO43" s="123">
        <v>0</v>
      </c>
      <c r="CP43" s="123">
        <v>0</v>
      </c>
      <c r="CQ43" s="123">
        <v>0</v>
      </c>
      <c r="CR43" s="123">
        <v>0</v>
      </c>
      <c r="CS43" s="123">
        <v>0</v>
      </c>
      <c r="CT43" s="123">
        <v>0</v>
      </c>
      <c r="CU43" s="123">
        <v>0</v>
      </c>
      <c r="CV43" s="123">
        <v>0</v>
      </c>
      <c r="CW43" s="123">
        <v>0</v>
      </c>
      <c r="CX43" s="109">
        <f t="shared" si="33"/>
        <v>0</v>
      </c>
      <c r="CY43" s="109">
        <f t="shared" si="34"/>
        <v>0</v>
      </c>
      <c r="CZ43" s="109">
        <f t="shared" si="35"/>
        <v>0</v>
      </c>
      <c r="DA43" s="109">
        <f t="shared" si="36"/>
        <v>0</v>
      </c>
      <c r="DB43" s="109">
        <f t="shared" si="37"/>
        <v>0</v>
      </c>
      <c r="DC43" s="109">
        <f t="shared" si="38"/>
        <v>0</v>
      </c>
      <c r="DD43" s="109">
        <f t="shared" si="39"/>
        <v>0</v>
      </c>
      <c r="DE43" s="109">
        <f t="shared" si="40"/>
        <v>0</v>
      </c>
      <c r="DF43" s="109">
        <f t="shared" si="41"/>
        <v>0</v>
      </c>
      <c r="DG43" s="109">
        <f t="shared" si="42"/>
        <v>0</v>
      </c>
      <c r="DH43" s="109">
        <f t="shared" si="43"/>
        <v>0</v>
      </c>
      <c r="DI43" s="109">
        <f t="shared" si="44"/>
        <v>0</v>
      </c>
      <c r="DJ43" s="109">
        <f t="shared" si="45"/>
        <v>0</v>
      </c>
      <c r="DK43" s="109">
        <f t="shared" si="47"/>
        <v>0</v>
      </c>
      <c r="DL43" s="89" t="str">
        <f>IF(G0228_1074205010351_02_0_69_!CT43="","",G0228_1074205010351_02_0_69_!CT43)</f>
        <v>нд</v>
      </c>
    </row>
    <row r="44" spans="1:116" s="88" customFormat="1" ht="47.25" x14ac:dyDescent="0.25">
      <c r="A44" s="115" t="str">
        <f>G0228_1074205010351_02_0_69_!A44</f>
        <v>1.2</v>
      </c>
      <c r="B44" s="106" t="str">
        <f>G0228_1074205010351_02_0_69_!B44</f>
        <v>Реконструкция, модернизация, техническое перевооружение всего, в том числе:</v>
      </c>
      <c r="C44" s="115" t="str">
        <f>G0228_1074205010351_02_0_69_!C44</f>
        <v>Г</v>
      </c>
      <c r="D44" s="109">
        <f t="shared" si="3"/>
        <v>0</v>
      </c>
      <c r="E44" s="109">
        <f t="shared" si="4"/>
        <v>0</v>
      </c>
      <c r="F44" s="109">
        <f t="shared" si="5"/>
        <v>0</v>
      </c>
      <c r="G44" s="109">
        <f t="shared" si="6"/>
        <v>0</v>
      </c>
      <c r="H44" s="109">
        <f t="shared" si="7"/>
        <v>0</v>
      </c>
      <c r="I44" s="109">
        <f t="shared" si="8"/>
        <v>0</v>
      </c>
      <c r="J44" s="109">
        <f t="shared" si="9"/>
        <v>343</v>
      </c>
      <c r="K44" s="109">
        <f t="shared" si="10"/>
        <v>3.42</v>
      </c>
      <c r="L44" s="109">
        <f t="shared" si="11"/>
        <v>32</v>
      </c>
      <c r="M44" s="109">
        <f t="shared" si="12"/>
        <v>0</v>
      </c>
      <c r="N44" s="109">
        <f t="shared" si="13"/>
        <v>0</v>
      </c>
      <c r="O44" s="109">
        <f t="shared" si="14"/>
        <v>0</v>
      </c>
      <c r="P44" s="109">
        <f t="shared" si="15"/>
        <v>0</v>
      </c>
      <c r="Q44" s="109">
        <f t="shared" si="16"/>
        <v>23</v>
      </c>
      <c r="R44" s="109">
        <v>0</v>
      </c>
      <c r="S44" s="109">
        <v>0</v>
      </c>
      <c r="T44" s="109">
        <v>0</v>
      </c>
      <c r="U44" s="109">
        <v>0</v>
      </c>
      <c r="V44" s="109">
        <v>0</v>
      </c>
      <c r="W44" s="109">
        <v>0</v>
      </c>
      <c r="X44" s="109">
        <v>0</v>
      </c>
      <c r="Y44" s="109">
        <v>0</v>
      </c>
      <c r="Z44" s="109">
        <v>0</v>
      </c>
      <c r="AA44" s="109">
        <v>0</v>
      </c>
      <c r="AB44" s="109">
        <v>0</v>
      </c>
      <c r="AC44" s="109">
        <v>0</v>
      </c>
      <c r="AD44" s="109">
        <v>0</v>
      </c>
      <c r="AE44" s="109">
        <v>0</v>
      </c>
      <c r="AF44" s="123">
        <f t="shared" ref="AF44:BT44" si="57">SUM(AF45,AF55,AF58,AF71)</f>
        <v>0</v>
      </c>
      <c r="AG44" s="123">
        <f t="shared" si="57"/>
        <v>0</v>
      </c>
      <c r="AH44" s="123">
        <f t="shared" si="57"/>
        <v>0</v>
      </c>
      <c r="AI44" s="123">
        <f t="shared" si="57"/>
        <v>0</v>
      </c>
      <c r="AJ44" s="123">
        <f t="shared" si="57"/>
        <v>0</v>
      </c>
      <c r="AK44" s="123">
        <f t="shared" si="57"/>
        <v>0</v>
      </c>
      <c r="AL44" s="123">
        <f t="shared" si="57"/>
        <v>0</v>
      </c>
      <c r="AM44" s="123">
        <f t="shared" si="57"/>
        <v>0</v>
      </c>
      <c r="AN44" s="123">
        <f t="shared" si="57"/>
        <v>0</v>
      </c>
      <c r="AO44" s="123">
        <f t="shared" si="57"/>
        <v>0</v>
      </c>
      <c r="AP44" s="123">
        <f t="shared" si="57"/>
        <v>0</v>
      </c>
      <c r="AQ44" s="123">
        <f t="shared" si="57"/>
        <v>0</v>
      </c>
      <c r="AR44" s="123">
        <f t="shared" si="57"/>
        <v>0</v>
      </c>
      <c r="AS44" s="123">
        <f t="shared" si="57"/>
        <v>0</v>
      </c>
      <c r="AT44" s="123">
        <f t="shared" si="57"/>
        <v>0</v>
      </c>
      <c r="AU44" s="123">
        <f t="shared" si="57"/>
        <v>0</v>
      </c>
      <c r="AV44" s="123">
        <f t="shared" si="57"/>
        <v>0</v>
      </c>
      <c r="AW44" s="123">
        <f t="shared" si="57"/>
        <v>0</v>
      </c>
      <c r="AX44" s="123">
        <f t="shared" si="57"/>
        <v>0</v>
      </c>
      <c r="AY44" s="123">
        <f t="shared" si="57"/>
        <v>0</v>
      </c>
      <c r="AZ44" s="123">
        <f t="shared" si="57"/>
        <v>134</v>
      </c>
      <c r="BA44" s="123">
        <f t="shared" si="57"/>
        <v>1.42</v>
      </c>
      <c r="BB44" s="123">
        <f t="shared" si="57"/>
        <v>0</v>
      </c>
      <c r="BC44" s="123">
        <f t="shared" si="57"/>
        <v>0</v>
      </c>
      <c r="BD44" s="123">
        <f t="shared" si="57"/>
        <v>0</v>
      </c>
      <c r="BE44" s="123">
        <f t="shared" si="57"/>
        <v>0</v>
      </c>
      <c r="BF44" s="123">
        <f t="shared" si="57"/>
        <v>0</v>
      </c>
      <c r="BG44" s="123">
        <f t="shared" si="57"/>
        <v>2</v>
      </c>
      <c r="BH44" s="123">
        <f t="shared" si="57"/>
        <v>0</v>
      </c>
      <c r="BI44" s="123">
        <f t="shared" si="57"/>
        <v>0</v>
      </c>
      <c r="BJ44" s="123">
        <f t="shared" si="57"/>
        <v>0</v>
      </c>
      <c r="BK44" s="123">
        <f t="shared" si="57"/>
        <v>0</v>
      </c>
      <c r="BL44" s="123">
        <f t="shared" si="57"/>
        <v>0</v>
      </c>
      <c r="BM44" s="123">
        <f t="shared" si="57"/>
        <v>0</v>
      </c>
      <c r="BN44" s="123">
        <f t="shared" si="57"/>
        <v>70</v>
      </c>
      <c r="BO44" s="108">
        <f t="shared" si="57"/>
        <v>2</v>
      </c>
      <c r="BP44" s="108">
        <f t="shared" si="57"/>
        <v>0</v>
      </c>
      <c r="BQ44" s="108">
        <f t="shared" si="57"/>
        <v>0</v>
      </c>
      <c r="BR44" s="108">
        <f t="shared" si="57"/>
        <v>0</v>
      </c>
      <c r="BS44" s="108">
        <f t="shared" si="57"/>
        <v>0</v>
      </c>
      <c r="BT44" s="108">
        <f t="shared" si="57"/>
        <v>0</v>
      </c>
      <c r="BU44" s="108">
        <f>G0228_1074205010351_04_0_69_!BI44</f>
        <v>6</v>
      </c>
      <c r="BV44" s="123">
        <f t="shared" ref="BV44:CW44" si="58">SUM(BV45,BV55,BV58,BV71)</f>
        <v>0</v>
      </c>
      <c r="BW44" s="123">
        <f t="shared" si="58"/>
        <v>0</v>
      </c>
      <c r="BX44" s="123">
        <f t="shared" si="58"/>
        <v>0</v>
      </c>
      <c r="BY44" s="123">
        <f t="shared" si="58"/>
        <v>0</v>
      </c>
      <c r="BZ44" s="123">
        <f t="shared" si="58"/>
        <v>0</v>
      </c>
      <c r="CA44" s="123">
        <f t="shared" si="58"/>
        <v>0</v>
      </c>
      <c r="CB44" s="123">
        <f t="shared" si="58"/>
        <v>68</v>
      </c>
      <c r="CC44" s="108">
        <f t="shared" si="58"/>
        <v>0</v>
      </c>
      <c r="CD44" s="108">
        <f t="shared" si="58"/>
        <v>0</v>
      </c>
      <c r="CE44" s="108">
        <f t="shared" si="58"/>
        <v>0</v>
      </c>
      <c r="CF44" s="108">
        <f t="shared" si="58"/>
        <v>0</v>
      </c>
      <c r="CG44" s="108">
        <f t="shared" si="58"/>
        <v>0</v>
      </c>
      <c r="CH44" s="108">
        <f t="shared" si="58"/>
        <v>0</v>
      </c>
      <c r="CI44" s="108">
        <f t="shared" si="58"/>
        <v>6</v>
      </c>
      <c r="CJ44" s="123">
        <f t="shared" si="58"/>
        <v>0</v>
      </c>
      <c r="CK44" s="123">
        <f t="shared" si="58"/>
        <v>0</v>
      </c>
      <c r="CL44" s="123">
        <f t="shared" si="58"/>
        <v>0</v>
      </c>
      <c r="CM44" s="123">
        <f t="shared" si="58"/>
        <v>0</v>
      </c>
      <c r="CN44" s="123">
        <f t="shared" si="58"/>
        <v>0</v>
      </c>
      <c r="CO44" s="123">
        <f t="shared" si="58"/>
        <v>0</v>
      </c>
      <c r="CP44" s="123">
        <f t="shared" si="58"/>
        <v>71</v>
      </c>
      <c r="CQ44" s="123">
        <f t="shared" si="58"/>
        <v>0</v>
      </c>
      <c r="CR44" s="123">
        <f t="shared" si="58"/>
        <v>32</v>
      </c>
      <c r="CS44" s="123">
        <f t="shared" si="58"/>
        <v>0</v>
      </c>
      <c r="CT44" s="123">
        <f t="shared" si="58"/>
        <v>0</v>
      </c>
      <c r="CU44" s="123">
        <f t="shared" si="58"/>
        <v>0</v>
      </c>
      <c r="CV44" s="123">
        <f t="shared" si="58"/>
        <v>0</v>
      </c>
      <c r="CW44" s="123">
        <f t="shared" si="58"/>
        <v>9</v>
      </c>
      <c r="CX44" s="109">
        <f t="shared" si="33"/>
        <v>0</v>
      </c>
      <c r="CY44" s="109">
        <f t="shared" si="34"/>
        <v>0</v>
      </c>
      <c r="CZ44" s="109">
        <f t="shared" si="35"/>
        <v>0</v>
      </c>
      <c r="DA44" s="109">
        <f t="shared" si="36"/>
        <v>0</v>
      </c>
      <c r="DB44" s="109">
        <f t="shared" si="37"/>
        <v>0</v>
      </c>
      <c r="DC44" s="109">
        <f t="shared" si="38"/>
        <v>0</v>
      </c>
      <c r="DD44" s="109">
        <f t="shared" si="39"/>
        <v>343</v>
      </c>
      <c r="DE44" s="109">
        <f t="shared" si="40"/>
        <v>3.42</v>
      </c>
      <c r="DF44" s="109">
        <f t="shared" si="41"/>
        <v>32</v>
      </c>
      <c r="DG44" s="109">
        <f t="shared" si="42"/>
        <v>0</v>
      </c>
      <c r="DH44" s="109">
        <f t="shared" si="43"/>
        <v>0</v>
      </c>
      <c r="DI44" s="109">
        <f t="shared" si="44"/>
        <v>0</v>
      </c>
      <c r="DJ44" s="109">
        <f t="shared" si="45"/>
        <v>0</v>
      </c>
      <c r="DK44" s="109">
        <f>DD44</f>
        <v>343</v>
      </c>
      <c r="DL44" s="89" t="str">
        <f>IF(G0228_1074205010351_02_0_69_!CT44="","",G0228_1074205010351_02_0_69_!CT44)</f>
        <v>нд</v>
      </c>
    </row>
    <row r="45" spans="1:116" s="88" customFormat="1" ht="78.75" x14ac:dyDescent="0.25">
      <c r="A45" s="115" t="str">
        <f>G0228_1074205010351_02_0_69_!A45</f>
        <v>1.2.1</v>
      </c>
      <c r="B45" s="106"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115" t="str">
        <f>G0228_1074205010351_02_0_69_!C45</f>
        <v>Г</v>
      </c>
      <c r="D45" s="109">
        <f t="shared" si="3"/>
        <v>0</v>
      </c>
      <c r="E45" s="109">
        <f t="shared" si="4"/>
        <v>0</v>
      </c>
      <c r="F45" s="109">
        <f t="shared" si="5"/>
        <v>0</v>
      </c>
      <c r="G45" s="109">
        <f t="shared" si="6"/>
        <v>0</v>
      </c>
      <c r="H45" s="109">
        <f t="shared" si="7"/>
        <v>0</v>
      </c>
      <c r="I45" s="109">
        <f t="shared" si="8"/>
        <v>0</v>
      </c>
      <c r="J45" s="109">
        <f t="shared" si="9"/>
        <v>0</v>
      </c>
      <c r="K45" s="109">
        <f t="shared" si="10"/>
        <v>3.42</v>
      </c>
      <c r="L45" s="109">
        <f t="shared" si="11"/>
        <v>32</v>
      </c>
      <c r="M45" s="109">
        <f t="shared" si="12"/>
        <v>0</v>
      </c>
      <c r="N45" s="109">
        <f t="shared" si="13"/>
        <v>0</v>
      </c>
      <c r="O45" s="109">
        <f t="shared" si="14"/>
        <v>0</v>
      </c>
      <c r="P45" s="109">
        <f t="shared" si="15"/>
        <v>0</v>
      </c>
      <c r="Q45" s="109">
        <f t="shared" si="16"/>
        <v>1</v>
      </c>
      <c r="R45" s="109">
        <v>0</v>
      </c>
      <c r="S45" s="109">
        <v>0</v>
      </c>
      <c r="T45" s="109">
        <v>0</v>
      </c>
      <c r="U45" s="109">
        <v>0</v>
      </c>
      <c r="V45" s="109">
        <v>0</v>
      </c>
      <c r="W45" s="109">
        <v>0</v>
      </c>
      <c r="X45" s="109">
        <v>0</v>
      </c>
      <c r="Y45" s="109">
        <v>0</v>
      </c>
      <c r="Z45" s="109">
        <v>0</v>
      </c>
      <c r="AA45" s="109">
        <v>0</v>
      </c>
      <c r="AB45" s="109">
        <v>0</v>
      </c>
      <c r="AC45" s="109">
        <v>0</v>
      </c>
      <c r="AD45" s="109">
        <v>0</v>
      </c>
      <c r="AE45" s="109">
        <v>0</v>
      </c>
      <c r="AF45" s="123">
        <f t="shared" ref="AF45:BT45" si="59">SUM(AF46,AF47)</f>
        <v>0</v>
      </c>
      <c r="AG45" s="123">
        <f t="shared" si="59"/>
        <v>0</v>
      </c>
      <c r="AH45" s="123">
        <f t="shared" si="59"/>
        <v>0</v>
      </c>
      <c r="AI45" s="123">
        <f t="shared" si="59"/>
        <v>0</v>
      </c>
      <c r="AJ45" s="123">
        <f t="shared" si="59"/>
        <v>0</v>
      </c>
      <c r="AK45" s="123">
        <f t="shared" si="59"/>
        <v>0</v>
      </c>
      <c r="AL45" s="123">
        <f t="shared" si="59"/>
        <v>0</v>
      </c>
      <c r="AM45" s="123">
        <f t="shared" si="59"/>
        <v>0</v>
      </c>
      <c r="AN45" s="123">
        <f t="shared" si="59"/>
        <v>0</v>
      </c>
      <c r="AO45" s="123">
        <f t="shared" si="59"/>
        <v>0</v>
      </c>
      <c r="AP45" s="123">
        <f t="shared" si="59"/>
        <v>0</v>
      </c>
      <c r="AQ45" s="123">
        <f t="shared" si="59"/>
        <v>0</v>
      </c>
      <c r="AR45" s="123">
        <f t="shared" si="59"/>
        <v>0</v>
      </c>
      <c r="AS45" s="123">
        <f t="shared" si="59"/>
        <v>0</v>
      </c>
      <c r="AT45" s="123">
        <f t="shared" si="59"/>
        <v>0</v>
      </c>
      <c r="AU45" s="123">
        <f t="shared" si="59"/>
        <v>0</v>
      </c>
      <c r="AV45" s="123">
        <f t="shared" si="59"/>
        <v>0</v>
      </c>
      <c r="AW45" s="123">
        <f t="shared" si="59"/>
        <v>0</v>
      </c>
      <c r="AX45" s="123">
        <f t="shared" si="59"/>
        <v>0</v>
      </c>
      <c r="AY45" s="123">
        <f t="shared" si="59"/>
        <v>0</v>
      </c>
      <c r="AZ45" s="123">
        <f t="shared" si="59"/>
        <v>0</v>
      </c>
      <c r="BA45" s="123">
        <f t="shared" si="59"/>
        <v>1.42</v>
      </c>
      <c r="BB45" s="123">
        <f t="shared" si="59"/>
        <v>0</v>
      </c>
      <c r="BC45" s="123">
        <f t="shared" si="59"/>
        <v>0</v>
      </c>
      <c r="BD45" s="123">
        <f t="shared" si="59"/>
        <v>0</v>
      </c>
      <c r="BE45" s="123">
        <f t="shared" si="59"/>
        <v>0</v>
      </c>
      <c r="BF45" s="123">
        <f t="shared" si="59"/>
        <v>0</v>
      </c>
      <c r="BG45" s="123">
        <f t="shared" si="59"/>
        <v>0</v>
      </c>
      <c r="BH45" s="123">
        <f t="shared" si="59"/>
        <v>0</v>
      </c>
      <c r="BI45" s="123">
        <f t="shared" si="59"/>
        <v>0</v>
      </c>
      <c r="BJ45" s="123">
        <f t="shared" si="59"/>
        <v>0</v>
      </c>
      <c r="BK45" s="123">
        <f t="shared" si="59"/>
        <v>0</v>
      </c>
      <c r="BL45" s="123">
        <f t="shared" si="59"/>
        <v>0</v>
      </c>
      <c r="BM45" s="123">
        <f t="shared" si="59"/>
        <v>0</v>
      </c>
      <c r="BN45" s="123">
        <f t="shared" si="59"/>
        <v>0</v>
      </c>
      <c r="BO45" s="108">
        <f t="shared" si="59"/>
        <v>2</v>
      </c>
      <c r="BP45" s="108">
        <f t="shared" si="59"/>
        <v>0</v>
      </c>
      <c r="BQ45" s="108">
        <f t="shared" si="59"/>
        <v>0</v>
      </c>
      <c r="BR45" s="108">
        <f t="shared" si="59"/>
        <v>0</v>
      </c>
      <c r="BS45" s="108">
        <f t="shared" si="59"/>
        <v>0</v>
      </c>
      <c r="BT45" s="108">
        <f t="shared" si="59"/>
        <v>0</v>
      </c>
      <c r="BU45" s="108">
        <f>G0228_1074205010351_04_0_69_!BI45</f>
        <v>1</v>
      </c>
      <c r="BV45" s="123">
        <f t="shared" ref="BV45:CW45" si="60">SUM(BV46,BV47)</f>
        <v>0</v>
      </c>
      <c r="BW45" s="123">
        <f t="shared" si="60"/>
        <v>0</v>
      </c>
      <c r="BX45" s="123">
        <f t="shared" si="60"/>
        <v>0</v>
      </c>
      <c r="BY45" s="123">
        <f t="shared" si="60"/>
        <v>0</v>
      </c>
      <c r="BZ45" s="123">
        <f t="shared" si="60"/>
        <v>0</v>
      </c>
      <c r="CA45" s="123">
        <f t="shared" si="60"/>
        <v>0</v>
      </c>
      <c r="CB45" s="123">
        <f t="shared" si="60"/>
        <v>0</v>
      </c>
      <c r="CC45" s="108">
        <f t="shared" si="60"/>
        <v>0</v>
      </c>
      <c r="CD45" s="108">
        <f t="shared" si="60"/>
        <v>0</v>
      </c>
      <c r="CE45" s="108">
        <f t="shared" si="60"/>
        <v>0</v>
      </c>
      <c r="CF45" s="108">
        <f t="shared" si="60"/>
        <v>0</v>
      </c>
      <c r="CG45" s="108">
        <f t="shared" si="60"/>
        <v>0</v>
      </c>
      <c r="CH45" s="108">
        <f t="shared" si="60"/>
        <v>0</v>
      </c>
      <c r="CI45" s="108">
        <f t="shared" si="60"/>
        <v>0</v>
      </c>
      <c r="CJ45" s="123">
        <f t="shared" si="60"/>
        <v>0</v>
      </c>
      <c r="CK45" s="123">
        <f t="shared" si="60"/>
        <v>0</v>
      </c>
      <c r="CL45" s="123">
        <f t="shared" si="60"/>
        <v>0</v>
      </c>
      <c r="CM45" s="123">
        <f t="shared" si="60"/>
        <v>0</v>
      </c>
      <c r="CN45" s="123">
        <f t="shared" si="60"/>
        <v>0</v>
      </c>
      <c r="CO45" s="123">
        <f t="shared" si="60"/>
        <v>0</v>
      </c>
      <c r="CP45" s="123">
        <f t="shared" si="60"/>
        <v>0</v>
      </c>
      <c r="CQ45" s="123">
        <f t="shared" si="60"/>
        <v>0</v>
      </c>
      <c r="CR45" s="123">
        <f t="shared" si="60"/>
        <v>32</v>
      </c>
      <c r="CS45" s="123">
        <f t="shared" si="60"/>
        <v>0</v>
      </c>
      <c r="CT45" s="123">
        <f t="shared" si="60"/>
        <v>0</v>
      </c>
      <c r="CU45" s="123">
        <f t="shared" si="60"/>
        <v>0</v>
      </c>
      <c r="CV45" s="123">
        <f t="shared" si="60"/>
        <v>0</v>
      </c>
      <c r="CW45" s="123">
        <f t="shared" si="60"/>
        <v>0</v>
      </c>
      <c r="CX45" s="109">
        <f t="shared" si="33"/>
        <v>0</v>
      </c>
      <c r="CY45" s="109">
        <f t="shared" si="34"/>
        <v>0</v>
      </c>
      <c r="CZ45" s="109">
        <f t="shared" si="35"/>
        <v>0</v>
      </c>
      <c r="DA45" s="109">
        <f t="shared" si="36"/>
        <v>0</v>
      </c>
      <c r="DB45" s="109">
        <f t="shared" si="37"/>
        <v>0</v>
      </c>
      <c r="DC45" s="109">
        <f t="shared" si="38"/>
        <v>0</v>
      </c>
      <c r="DD45" s="109">
        <f t="shared" si="39"/>
        <v>0</v>
      </c>
      <c r="DE45" s="109">
        <f t="shared" si="40"/>
        <v>3.42</v>
      </c>
      <c r="DF45" s="109">
        <f t="shared" si="41"/>
        <v>32</v>
      </c>
      <c r="DG45" s="109">
        <f t="shared" si="42"/>
        <v>0</v>
      </c>
      <c r="DH45" s="109">
        <f t="shared" si="43"/>
        <v>0</v>
      </c>
      <c r="DI45" s="109">
        <f t="shared" si="44"/>
        <v>0</v>
      </c>
      <c r="DJ45" s="109">
        <f t="shared" si="45"/>
        <v>0</v>
      </c>
      <c r="DK45" s="109">
        <f t="shared" si="47"/>
        <v>1</v>
      </c>
      <c r="DL45" s="89" t="str">
        <f>IF(G0228_1074205010351_02_0_69_!CT45="","",G0228_1074205010351_02_0_69_!CT45)</f>
        <v>нд</v>
      </c>
    </row>
    <row r="46" spans="1:116" s="88" customFormat="1" ht="31.5" x14ac:dyDescent="0.25">
      <c r="A46" s="115" t="str">
        <f>G0228_1074205010351_02_0_69_!A46</f>
        <v>1.2.1.1</v>
      </c>
      <c r="B46" s="106" t="str">
        <f>G0228_1074205010351_02_0_69_!B46</f>
        <v>Реконструкция трансформаторных и иных подстанций, всего, в числе:</v>
      </c>
      <c r="C46" s="115" t="str">
        <f>G0228_1074205010351_02_0_69_!C46</f>
        <v>Г</v>
      </c>
      <c r="D46" s="109" t="s">
        <v>482</v>
      </c>
      <c r="E46" s="109" t="s">
        <v>482</v>
      </c>
      <c r="F46" s="109" t="s">
        <v>482</v>
      </c>
      <c r="G46" s="109" t="s">
        <v>482</v>
      </c>
      <c r="H46" s="109" t="s">
        <v>482</v>
      </c>
      <c r="I46" s="109" t="s">
        <v>482</v>
      </c>
      <c r="J46" s="109" t="s">
        <v>482</v>
      </c>
      <c r="K46" s="109" t="s">
        <v>482</v>
      </c>
      <c r="L46" s="109" t="s">
        <v>482</v>
      </c>
      <c r="M46" s="109" t="s">
        <v>482</v>
      </c>
      <c r="N46" s="109" t="s">
        <v>482</v>
      </c>
      <c r="O46" s="109" t="s">
        <v>482</v>
      </c>
      <c r="P46" s="109" t="s">
        <v>482</v>
      </c>
      <c r="Q46" s="109" t="s">
        <v>482</v>
      </c>
      <c r="R46" s="109" t="s">
        <v>482</v>
      </c>
      <c r="S46" s="109" t="s">
        <v>482</v>
      </c>
      <c r="T46" s="109" t="s">
        <v>482</v>
      </c>
      <c r="U46" s="109" t="s">
        <v>482</v>
      </c>
      <c r="V46" s="109" t="s">
        <v>482</v>
      </c>
      <c r="W46" s="109" t="s">
        <v>482</v>
      </c>
      <c r="X46" s="109" t="s">
        <v>482</v>
      </c>
      <c r="Y46" s="109" t="s">
        <v>482</v>
      </c>
      <c r="Z46" s="109" t="s">
        <v>482</v>
      </c>
      <c r="AA46" s="109" t="s">
        <v>482</v>
      </c>
      <c r="AB46" s="109" t="s">
        <v>482</v>
      </c>
      <c r="AC46" s="109" t="s">
        <v>482</v>
      </c>
      <c r="AD46" s="109" t="s">
        <v>482</v>
      </c>
      <c r="AE46" s="109" t="s">
        <v>482</v>
      </c>
      <c r="AF46" s="109" t="s">
        <v>482</v>
      </c>
      <c r="AG46" s="109" t="s">
        <v>482</v>
      </c>
      <c r="AH46" s="109" t="s">
        <v>482</v>
      </c>
      <c r="AI46" s="109" t="s">
        <v>482</v>
      </c>
      <c r="AJ46" s="109" t="s">
        <v>482</v>
      </c>
      <c r="AK46" s="109" t="s">
        <v>482</v>
      </c>
      <c r="AL46" s="109" t="s">
        <v>482</v>
      </c>
      <c r="AM46" s="109" t="s">
        <v>482</v>
      </c>
      <c r="AN46" s="109" t="s">
        <v>482</v>
      </c>
      <c r="AO46" s="109" t="s">
        <v>482</v>
      </c>
      <c r="AP46" s="109" t="s">
        <v>482</v>
      </c>
      <c r="AQ46" s="109" t="s">
        <v>482</v>
      </c>
      <c r="AR46" s="109" t="s">
        <v>482</v>
      </c>
      <c r="AS46" s="109" t="s">
        <v>482</v>
      </c>
      <c r="AT46" s="109" t="s">
        <v>482</v>
      </c>
      <c r="AU46" s="109" t="s">
        <v>482</v>
      </c>
      <c r="AV46" s="109" t="s">
        <v>482</v>
      </c>
      <c r="AW46" s="109" t="s">
        <v>482</v>
      </c>
      <c r="AX46" s="109" t="s">
        <v>482</v>
      </c>
      <c r="AY46" s="109" t="s">
        <v>482</v>
      </c>
      <c r="AZ46" s="109" t="s">
        <v>482</v>
      </c>
      <c r="BA46" s="109" t="s">
        <v>482</v>
      </c>
      <c r="BB46" s="109" t="s">
        <v>482</v>
      </c>
      <c r="BC46" s="109" t="s">
        <v>482</v>
      </c>
      <c r="BD46" s="109" t="s">
        <v>482</v>
      </c>
      <c r="BE46" s="109" t="s">
        <v>482</v>
      </c>
      <c r="BF46" s="109" t="s">
        <v>482</v>
      </c>
      <c r="BG46" s="109" t="s">
        <v>482</v>
      </c>
      <c r="BH46" s="109" t="s">
        <v>482</v>
      </c>
      <c r="BI46" s="109" t="s">
        <v>482</v>
      </c>
      <c r="BJ46" s="109" t="s">
        <v>482</v>
      </c>
      <c r="BK46" s="109" t="s">
        <v>482</v>
      </c>
      <c r="BL46" s="109" t="s">
        <v>482</v>
      </c>
      <c r="BM46" s="109" t="s">
        <v>482</v>
      </c>
      <c r="BN46" s="109" t="s">
        <v>482</v>
      </c>
      <c r="BO46" s="109" t="s">
        <v>482</v>
      </c>
      <c r="BP46" s="109" t="s">
        <v>482</v>
      </c>
      <c r="BQ46" s="109" t="s">
        <v>482</v>
      </c>
      <c r="BR46" s="109" t="s">
        <v>482</v>
      </c>
      <c r="BS46" s="109" t="s">
        <v>482</v>
      </c>
      <c r="BT46" s="109" t="s">
        <v>482</v>
      </c>
      <c r="BU46" s="109" t="s">
        <v>482</v>
      </c>
      <c r="BV46" s="109" t="s">
        <v>482</v>
      </c>
      <c r="BW46" s="109" t="s">
        <v>482</v>
      </c>
      <c r="BX46" s="109" t="s">
        <v>482</v>
      </c>
      <c r="BY46" s="109" t="s">
        <v>482</v>
      </c>
      <c r="BZ46" s="109" t="s">
        <v>482</v>
      </c>
      <c r="CA46" s="109" t="s">
        <v>482</v>
      </c>
      <c r="CB46" s="109" t="s">
        <v>482</v>
      </c>
      <c r="CC46" s="109" t="s">
        <v>482</v>
      </c>
      <c r="CD46" s="109" t="s">
        <v>482</v>
      </c>
      <c r="CE46" s="109" t="s">
        <v>482</v>
      </c>
      <c r="CF46" s="109" t="s">
        <v>482</v>
      </c>
      <c r="CG46" s="109" t="s">
        <v>482</v>
      </c>
      <c r="CH46" s="109" t="s">
        <v>482</v>
      </c>
      <c r="CI46" s="109" t="s">
        <v>482</v>
      </c>
      <c r="CJ46" s="109" t="s">
        <v>482</v>
      </c>
      <c r="CK46" s="109" t="s">
        <v>482</v>
      </c>
      <c r="CL46" s="109" t="s">
        <v>482</v>
      </c>
      <c r="CM46" s="109" t="s">
        <v>482</v>
      </c>
      <c r="CN46" s="109" t="s">
        <v>482</v>
      </c>
      <c r="CO46" s="109" t="s">
        <v>482</v>
      </c>
      <c r="CP46" s="109" t="s">
        <v>482</v>
      </c>
      <c r="CQ46" s="109" t="s">
        <v>482</v>
      </c>
      <c r="CR46" s="109" t="s">
        <v>482</v>
      </c>
      <c r="CS46" s="109" t="s">
        <v>482</v>
      </c>
      <c r="CT46" s="109" t="s">
        <v>482</v>
      </c>
      <c r="CU46" s="109" t="s">
        <v>482</v>
      </c>
      <c r="CV46" s="109" t="s">
        <v>482</v>
      </c>
      <c r="CW46" s="109" t="s">
        <v>482</v>
      </c>
      <c r="CX46" s="109">
        <f t="shared" si="33"/>
        <v>0</v>
      </c>
      <c r="CY46" s="109">
        <f t="shared" si="34"/>
        <v>0</v>
      </c>
      <c r="CZ46" s="109">
        <f t="shared" si="35"/>
        <v>0</v>
      </c>
      <c r="DA46" s="109">
        <f t="shared" si="36"/>
        <v>0</v>
      </c>
      <c r="DB46" s="109">
        <f t="shared" si="37"/>
        <v>0</v>
      </c>
      <c r="DC46" s="109">
        <f t="shared" si="38"/>
        <v>0</v>
      </c>
      <c r="DD46" s="109">
        <f t="shared" si="39"/>
        <v>0</v>
      </c>
      <c r="DE46" s="109">
        <f t="shared" si="40"/>
        <v>0</v>
      </c>
      <c r="DF46" s="109">
        <f t="shared" si="41"/>
        <v>0</v>
      </c>
      <c r="DG46" s="109">
        <f t="shared" si="42"/>
        <v>0</v>
      </c>
      <c r="DH46" s="109">
        <f t="shared" si="43"/>
        <v>0</v>
      </c>
      <c r="DI46" s="109">
        <f t="shared" si="44"/>
        <v>0</v>
      </c>
      <c r="DJ46" s="109">
        <f t="shared" si="45"/>
        <v>0</v>
      </c>
      <c r="DK46" s="109">
        <f t="shared" si="47"/>
        <v>0</v>
      </c>
      <c r="DL46" s="89" t="str">
        <f>IF(G0228_1074205010351_02_0_69_!CT46="","",G0228_1074205010351_02_0_69_!CT46)</f>
        <v>нд</v>
      </c>
    </row>
    <row r="47" spans="1:116" s="88" customFormat="1" ht="78.75" x14ac:dyDescent="0.25">
      <c r="A47" s="115" t="str">
        <f>G0228_1074205010351_02_0_69_!A47</f>
        <v>1.2.1.2</v>
      </c>
      <c r="B47" s="106" t="str">
        <f>G0228_1074205010351_02_0_69_!B47</f>
        <v>Модернизация, техническое перевооружение трансформаторных и иных подстанций, распределительных пунктов, всего, в том числе:</v>
      </c>
      <c r="C47" s="115" t="str">
        <f>G0228_1074205010351_02_0_69_!C47</f>
        <v>Г</v>
      </c>
      <c r="D47" s="109">
        <f t="shared" si="3"/>
        <v>0</v>
      </c>
      <c r="E47" s="109">
        <f t="shared" si="4"/>
        <v>0</v>
      </c>
      <c r="F47" s="109">
        <f t="shared" si="5"/>
        <v>0</v>
      </c>
      <c r="G47" s="109">
        <f t="shared" si="6"/>
        <v>0</v>
      </c>
      <c r="H47" s="109">
        <f t="shared" si="7"/>
        <v>0</v>
      </c>
      <c r="I47" s="109">
        <f t="shared" si="8"/>
        <v>0</v>
      </c>
      <c r="J47" s="109">
        <f t="shared" si="9"/>
        <v>0</v>
      </c>
      <c r="K47" s="109">
        <f t="shared" si="10"/>
        <v>3.42</v>
      </c>
      <c r="L47" s="109">
        <f t="shared" si="11"/>
        <v>32</v>
      </c>
      <c r="M47" s="109">
        <f t="shared" si="12"/>
        <v>0</v>
      </c>
      <c r="N47" s="109">
        <f t="shared" si="13"/>
        <v>0</v>
      </c>
      <c r="O47" s="109">
        <f t="shared" si="14"/>
        <v>0</v>
      </c>
      <c r="P47" s="109">
        <f t="shared" si="15"/>
        <v>0</v>
      </c>
      <c r="Q47" s="109">
        <f t="shared" si="16"/>
        <v>0</v>
      </c>
      <c r="R47" s="109">
        <v>0</v>
      </c>
      <c r="S47" s="109">
        <v>0</v>
      </c>
      <c r="T47" s="109">
        <v>0</v>
      </c>
      <c r="U47" s="109">
        <v>0</v>
      </c>
      <c r="V47" s="109">
        <v>0</v>
      </c>
      <c r="W47" s="109">
        <v>0</v>
      </c>
      <c r="X47" s="109">
        <v>0</v>
      </c>
      <c r="Y47" s="109">
        <v>0</v>
      </c>
      <c r="Z47" s="109">
        <v>0</v>
      </c>
      <c r="AA47" s="109">
        <v>0</v>
      </c>
      <c r="AB47" s="109">
        <v>0</v>
      </c>
      <c r="AC47" s="109">
        <v>0</v>
      </c>
      <c r="AD47" s="109">
        <v>0</v>
      </c>
      <c r="AE47" s="109">
        <v>0</v>
      </c>
      <c r="AF47" s="109">
        <f>SUM(AF48:AF54)</f>
        <v>0</v>
      </c>
      <c r="AG47" s="109">
        <f t="shared" ref="AG47:CR47" si="61">SUM(AG48:AG54)</f>
        <v>0</v>
      </c>
      <c r="AH47" s="109">
        <f t="shared" si="61"/>
        <v>0</v>
      </c>
      <c r="AI47" s="109">
        <f t="shared" si="61"/>
        <v>0</v>
      </c>
      <c r="AJ47" s="109">
        <f t="shared" si="61"/>
        <v>0</v>
      </c>
      <c r="AK47" s="109">
        <f t="shared" si="61"/>
        <v>0</v>
      </c>
      <c r="AL47" s="109">
        <f t="shared" si="61"/>
        <v>0</v>
      </c>
      <c r="AM47" s="109">
        <f t="shared" si="61"/>
        <v>0</v>
      </c>
      <c r="AN47" s="109">
        <f t="shared" si="61"/>
        <v>0</v>
      </c>
      <c r="AO47" s="109">
        <f t="shared" si="61"/>
        <v>0</v>
      </c>
      <c r="AP47" s="109">
        <f t="shared" si="61"/>
        <v>0</v>
      </c>
      <c r="AQ47" s="109">
        <f t="shared" si="61"/>
        <v>0</v>
      </c>
      <c r="AR47" s="109">
        <f t="shared" si="61"/>
        <v>0</v>
      </c>
      <c r="AS47" s="109">
        <f t="shared" si="61"/>
        <v>0</v>
      </c>
      <c r="AT47" s="109">
        <f t="shared" si="61"/>
        <v>0</v>
      </c>
      <c r="AU47" s="109">
        <f t="shared" si="61"/>
        <v>0</v>
      </c>
      <c r="AV47" s="109">
        <f t="shared" si="61"/>
        <v>0</v>
      </c>
      <c r="AW47" s="109">
        <f t="shared" si="61"/>
        <v>0</v>
      </c>
      <c r="AX47" s="109">
        <f t="shared" si="61"/>
        <v>0</v>
      </c>
      <c r="AY47" s="109">
        <f t="shared" si="61"/>
        <v>0</v>
      </c>
      <c r="AZ47" s="109">
        <f t="shared" si="61"/>
        <v>0</v>
      </c>
      <c r="BA47" s="109">
        <f t="shared" si="61"/>
        <v>1.42</v>
      </c>
      <c r="BB47" s="109">
        <f t="shared" si="61"/>
        <v>0</v>
      </c>
      <c r="BC47" s="109">
        <f t="shared" si="61"/>
        <v>0</v>
      </c>
      <c r="BD47" s="109">
        <f t="shared" si="61"/>
        <v>0</v>
      </c>
      <c r="BE47" s="109">
        <f t="shared" si="61"/>
        <v>0</v>
      </c>
      <c r="BF47" s="109">
        <f t="shared" si="61"/>
        <v>0</v>
      </c>
      <c r="BG47" s="109">
        <f t="shared" si="61"/>
        <v>0</v>
      </c>
      <c r="BH47" s="109">
        <f t="shared" si="61"/>
        <v>0</v>
      </c>
      <c r="BI47" s="109">
        <f t="shared" si="61"/>
        <v>0</v>
      </c>
      <c r="BJ47" s="109">
        <f t="shared" si="61"/>
        <v>0</v>
      </c>
      <c r="BK47" s="109">
        <f t="shared" si="61"/>
        <v>0</v>
      </c>
      <c r="BL47" s="109">
        <f t="shared" si="61"/>
        <v>0</v>
      </c>
      <c r="BM47" s="109">
        <f t="shared" si="61"/>
        <v>0</v>
      </c>
      <c r="BN47" s="109">
        <f t="shared" si="61"/>
        <v>0</v>
      </c>
      <c r="BO47" s="109">
        <f t="shared" si="61"/>
        <v>2</v>
      </c>
      <c r="BP47" s="109">
        <f t="shared" si="61"/>
        <v>0</v>
      </c>
      <c r="BQ47" s="109">
        <f t="shared" si="61"/>
        <v>0</v>
      </c>
      <c r="BR47" s="109">
        <f t="shared" si="61"/>
        <v>0</v>
      </c>
      <c r="BS47" s="109">
        <f t="shared" si="61"/>
        <v>0</v>
      </c>
      <c r="BT47" s="109">
        <f t="shared" si="61"/>
        <v>0</v>
      </c>
      <c r="BU47" s="109">
        <f t="shared" si="61"/>
        <v>0</v>
      </c>
      <c r="BV47" s="109">
        <f t="shared" si="61"/>
        <v>0</v>
      </c>
      <c r="BW47" s="109">
        <f t="shared" si="61"/>
        <v>0</v>
      </c>
      <c r="BX47" s="109">
        <f t="shared" si="61"/>
        <v>0</v>
      </c>
      <c r="BY47" s="109">
        <f t="shared" si="61"/>
        <v>0</v>
      </c>
      <c r="BZ47" s="109">
        <f t="shared" si="61"/>
        <v>0</v>
      </c>
      <c r="CA47" s="109">
        <f t="shared" si="61"/>
        <v>0</v>
      </c>
      <c r="CB47" s="109">
        <f t="shared" si="61"/>
        <v>0</v>
      </c>
      <c r="CC47" s="109">
        <f t="shared" si="61"/>
        <v>0</v>
      </c>
      <c r="CD47" s="109">
        <f t="shared" si="61"/>
        <v>0</v>
      </c>
      <c r="CE47" s="109">
        <f t="shared" si="61"/>
        <v>0</v>
      </c>
      <c r="CF47" s="109">
        <f t="shared" si="61"/>
        <v>0</v>
      </c>
      <c r="CG47" s="109">
        <f t="shared" si="61"/>
        <v>0</v>
      </c>
      <c r="CH47" s="109">
        <f t="shared" si="61"/>
        <v>0</v>
      </c>
      <c r="CI47" s="109">
        <f t="shared" si="61"/>
        <v>0</v>
      </c>
      <c r="CJ47" s="109">
        <f t="shared" si="61"/>
        <v>0</v>
      </c>
      <c r="CK47" s="109">
        <f t="shared" si="61"/>
        <v>0</v>
      </c>
      <c r="CL47" s="109">
        <f t="shared" si="61"/>
        <v>0</v>
      </c>
      <c r="CM47" s="109">
        <f t="shared" si="61"/>
        <v>0</v>
      </c>
      <c r="CN47" s="109">
        <f t="shared" si="61"/>
        <v>0</v>
      </c>
      <c r="CO47" s="109">
        <f t="shared" si="61"/>
        <v>0</v>
      </c>
      <c r="CP47" s="109">
        <f t="shared" si="61"/>
        <v>0</v>
      </c>
      <c r="CQ47" s="109">
        <f t="shared" si="61"/>
        <v>0</v>
      </c>
      <c r="CR47" s="109">
        <f t="shared" si="61"/>
        <v>32</v>
      </c>
      <c r="CS47" s="109">
        <f t="shared" ref="CS47:CW47" si="62">SUM(CS48:CS54)</f>
        <v>0</v>
      </c>
      <c r="CT47" s="109">
        <f t="shared" si="62"/>
        <v>0</v>
      </c>
      <c r="CU47" s="109">
        <f t="shared" si="62"/>
        <v>0</v>
      </c>
      <c r="CV47" s="109">
        <f t="shared" si="62"/>
        <v>0</v>
      </c>
      <c r="CW47" s="109">
        <f t="shared" si="62"/>
        <v>0</v>
      </c>
      <c r="CX47" s="109">
        <f t="shared" si="33"/>
        <v>0</v>
      </c>
      <c r="CY47" s="109">
        <f t="shared" si="34"/>
        <v>0</v>
      </c>
      <c r="CZ47" s="109">
        <f t="shared" si="35"/>
        <v>0</v>
      </c>
      <c r="DA47" s="109">
        <f t="shared" si="36"/>
        <v>0</v>
      </c>
      <c r="DB47" s="109">
        <f t="shared" si="37"/>
        <v>0</v>
      </c>
      <c r="DC47" s="109">
        <f t="shared" si="38"/>
        <v>0</v>
      </c>
      <c r="DD47" s="109">
        <f t="shared" si="39"/>
        <v>0</v>
      </c>
      <c r="DE47" s="109">
        <f t="shared" si="40"/>
        <v>3.42</v>
      </c>
      <c r="DF47" s="109">
        <f t="shared" si="41"/>
        <v>32</v>
      </c>
      <c r="DG47" s="109">
        <f t="shared" si="42"/>
        <v>0</v>
      </c>
      <c r="DH47" s="109">
        <f t="shared" si="43"/>
        <v>0</v>
      </c>
      <c r="DI47" s="109">
        <f t="shared" si="44"/>
        <v>0</v>
      </c>
      <c r="DJ47" s="109">
        <f t="shared" si="45"/>
        <v>0</v>
      </c>
      <c r="DK47" s="109">
        <f t="shared" si="47"/>
        <v>0</v>
      </c>
      <c r="DL47" s="89" t="str">
        <f>IF(G0228_1074205010351_02_0_69_!CT47="","",G0228_1074205010351_02_0_69_!CT47)</f>
        <v>нд</v>
      </c>
    </row>
    <row r="48" spans="1:116" ht="31.5" x14ac:dyDescent="0.25">
      <c r="A48" s="297" t="str">
        <f>G0228_1074205010351_02_0_69_!A48</f>
        <v>1.2.1.2.1</v>
      </c>
      <c r="B48" s="298" t="str">
        <f>G0228_1074205010351_02_0_69_!B48</f>
        <v xml:space="preserve">Реконструкция ТП-9, ТП-10 </v>
      </c>
      <c r="C48" s="297" t="str">
        <f>G0228_1074205010351_02_0_69_!C48</f>
        <v>L_0000000001</v>
      </c>
      <c r="D48" s="493">
        <f t="shared" si="3"/>
        <v>0</v>
      </c>
      <c r="E48" s="493">
        <f t="shared" si="4"/>
        <v>0</v>
      </c>
      <c r="F48" s="493">
        <f t="shared" si="5"/>
        <v>0</v>
      </c>
      <c r="G48" s="493">
        <f t="shared" si="6"/>
        <v>0</v>
      </c>
      <c r="H48" s="493">
        <f t="shared" si="7"/>
        <v>0</v>
      </c>
      <c r="I48" s="493">
        <f t="shared" si="8"/>
        <v>0</v>
      </c>
      <c r="J48" s="493">
        <f t="shared" si="9"/>
        <v>0</v>
      </c>
      <c r="K48" s="493">
        <f t="shared" si="10"/>
        <v>2</v>
      </c>
      <c r="L48" s="493">
        <f t="shared" si="11"/>
        <v>0</v>
      </c>
      <c r="M48" s="493">
        <f t="shared" si="12"/>
        <v>0</v>
      </c>
      <c r="N48" s="493">
        <f t="shared" si="13"/>
        <v>0</v>
      </c>
      <c r="O48" s="493">
        <f t="shared" si="14"/>
        <v>0</v>
      </c>
      <c r="P48" s="493">
        <f t="shared" si="15"/>
        <v>0</v>
      </c>
      <c r="Q48" s="493">
        <f t="shared" si="16"/>
        <v>0</v>
      </c>
      <c r="R48" s="493">
        <v>0</v>
      </c>
      <c r="S48" s="493">
        <v>0</v>
      </c>
      <c r="T48" s="493">
        <v>0</v>
      </c>
      <c r="U48" s="493">
        <v>0</v>
      </c>
      <c r="V48" s="493">
        <v>0</v>
      </c>
      <c r="W48" s="493">
        <v>0</v>
      </c>
      <c r="X48" s="493">
        <f t="shared" ref="X48:X53" si="63">J48</f>
        <v>0</v>
      </c>
      <c r="Y48" s="493">
        <v>0</v>
      </c>
      <c r="Z48" s="493">
        <v>0</v>
      </c>
      <c r="AA48" s="493">
        <v>0</v>
      </c>
      <c r="AB48" s="493">
        <v>0</v>
      </c>
      <c r="AC48" s="493">
        <v>0</v>
      </c>
      <c r="AD48" s="493">
        <v>0</v>
      </c>
      <c r="AE48" s="493">
        <f t="shared" ref="AE48:AE53" si="64">X48</f>
        <v>0</v>
      </c>
      <c r="AF48" s="108">
        <f>G0228_1074205010351_04_0_69_!V48</f>
        <v>0</v>
      </c>
      <c r="AG48" s="108">
        <v>0</v>
      </c>
      <c r="AH48" s="493">
        <v>0</v>
      </c>
      <c r="AI48" s="493">
        <v>0</v>
      </c>
      <c r="AJ48" s="493">
        <v>0</v>
      </c>
      <c r="AK48" s="108">
        <v>0</v>
      </c>
      <c r="AL48" s="108">
        <f>G0228_1074205010351_04_0_69_!Z48</f>
        <v>0</v>
      </c>
      <c r="AM48" s="108">
        <f>G0228_1074205010351_04_0_69_!AC48</f>
        <v>0</v>
      </c>
      <c r="AN48" s="108">
        <v>0</v>
      </c>
      <c r="AO48" s="493">
        <v>0</v>
      </c>
      <c r="AP48" s="493">
        <v>0</v>
      </c>
      <c r="AQ48" s="493">
        <v>0</v>
      </c>
      <c r="AR48" s="108">
        <v>0</v>
      </c>
      <c r="AS48" s="108">
        <f>G0228_1074205010351_04_0_69_!AG48</f>
        <v>0</v>
      </c>
      <c r="AT48" s="108">
        <f>G0228_1074205010351_04_0_69_!AJ48</f>
        <v>0</v>
      </c>
      <c r="AU48" s="108">
        <v>0</v>
      </c>
      <c r="AV48" s="493">
        <v>0</v>
      </c>
      <c r="AW48" s="493">
        <v>0</v>
      </c>
      <c r="AX48" s="493">
        <v>0</v>
      </c>
      <c r="AY48" s="108">
        <v>0</v>
      </c>
      <c r="AZ48" s="108">
        <f>G0228_1074205010351_04_0_69_!AN48</f>
        <v>0</v>
      </c>
      <c r="BA48" s="108" t="s">
        <v>482</v>
      </c>
      <c r="BB48" s="108" t="s">
        <v>482</v>
      </c>
      <c r="BC48" s="108" t="s">
        <v>482</v>
      </c>
      <c r="BD48" s="108" t="s">
        <v>482</v>
      </c>
      <c r="BE48" s="108" t="s">
        <v>482</v>
      </c>
      <c r="BF48" s="108" t="s">
        <v>482</v>
      </c>
      <c r="BG48" s="108" t="s">
        <v>482</v>
      </c>
      <c r="BH48" s="108">
        <f>G0228_1074205010351_04_0_69_!AX48</f>
        <v>0</v>
      </c>
      <c r="BI48" s="108">
        <v>0</v>
      </c>
      <c r="BJ48" s="108">
        <v>0</v>
      </c>
      <c r="BK48" s="108">
        <v>0</v>
      </c>
      <c r="BL48" s="108">
        <v>0</v>
      </c>
      <c r="BM48" s="108">
        <v>0</v>
      </c>
      <c r="BN48" s="108">
        <f>G0228_1074205010351_04_0_69_!BB48</f>
        <v>0</v>
      </c>
      <c r="BO48" s="108">
        <v>2</v>
      </c>
      <c r="BP48" s="108" t="s">
        <v>482</v>
      </c>
      <c r="BQ48" s="108" t="s">
        <v>482</v>
      </c>
      <c r="BR48" s="108" t="s">
        <v>482</v>
      </c>
      <c r="BS48" s="108" t="s">
        <v>482</v>
      </c>
      <c r="BT48" s="108" t="s">
        <v>482</v>
      </c>
      <c r="BU48" s="108" t="s">
        <v>482</v>
      </c>
      <c r="BV48" s="108">
        <f>G0228_1074205010351_04_0_69_!BL48</f>
        <v>0</v>
      </c>
      <c r="BW48" s="108">
        <v>0</v>
      </c>
      <c r="BX48" s="493">
        <v>0</v>
      </c>
      <c r="BY48" s="493">
        <v>0</v>
      </c>
      <c r="BZ48" s="493">
        <v>0</v>
      </c>
      <c r="CA48" s="108">
        <v>0</v>
      </c>
      <c r="CB48" s="108">
        <f>G0228_1074205010351_04_0_69_!BP48</f>
        <v>0</v>
      </c>
      <c r="CC48" s="108" t="s">
        <v>482</v>
      </c>
      <c r="CD48" s="108" t="s">
        <v>482</v>
      </c>
      <c r="CE48" s="108" t="s">
        <v>482</v>
      </c>
      <c r="CF48" s="108" t="s">
        <v>482</v>
      </c>
      <c r="CG48" s="108" t="s">
        <v>482</v>
      </c>
      <c r="CH48" s="108" t="s">
        <v>482</v>
      </c>
      <c r="CI48" s="108" t="s">
        <v>482</v>
      </c>
      <c r="CJ48" s="108">
        <f>G0228_1074205010351_04_0_69_!BZ48</f>
        <v>0</v>
      </c>
      <c r="CK48" s="108">
        <v>0</v>
      </c>
      <c r="CL48" s="493">
        <v>0</v>
      </c>
      <c r="CM48" s="493">
        <v>0</v>
      </c>
      <c r="CN48" s="493">
        <v>0</v>
      </c>
      <c r="CO48" s="108">
        <v>0</v>
      </c>
      <c r="CP48" s="108">
        <f>G0228_1074205010351_04_0_69_!CD48</f>
        <v>0</v>
      </c>
      <c r="CQ48" s="108" t="s">
        <v>482</v>
      </c>
      <c r="CR48" s="108" t="s">
        <v>482</v>
      </c>
      <c r="CS48" s="108" t="s">
        <v>482</v>
      </c>
      <c r="CT48" s="108" t="s">
        <v>482</v>
      </c>
      <c r="CU48" s="108" t="s">
        <v>482</v>
      </c>
      <c r="CV48" s="108" t="s">
        <v>482</v>
      </c>
      <c r="CW48" s="108" t="s">
        <v>482</v>
      </c>
      <c r="CX48" s="109">
        <f t="shared" si="33"/>
        <v>0</v>
      </c>
      <c r="CY48" s="109">
        <f t="shared" si="34"/>
        <v>0</v>
      </c>
      <c r="CZ48" s="109">
        <f t="shared" si="35"/>
        <v>0</v>
      </c>
      <c r="DA48" s="109">
        <f t="shared" si="36"/>
        <v>0</v>
      </c>
      <c r="DB48" s="109">
        <f t="shared" si="37"/>
        <v>0</v>
      </c>
      <c r="DC48" s="109">
        <f t="shared" si="38"/>
        <v>0</v>
      </c>
      <c r="DD48" s="109">
        <f t="shared" si="39"/>
        <v>0</v>
      </c>
      <c r="DE48" s="109">
        <f t="shared" si="40"/>
        <v>2</v>
      </c>
      <c r="DF48" s="109">
        <f t="shared" si="41"/>
        <v>0</v>
      </c>
      <c r="DG48" s="109">
        <f t="shared" si="42"/>
        <v>0</v>
      </c>
      <c r="DH48" s="109">
        <f t="shared" si="43"/>
        <v>0</v>
      </c>
      <c r="DI48" s="109">
        <f t="shared" si="44"/>
        <v>0</v>
      </c>
      <c r="DJ48" s="109">
        <f t="shared" si="45"/>
        <v>0</v>
      </c>
      <c r="DK48" s="109">
        <f t="shared" si="47"/>
        <v>0</v>
      </c>
      <c r="DL48" s="493" t="str">
        <f>IF(G0228_1074205010351_02_0_69_!CT48="","",G0228_1074205010351_02_0_69_!CT48)</f>
        <v>нд</v>
      </c>
    </row>
    <row r="49" spans="1:116" ht="31.5" x14ac:dyDescent="0.25">
      <c r="A49" s="297" t="str">
        <f>G0228_1074205010351_02_0_69_!A49</f>
        <v>1.2.1.2.2</v>
      </c>
      <c r="B49" s="298" t="str">
        <f>G0228_1074205010351_02_0_69_!B49</f>
        <v>Замена силового трансформатора ТП-5</v>
      </c>
      <c r="C49" s="297" t="str">
        <f>G0228_1074205010351_02_0_69_!C49</f>
        <v>L_0000000002</v>
      </c>
      <c r="D49" s="493">
        <f t="shared" si="3"/>
        <v>0</v>
      </c>
      <c r="E49" s="493">
        <f t="shared" si="4"/>
        <v>0</v>
      </c>
      <c r="F49" s="493">
        <f t="shared" si="5"/>
        <v>0</v>
      </c>
      <c r="G49" s="493">
        <f t="shared" si="6"/>
        <v>0</v>
      </c>
      <c r="H49" s="493">
        <f t="shared" si="7"/>
        <v>0</v>
      </c>
      <c r="I49" s="493">
        <f t="shared" si="8"/>
        <v>0</v>
      </c>
      <c r="J49" s="493">
        <f t="shared" si="9"/>
        <v>0</v>
      </c>
      <c r="K49" s="493">
        <f t="shared" si="10"/>
        <v>0.63</v>
      </c>
      <c r="L49" s="493">
        <f t="shared" si="11"/>
        <v>0</v>
      </c>
      <c r="M49" s="493">
        <f t="shared" si="12"/>
        <v>0</v>
      </c>
      <c r="N49" s="493">
        <f t="shared" si="13"/>
        <v>0</v>
      </c>
      <c r="O49" s="493">
        <f t="shared" si="14"/>
        <v>0</v>
      </c>
      <c r="P49" s="493">
        <f t="shared" si="15"/>
        <v>0</v>
      </c>
      <c r="Q49" s="493">
        <f t="shared" si="16"/>
        <v>0</v>
      </c>
      <c r="R49" s="493">
        <v>0</v>
      </c>
      <c r="S49" s="493">
        <v>0</v>
      </c>
      <c r="T49" s="493">
        <v>0</v>
      </c>
      <c r="U49" s="493">
        <v>0</v>
      </c>
      <c r="V49" s="493">
        <v>0</v>
      </c>
      <c r="W49" s="493">
        <v>0</v>
      </c>
      <c r="X49" s="493">
        <f t="shared" si="63"/>
        <v>0</v>
      </c>
      <c r="Y49" s="493">
        <v>0</v>
      </c>
      <c r="Z49" s="493">
        <v>0</v>
      </c>
      <c r="AA49" s="493">
        <v>0</v>
      </c>
      <c r="AB49" s="493">
        <v>0</v>
      </c>
      <c r="AC49" s="493">
        <v>0</v>
      </c>
      <c r="AD49" s="493">
        <v>0</v>
      </c>
      <c r="AE49" s="493">
        <f t="shared" si="64"/>
        <v>0</v>
      </c>
      <c r="AF49" s="108">
        <f>G0228_1074205010351_04_0_69_!V49</f>
        <v>0</v>
      </c>
      <c r="AG49" s="108">
        <v>0</v>
      </c>
      <c r="AH49" s="493">
        <v>0</v>
      </c>
      <c r="AI49" s="493">
        <v>0</v>
      </c>
      <c r="AJ49" s="493">
        <v>0</v>
      </c>
      <c r="AK49" s="108">
        <v>0</v>
      </c>
      <c r="AL49" s="108">
        <f>G0228_1074205010351_04_0_69_!Z49</f>
        <v>0</v>
      </c>
      <c r="AM49" s="108">
        <f>G0228_1074205010351_04_0_69_!AC49</f>
        <v>0</v>
      </c>
      <c r="AN49" s="108">
        <v>0</v>
      </c>
      <c r="AO49" s="493">
        <v>0</v>
      </c>
      <c r="AP49" s="493">
        <v>0</v>
      </c>
      <c r="AQ49" s="493">
        <v>0</v>
      </c>
      <c r="AR49" s="108">
        <v>0</v>
      </c>
      <c r="AS49" s="108">
        <f>G0228_1074205010351_04_0_69_!AG49</f>
        <v>0</v>
      </c>
      <c r="AT49" s="108">
        <f>G0228_1074205010351_04_0_69_!AJ49</f>
        <v>0</v>
      </c>
      <c r="AU49" s="108">
        <v>0</v>
      </c>
      <c r="AV49" s="493">
        <v>0</v>
      </c>
      <c r="AW49" s="493">
        <v>0</v>
      </c>
      <c r="AX49" s="493">
        <v>0</v>
      </c>
      <c r="AY49" s="108">
        <v>0</v>
      </c>
      <c r="AZ49" s="108">
        <f>G0228_1074205010351_04_0_69_!AN49</f>
        <v>0</v>
      </c>
      <c r="BA49" s="108">
        <v>0.63</v>
      </c>
      <c r="BB49" s="108" t="s">
        <v>482</v>
      </c>
      <c r="BC49" s="108" t="s">
        <v>482</v>
      </c>
      <c r="BD49" s="108" t="s">
        <v>482</v>
      </c>
      <c r="BE49" s="108" t="s">
        <v>482</v>
      </c>
      <c r="BF49" s="108" t="s">
        <v>482</v>
      </c>
      <c r="BG49" s="108" t="s">
        <v>482</v>
      </c>
      <c r="BH49" s="108">
        <f>G0228_1074205010351_04_0_69_!AX49</f>
        <v>0</v>
      </c>
      <c r="BI49" s="108">
        <v>0</v>
      </c>
      <c r="BJ49" s="108">
        <v>0</v>
      </c>
      <c r="BK49" s="108">
        <v>0</v>
      </c>
      <c r="BL49" s="108">
        <v>0</v>
      </c>
      <c r="BM49" s="108">
        <v>0</v>
      </c>
      <c r="BN49" s="108">
        <f>G0228_1074205010351_04_0_69_!BB49</f>
        <v>0</v>
      </c>
      <c r="BO49" s="108" t="s">
        <v>482</v>
      </c>
      <c r="BP49" s="108" t="s">
        <v>482</v>
      </c>
      <c r="BQ49" s="108" t="s">
        <v>482</v>
      </c>
      <c r="BR49" s="108" t="s">
        <v>482</v>
      </c>
      <c r="BS49" s="108" t="s">
        <v>482</v>
      </c>
      <c r="BT49" s="108" t="s">
        <v>482</v>
      </c>
      <c r="BU49" s="108" t="s">
        <v>482</v>
      </c>
      <c r="BV49" s="108">
        <f>G0228_1074205010351_04_0_69_!BL49</f>
        <v>0</v>
      </c>
      <c r="BW49" s="108">
        <v>0</v>
      </c>
      <c r="BX49" s="493">
        <v>0</v>
      </c>
      <c r="BY49" s="493">
        <v>0</v>
      </c>
      <c r="BZ49" s="493">
        <v>0</v>
      </c>
      <c r="CA49" s="108">
        <v>0</v>
      </c>
      <c r="CB49" s="108">
        <f>G0228_1074205010351_04_0_69_!BP49</f>
        <v>0</v>
      </c>
      <c r="CC49" s="108" t="s">
        <v>482</v>
      </c>
      <c r="CD49" s="108" t="s">
        <v>482</v>
      </c>
      <c r="CE49" s="108" t="s">
        <v>482</v>
      </c>
      <c r="CF49" s="108" t="s">
        <v>482</v>
      </c>
      <c r="CG49" s="108" t="s">
        <v>482</v>
      </c>
      <c r="CH49" s="108" t="s">
        <v>482</v>
      </c>
      <c r="CI49" s="108" t="s">
        <v>482</v>
      </c>
      <c r="CJ49" s="108">
        <f>G0228_1074205010351_04_0_69_!BZ49</f>
        <v>0</v>
      </c>
      <c r="CK49" s="108">
        <v>0</v>
      </c>
      <c r="CL49" s="493">
        <v>0</v>
      </c>
      <c r="CM49" s="493">
        <v>0</v>
      </c>
      <c r="CN49" s="493">
        <v>0</v>
      </c>
      <c r="CO49" s="108">
        <v>0</v>
      </c>
      <c r="CP49" s="108">
        <f>G0228_1074205010351_04_0_69_!CD49</f>
        <v>0</v>
      </c>
      <c r="CQ49" s="108" t="s">
        <v>482</v>
      </c>
      <c r="CR49" s="108" t="s">
        <v>482</v>
      </c>
      <c r="CS49" s="108" t="s">
        <v>482</v>
      </c>
      <c r="CT49" s="108" t="s">
        <v>482</v>
      </c>
      <c r="CU49" s="108" t="s">
        <v>482</v>
      </c>
      <c r="CV49" s="108" t="s">
        <v>482</v>
      </c>
      <c r="CW49" s="108" t="s">
        <v>482</v>
      </c>
      <c r="CX49" s="109">
        <f t="shared" si="33"/>
        <v>0</v>
      </c>
      <c r="CY49" s="109">
        <f t="shared" si="34"/>
        <v>0</v>
      </c>
      <c r="CZ49" s="109">
        <f t="shared" si="35"/>
        <v>0</v>
      </c>
      <c r="DA49" s="109">
        <f t="shared" si="36"/>
        <v>0</v>
      </c>
      <c r="DB49" s="109">
        <f t="shared" si="37"/>
        <v>0</v>
      </c>
      <c r="DC49" s="109">
        <f t="shared" si="38"/>
        <v>0</v>
      </c>
      <c r="DD49" s="109">
        <f t="shared" si="39"/>
        <v>0</v>
      </c>
      <c r="DE49" s="109">
        <f t="shared" si="40"/>
        <v>0.63</v>
      </c>
      <c r="DF49" s="109">
        <f t="shared" si="41"/>
        <v>0</v>
      </c>
      <c r="DG49" s="109">
        <f t="shared" si="42"/>
        <v>0</v>
      </c>
      <c r="DH49" s="109">
        <f t="shared" si="43"/>
        <v>0</v>
      </c>
      <c r="DI49" s="109">
        <f t="shared" si="44"/>
        <v>0</v>
      </c>
      <c r="DJ49" s="109">
        <f t="shared" si="45"/>
        <v>0</v>
      </c>
      <c r="DK49" s="109">
        <f t="shared" si="47"/>
        <v>0</v>
      </c>
      <c r="DL49" s="493" t="str">
        <f>IF(G0228_1074205010351_02_0_69_!CT49="","",G0228_1074205010351_02_0_69_!CT49)</f>
        <v>нд</v>
      </c>
    </row>
    <row r="50" spans="1:116" ht="31.5" x14ac:dyDescent="0.25">
      <c r="A50" s="297" t="str">
        <f>G0228_1074205010351_02_0_69_!A50</f>
        <v>1.2.1.2.3</v>
      </c>
      <c r="B50" s="298" t="str">
        <f>G0228_1074205010351_02_0_69_!B50</f>
        <v>Замена силового трансформатора ТП-6</v>
      </c>
      <c r="C50" s="297" t="str">
        <f>G0228_1074205010351_02_0_69_!C50</f>
        <v>L_0000000003</v>
      </c>
      <c r="D50" s="493">
        <f t="shared" si="3"/>
        <v>0</v>
      </c>
      <c r="E50" s="493">
        <f t="shared" si="4"/>
        <v>0</v>
      </c>
      <c r="F50" s="493">
        <f t="shared" si="5"/>
        <v>0</v>
      </c>
      <c r="G50" s="493">
        <f t="shared" si="6"/>
        <v>0</v>
      </c>
      <c r="H50" s="493">
        <f t="shared" si="7"/>
        <v>0</v>
      </c>
      <c r="I50" s="493">
        <f t="shared" si="8"/>
        <v>0</v>
      </c>
      <c r="J50" s="493">
        <f t="shared" si="9"/>
        <v>0</v>
      </c>
      <c r="K50" s="493">
        <f t="shared" si="10"/>
        <v>0.63</v>
      </c>
      <c r="L50" s="493">
        <f t="shared" si="11"/>
        <v>0</v>
      </c>
      <c r="M50" s="493">
        <f t="shared" si="12"/>
        <v>0</v>
      </c>
      <c r="N50" s="493">
        <f t="shared" si="13"/>
        <v>0</v>
      </c>
      <c r="O50" s="493">
        <f t="shared" si="14"/>
        <v>0</v>
      </c>
      <c r="P50" s="493">
        <f t="shared" si="15"/>
        <v>0</v>
      </c>
      <c r="Q50" s="493">
        <f t="shared" si="16"/>
        <v>0</v>
      </c>
      <c r="R50" s="493">
        <v>0</v>
      </c>
      <c r="S50" s="493">
        <v>0</v>
      </c>
      <c r="T50" s="493">
        <v>0</v>
      </c>
      <c r="U50" s="493">
        <v>0</v>
      </c>
      <c r="V50" s="493">
        <v>0</v>
      </c>
      <c r="W50" s="493">
        <v>0</v>
      </c>
      <c r="X50" s="493">
        <f t="shared" si="63"/>
        <v>0</v>
      </c>
      <c r="Y50" s="493">
        <v>0</v>
      </c>
      <c r="Z50" s="493">
        <v>0</v>
      </c>
      <c r="AA50" s="493">
        <v>0</v>
      </c>
      <c r="AB50" s="493">
        <v>0</v>
      </c>
      <c r="AC50" s="493">
        <v>0</v>
      </c>
      <c r="AD50" s="493">
        <v>0</v>
      </c>
      <c r="AE50" s="493">
        <f t="shared" si="64"/>
        <v>0</v>
      </c>
      <c r="AF50" s="108">
        <f>G0228_1074205010351_04_0_69_!V50</f>
        <v>0</v>
      </c>
      <c r="AG50" s="108">
        <v>0</v>
      </c>
      <c r="AH50" s="493">
        <v>0</v>
      </c>
      <c r="AI50" s="493">
        <v>0</v>
      </c>
      <c r="AJ50" s="493">
        <v>0</v>
      </c>
      <c r="AK50" s="108">
        <v>0</v>
      </c>
      <c r="AL50" s="108">
        <f>G0228_1074205010351_04_0_69_!Z50</f>
        <v>0</v>
      </c>
      <c r="AM50" s="108">
        <f>G0228_1074205010351_04_0_69_!AC50</f>
        <v>0</v>
      </c>
      <c r="AN50" s="108">
        <v>0</v>
      </c>
      <c r="AO50" s="493">
        <v>0</v>
      </c>
      <c r="AP50" s="493">
        <v>0</v>
      </c>
      <c r="AQ50" s="493">
        <v>0</v>
      </c>
      <c r="AR50" s="108">
        <v>0</v>
      </c>
      <c r="AS50" s="108">
        <f>G0228_1074205010351_04_0_69_!AG50</f>
        <v>0</v>
      </c>
      <c r="AT50" s="108">
        <f>G0228_1074205010351_04_0_69_!AJ50</f>
        <v>0</v>
      </c>
      <c r="AU50" s="108">
        <v>0</v>
      </c>
      <c r="AV50" s="493">
        <v>0</v>
      </c>
      <c r="AW50" s="493">
        <v>0</v>
      </c>
      <c r="AX50" s="493">
        <v>0</v>
      </c>
      <c r="AY50" s="108">
        <v>0</v>
      </c>
      <c r="AZ50" s="108">
        <f>G0228_1074205010351_04_0_69_!AN50</f>
        <v>0</v>
      </c>
      <c r="BA50" s="108">
        <v>0.63</v>
      </c>
      <c r="BB50" s="108" t="s">
        <v>482</v>
      </c>
      <c r="BC50" s="108" t="s">
        <v>482</v>
      </c>
      <c r="BD50" s="108" t="s">
        <v>482</v>
      </c>
      <c r="BE50" s="108" t="s">
        <v>482</v>
      </c>
      <c r="BF50" s="108" t="s">
        <v>482</v>
      </c>
      <c r="BG50" s="108" t="s">
        <v>482</v>
      </c>
      <c r="BH50" s="108">
        <f>G0228_1074205010351_04_0_69_!AX50</f>
        <v>0</v>
      </c>
      <c r="BI50" s="108">
        <v>0</v>
      </c>
      <c r="BJ50" s="108">
        <v>0</v>
      </c>
      <c r="BK50" s="108">
        <v>0</v>
      </c>
      <c r="BL50" s="108">
        <v>0</v>
      </c>
      <c r="BM50" s="108">
        <v>0</v>
      </c>
      <c r="BN50" s="108">
        <f>G0228_1074205010351_04_0_69_!BB50</f>
        <v>0</v>
      </c>
      <c r="BO50" s="108" t="s">
        <v>482</v>
      </c>
      <c r="BP50" s="108" t="s">
        <v>482</v>
      </c>
      <c r="BQ50" s="108" t="s">
        <v>482</v>
      </c>
      <c r="BR50" s="108" t="s">
        <v>482</v>
      </c>
      <c r="BS50" s="108" t="s">
        <v>482</v>
      </c>
      <c r="BT50" s="108" t="s">
        <v>482</v>
      </c>
      <c r="BU50" s="108" t="s">
        <v>482</v>
      </c>
      <c r="BV50" s="108">
        <f>G0228_1074205010351_04_0_69_!BL50</f>
        <v>0</v>
      </c>
      <c r="BW50" s="108">
        <v>0</v>
      </c>
      <c r="BX50" s="493">
        <v>0</v>
      </c>
      <c r="BY50" s="493">
        <v>0</v>
      </c>
      <c r="BZ50" s="493">
        <v>0</v>
      </c>
      <c r="CA50" s="108">
        <v>0</v>
      </c>
      <c r="CB50" s="108">
        <f>G0228_1074205010351_04_0_69_!BP50</f>
        <v>0</v>
      </c>
      <c r="CC50" s="108" t="s">
        <v>482</v>
      </c>
      <c r="CD50" s="108" t="s">
        <v>482</v>
      </c>
      <c r="CE50" s="108" t="s">
        <v>482</v>
      </c>
      <c r="CF50" s="108" t="s">
        <v>482</v>
      </c>
      <c r="CG50" s="108" t="s">
        <v>482</v>
      </c>
      <c r="CH50" s="108" t="s">
        <v>482</v>
      </c>
      <c r="CI50" s="108" t="s">
        <v>482</v>
      </c>
      <c r="CJ50" s="108">
        <f>G0228_1074205010351_04_0_69_!BZ50</f>
        <v>0</v>
      </c>
      <c r="CK50" s="108">
        <v>0</v>
      </c>
      <c r="CL50" s="493">
        <v>0</v>
      </c>
      <c r="CM50" s="493">
        <v>0</v>
      </c>
      <c r="CN50" s="493">
        <v>0</v>
      </c>
      <c r="CO50" s="108">
        <v>0</v>
      </c>
      <c r="CP50" s="108">
        <f>G0228_1074205010351_04_0_69_!CD50</f>
        <v>0</v>
      </c>
      <c r="CQ50" s="108" t="s">
        <v>482</v>
      </c>
      <c r="CR50" s="108" t="s">
        <v>482</v>
      </c>
      <c r="CS50" s="108" t="s">
        <v>482</v>
      </c>
      <c r="CT50" s="108" t="s">
        <v>482</v>
      </c>
      <c r="CU50" s="108" t="s">
        <v>482</v>
      </c>
      <c r="CV50" s="108" t="s">
        <v>482</v>
      </c>
      <c r="CW50" s="108" t="s">
        <v>482</v>
      </c>
      <c r="CX50" s="109">
        <f t="shared" si="33"/>
        <v>0</v>
      </c>
      <c r="CY50" s="109">
        <f t="shared" si="34"/>
        <v>0</v>
      </c>
      <c r="CZ50" s="109">
        <f t="shared" si="35"/>
        <v>0</v>
      </c>
      <c r="DA50" s="109">
        <f t="shared" si="36"/>
        <v>0</v>
      </c>
      <c r="DB50" s="109">
        <f t="shared" si="37"/>
        <v>0</v>
      </c>
      <c r="DC50" s="109">
        <f t="shared" si="38"/>
        <v>0</v>
      </c>
      <c r="DD50" s="109">
        <f t="shared" si="39"/>
        <v>0</v>
      </c>
      <c r="DE50" s="109">
        <f t="shared" si="40"/>
        <v>0.63</v>
      </c>
      <c r="DF50" s="109">
        <f t="shared" si="41"/>
        <v>0</v>
      </c>
      <c r="DG50" s="109">
        <f t="shared" si="42"/>
        <v>0</v>
      </c>
      <c r="DH50" s="109">
        <f t="shared" si="43"/>
        <v>0</v>
      </c>
      <c r="DI50" s="109">
        <f t="shared" si="44"/>
        <v>0</v>
      </c>
      <c r="DJ50" s="109">
        <f t="shared" si="45"/>
        <v>0</v>
      </c>
      <c r="DK50" s="109">
        <f t="shared" si="47"/>
        <v>0</v>
      </c>
      <c r="DL50" s="493" t="str">
        <f>IF(G0228_1074205010351_02_0_69_!CT50="","",G0228_1074205010351_02_0_69_!CT50)</f>
        <v>нд</v>
      </c>
    </row>
    <row r="51" spans="1:116" ht="31.5" x14ac:dyDescent="0.25">
      <c r="A51" s="297" t="str">
        <f>G0228_1074205010351_02_0_69_!A51</f>
        <v>1.2.1.2.4</v>
      </c>
      <c r="B51" s="298" t="str">
        <f>G0228_1074205010351_02_0_69_!B51</f>
        <v>Замена силового трансформатора ТП Л-19-41</v>
      </c>
      <c r="C51" s="297" t="str">
        <f>G0228_1074205010351_02_0_69_!C51</f>
        <v>L_0000000004</v>
      </c>
      <c r="D51" s="493">
        <f t="shared" si="3"/>
        <v>0</v>
      </c>
      <c r="E51" s="493">
        <f t="shared" si="4"/>
        <v>0</v>
      </c>
      <c r="F51" s="493">
        <f t="shared" si="5"/>
        <v>0</v>
      </c>
      <c r="G51" s="493">
        <f t="shared" si="6"/>
        <v>0</v>
      </c>
      <c r="H51" s="493">
        <f t="shared" si="7"/>
        <v>0</v>
      </c>
      <c r="I51" s="493">
        <f t="shared" si="8"/>
        <v>0</v>
      </c>
      <c r="J51" s="493">
        <f t="shared" si="9"/>
        <v>0</v>
      </c>
      <c r="K51" s="493">
        <f t="shared" si="10"/>
        <v>0.16</v>
      </c>
      <c r="L51" s="493">
        <f t="shared" si="11"/>
        <v>0</v>
      </c>
      <c r="M51" s="493">
        <f t="shared" si="12"/>
        <v>0</v>
      </c>
      <c r="N51" s="493">
        <f t="shared" si="13"/>
        <v>0</v>
      </c>
      <c r="O51" s="493">
        <f t="shared" si="14"/>
        <v>0</v>
      </c>
      <c r="P51" s="493">
        <f t="shared" si="15"/>
        <v>0</v>
      </c>
      <c r="Q51" s="493">
        <f t="shared" si="16"/>
        <v>0</v>
      </c>
      <c r="R51" s="493">
        <v>0</v>
      </c>
      <c r="S51" s="493">
        <v>0</v>
      </c>
      <c r="T51" s="493">
        <v>0</v>
      </c>
      <c r="U51" s="493">
        <v>0</v>
      </c>
      <c r="V51" s="493">
        <v>0</v>
      </c>
      <c r="W51" s="493">
        <v>0</v>
      </c>
      <c r="X51" s="493">
        <f t="shared" si="63"/>
        <v>0</v>
      </c>
      <c r="Y51" s="493">
        <v>0</v>
      </c>
      <c r="Z51" s="493">
        <v>0</v>
      </c>
      <c r="AA51" s="493">
        <v>0</v>
      </c>
      <c r="AB51" s="493">
        <v>0</v>
      </c>
      <c r="AC51" s="493">
        <v>0</v>
      </c>
      <c r="AD51" s="493">
        <v>0</v>
      </c>
      <c r="AE51" s="493">
        <f t="shared" si="64"/>
        <v>0</v>
      </c>
      <c r="AF51" s="108">
        <f>G0228_1074205010351_04_0_69_!V51</f>
        <v>0</v>
      </c>
      <c r="AG51" s="108">
        <v>0</v>
      </c>
      <c r="AH51" s="493">
        <v>0</v>
      </c>
      <c r="AI51" s="493">
        <v>0</v>
      </c>
      <c r="AJ51" s="493">
        <v>0</v>
      </c>
      <c r="AK51" s="108">
        <v>0</v>
      </c>
      <c r="AL51" s="108">
        <f>G0228_1074205010351_04_0_69_!Z51</f>
        <v>0</v>
      </c>
      <c r="AM51" s="108">
        <f>G0228_1074205010351_04_0_69_!AC51</f>
        <v>0</v>
      </c>
      <c r="AN51" s="108">
        <v>0</v>
      </c>
      <c r="AO51" s="493">
        <v>0</v>
      </c>
      <c r="AP51" s="493">
        <v>0</v>
      </c>
      <c r="AQ51" s="493">
        <v>0</v>
      </c>
      <c r="AR51" s="108">
        <v>0</v>
      </c>
      <c r="AS51" s="108">
        <f>G0228_1074205010351_04_0_69_!AG51</f>
        <v>0</v>
      </c>
      <c r="AT51" s="108">
        <f>G0228_1074205010351_04_0_69_!AJ51</f>
        <v>0</v>
      </c>
      <c r="AU51" s="108">
        <v>0</v>
      </c>
      <c r="AV51" s="493">
        <v>0</v>
      </c>
      <c r="AW51" s="493">
        <v>0</v>
      </c>
      <c r="AX51" s="493">
        <v>0</v>
      </c>
      <c r="AY51" s="108">
        <v>0</v>
      </c>
      <c r="AZ51" s="108">
        <f>G0228_1074205010351_04_0_69_!AN51</f>
        <v>0</v>
      </c>
      <c r="BA51" s="108">
        <v>0.16</v>
      </c>
      <c r="BB51" s="108" t="s">
        <v>482</v>
      </c>
      <c r="BC51" s="108" t="s">
        <v>482</v>
      </c>
      <c r="BD51" s="108" t="s">
        <v>482</v>
      </c>
      <c r="BE51" s="108" t="s">
        <v>482</v>
      </c>
      <c r="BF51" s="108" t="s">
        <v>482</v>
      </c>
      <c r="BG51" s="108" t="s">
        <v>482</v>
      </c>
      <c r="BH51" s="108">
        <f>G0228_1074205010351_04_0_69_!AX51</f>
        <v>0</v>
      </c>
      <c r="BI51" s="108">
        <v>0</v>
      </c>
      <c r="BJ51" s="108">
        <v>0</v>
      </c>
      <c r="BK51" s="108">
        <v>0</v>
      </c>
      <c r="BL51" s="108">
        <v>0</v>
      </c>
      <c r="BM51" s="108">
        <v>0</v>
      </c>
      <c r="BN51" s="108">
        <f>G0228_1074205010351_04_0_69_!BB51</f>
        <v>0</v>
      </c>
      <c r="BO51" s="108" t="s">
        <v>482</v>
      </c>
      <c r="BP51" s="108" t="s">
        <v>482</v>
      </c>
      <c r="BQ51" s="108" t="s">
        <v>482</v>
      </c>
      <c r="BR51" s="108" t="s">
        <v>482</v>
      </c>
      <c r="BS51" s="108" t="s">
        <v>482</v>
      </c>
      <c r="BT51" s="108" t="s">
        <v>482</v>
      </c>
      <c r="BU51" s="108" t="s">
        <v>482</v>
      </c>
      <c r="BV51" s="108">
        <f>G0228_1074205010351_04_0_69_!BL51</f>
        <v>0</v>
      </c>
      <c r="BW51" s="108">
        <v>0</v>
      </c>
      <c r="BX51" s="493">
        <v>0</v>
      </c>
      <c r="BY51" s="493">
        <v>0</v>
      </c>
      <c r="BZ51" s="493">
        <v>0</v>
      </c>
      <c r="CA51" s="108">
        <v>0</v>
      </c>
      <c r="CB51" s="108">
        <f>G0228_1074205010351_04_0_69_!BP51</f>
        <v>0</v>
      </c>
      <c r="CC51" s="108" t="s">
        <v>482</v>
      </c>
      <c r="CD51" s="108" t="s">
        <v>482</v>
      </c>
      <c r="CE51" s="108" t="s">
        <v>482</v>
      </c>
      <c r="CF51" s="108" t="s">
        <v>482</v>
      </c>
      <c r="CG51" s="108" t="s">
        <v>482</v>
      </c>
      <c r="CH51" s="108" t="s">
        <v>482</v>
      </c>
      <c r="CI51" s="108" t="s">
        <v>482</v>
      </c>
      <c r="CJ51" s="108">
        <f>G0228_1074205010351_04_0_69_!BZ51</f>
        <v>0</v>
      </c>
      <c r="CK51" s="108">
        <v>0</v>
      </c>
      <c r="CL51" s="493">
        <v>0</v>
      </c>
      <c r="CM51" s="493">
        <v>0</v>
      </c>
      <c r="CN51" s="493">
        <v>0</v>
      </c>
      <c r="CO51" s="108">
        <v>0</v>
      </c>
      <c r="CP51" s="108">
        <f>G0228_1074205010351_04_0_69_!CD51</f>
        <v>0</v>
      </c>
      <c r="CQ51" s="108" t="s">
        <v>482</v>
      </c>
      <c r="CR51" s="108" t="s">
        <v>482</v>
      </c>
      <c r="CS51" s="108" t="s">
        <v>482</v>
      </c>
      <c r="CT51" s="108" t="s">
        <v>482</v>
      </c>
      <c r="CU51" s="108" t="s">
        <v>482</v>
      </c>
      <c r="CV51" s="108" t="s">
        <v>482</v>
      </c>
      <c r="CW51" s="108" t="s">
        <v>482</v>
      </c>
      <c r="CX51" s="109">
        <f t="shared" si="33"/>
        <v>0</v>
      </c>
      <c r="CY51" s="109">
        <f t="shared" si="34"/>
        <v>0</v>
      </c>
      <c r="CZ51" s="109">
        <f t="shared" si="35"/>
        <v>0</v>
      </c>
      <c r="DA51" s="109">
        <f t="shared" si="36"/>
        <v>0</v>
      </c>
      <c r="DB51" s="109">
        <f t="shared" si="37"/>
        <v>0</v>
      </c>
      <c r="DC51" s="109">
        <f t="shared" si="38"/>
        <v>0</v>
      </c>
      <c r="DD51" s="109">
        <f t="shared" si="39"/>
        <v>0</v>
      </c>
      <c r="DE51" s="109">
        <f t="shared" si="40"/>
        <v>0.16</v>
      </c>
      <c r="DF51" s="109">
        <f t="shared" si="41"/>
        <v>0</v>
      </c>
      <c r="DG51" s="109">
        <f t="shared" si="42"/>
        <v>0</v>
      </c>
      <c r="DH51" s="109">
        <f t="shared" si="43"/>
        <v>0</v>
      </c>
      <c r="DI51" s="109">
        <f t="shared" si="44"/>
        <v>0</v>
      </c>
      <c r="DJ51" s="109">
        <f t="shared" si="45"/>
        <v>0</v>
      </c>
      <c r="DK51" s="109">
        <f t="shared" si="47"/>
        <v>0</v>
      </c>
      <c r="DL51" s="493" t="str">
        <f>IF(G0228_1074205010351_02_0_69_!CT51="","",G0228_1074205010351_02_0_69_!CT51)</f>
        <v>нд</v>
      </c>
    </row>
    <row r="52" spans="1:116" ht="31.5" x14ac:dyDescent="0.25">
      <c r="A52" s="297" t="str">
        <f>G0228_1074205010351_02_0_69_!A52</f>
        <v>1.2.1.2.5</v>
      </c>
      <c r="B52" s="298" t="str">
        <f>G0228_1074205010351_02_0_69_!B52</f>
        <v>Проектирование и строительство ПС 35 кВ ГПЗ-5 (новая)</v>
      </c>
      <c r="C52" s="297" t="str">
        <f>G0228_1074205010351_02_0_69_!C52</f>
        <v>M_0000000001</v>
      </c>
      <c r="D52" s="512">
        <f t="shared" si="3"/>
        <v>0</v>
      </c>
      <c r="E52" s="512">
        <f t="shared" si="4"/>
        <v>0</v>
      </c>
      <c r="F52" s="512">
        <f t="shared" si="5"/>
        <v>0</v>
      </c>
      <c r="G52" s="512">
        <f t="shared" si="6"/>
        <v>0</v>
      </c>
      <c r="H52" s="512">
        <f t="shared" si="7"/>
        <v>0</v>
      </c>
      <c r="I52" s="512">
        <f t="shared" si="8"/>
        <v>0</v>
      </c>
      <c r="J52" s="512">
        <f t="shared" si="9"/>
        <v>0</v>
      </c>
      <c r="K52" s="512">
        <f t="shared" si="10"/>
        <v>0</v>
      </c>
      <c r="L52" s="512">
        <f t="shared" si="11"/>
        <v>32</v>
      </c>
      <c r="M52" s="512">
        <f t="shared" si="12"/>
        <v>0</v>
      </c>
      <c r="N52" s="512">
        <f t="shared" si="13"/>
        <v>0</v>
      </c>
      <c r="O52" s="512">
        <f t="shared" si="14"/>
        <v>0</v>
      </c>
      <c r="P52" s="512">
        <f t="shared" si="15"/>
        <v>0</v>
      </c>
      <c r="Q52" s="512">
        <f t="shared" si="16"/>
        <v>0</v>
      </c>
      <c r="R52" s="512">
        <v>0</v>
      </c>
      <c r="S52" s="512">
        <v>0</v>
      </c>
      <c r="T52" s="512">
        <v>0</v>
      </c>
      <c r="U52" s="512">
        <v>0</v>
      </c>
      <c r="V52" s="512">
        <v>0</v>
      </c>
      <c r="W52" s="512">
        <v>0</v>
      </c>
      <c r="X52" s="512">
        <f t="shared" si="63"/>
        <v>0</v>
      </c>
      <c r="Y52" s="512">
        <v>0</v>
      </c>
      <c r="Z52" s="512">
        <v>0</v>
      </c>
      <c r="AA52" s="512">
        <v>0</v>
      </c>
      <c r="AB52" s="512">
        <v>0</v>
      </c>
      <c r="AC52" s="512">
        <v>0</v>
      </c>
      <c r="AD52" s="512">
        <v>0</v>
      </c>
      <c r="AE52" s="512">
        <f t="shared" si="64"/>
        <v>0</v>
      </c>
      <c r="AF52" s="108">
        <f>G0228_1074205010351_04_0_69_!V52</f>
        <v>0</v>
      </c>
      <c r="AG52" s="108">
        <v>0</v>
      </c>
      <c r="AH52" s="512">
        <v>0</v>
      </c>
      <c r="AI52" s="512">
        <v>0</v>
      </c>
      <c r="AJ52" s="512">
        <v>0</v>
      </c>
      <c r="AK52" s="108">
        <v>0</v>
      </c>
      <c r="AL52" s="108">
        <f>G0228_1074205010351_04_0_69_!Z52</f>
        <v>0</v>
      </c>
      <c r="AM52" s="108">
        <f>G0228_1074205010351_04_0_69_!AC52</f>
        <v>0</v>
      </c>
      <c r="AN52" s="108">
        <v>0</v>
      </c>
      <c r="AO52" s="512">
        <v>0</v>
      </c>
      <c r="AP52" s="512">
        <v>0</v>
      </c>
      <c r="AQ52" s="512">
        <v>0</v>
      </c>
      <c r="AR52" s="108">
        <v>0</v>
      </c>
      <c r="AS52" s="108">
        <f>G0228_1074205010351_04_0_69_!AG52</f>
        <v>0</v>
      </c>
      <c r="AT52" s="108">
        <f>G0228_1074205010351_04_0_69_!AJ52</f>
        <v>0</v>
      </c>
      <c r="AU52" s="108">
        <v>0</v>
      </c>
      <c r="AV52" s="512">
        <v>0</v>
      </c>
      <c r="AW52" s="512">
        <v>0</v>
      </c>
      <c r="AX52" s="512">
        <v>0</v>
      </c>
      <c r="AY52" s="108">
        <v>0</v>
      </c>
      <c r="AZ52" s="108">
        <f>G0228_1074205010351_04_0_69_!AN52</f>
        <v>0</v>
      </c>
      <c r="BA52" s="108" t="s">
        <v>482</v>
      </c>
      <c r="BB52" s="108" t="s">
        <v>482</v>
      </c>
      <c r="BC52" s="108" t="s">
        <v>482</v>
      </c>
      <c r="BD52" s="108" t="s">
        <v>482</v>
      </c>
      <c r="BE52" s="108" t="s">
        <v>482</v>
      </c>
      <c r="BF52" s="108" t="s">
        <v>482</v>
      </c>
      <c r="BG52" s="108" t="s">
        <v>482</v>
      </c>
      <c r="BH52" s="108">
        <f>G0228_1074205010351_04_0_69_!AX52</f>
        <v>0</v>
      </c>
      <c r="BI52" s="108">
        <v>0</v>
      </c>
      <c r="BJ52" s="108">
        <v>0</v>
      </c>
      <c r="BK52" s="108">
        <v>0</v>
      </c>
      <c r="BL52" s="108">
        <v>0</v>
      </c>
      <c r="BM52" s="108">
        <v>0</v>
      </c>
      <c r="BN52" s="108">
        <f>G0228_1074205010351_04_0_69_!BB52</f>
        <v>0</v>
      </c>
      <c r="BO52" s="108" t="s">
        <v>482</v>
      </c>
      <c r="BP52" s="108" t="s">
        <v>482</v>
      </c>
      <c r="BQ52" s="108" t="s">
        <v>482</v>
      </c>
      <c r="BR52" s="108" t="s">
        <v>482</v>
      </c>
      <c r="BS52" s="108" t="s">
        <v>482</v>
      </c>
      <c r="BT52" s="108" t="s">
        <v>482</v>
      </c>
      <c r="BU52" s="108" t="s">
        <v>482</v>
      </c>
      <c r="BV52" s="108">
        <f>G0228_1074205010351_04_0_69_!BL52</f>
        <v>0</v>
      </c>
      <c r="BW52" s="108">
        <v>0</v>
      </c>
      <c r="BX52" s="512">
        <v>0</v>
      </c>
      <c r="BY52" s="512">
        <v>0</v>
      </c>
      <c r="BZ52" s="512">
        <v>0</v>
      </c>
      <c r="CA52" s="108">
        <v>0</v>
      </c>
      <c r="CB52" s="108">
        <f>G0228_1074205010351_04_0_69_!BP52</f>
        <v>0</v>
      </c>
      <c r="CC52" s="108" t="s">
        <v>482</v>
      </c>
      <c r="CD52" s="108" t="s">
        <v>482</v>
      </c>
      <c r="CE52" s="108" t="s">
        <v>482</v>
      </c>
      <c r="CF52" s="108" t="s">
        <v>482</v>
      </c>
      <c r="CG52" s="108" t="s">
        <v>482</v>
      </c>
      <c r="CH52" s="108" t="s">
        <v>482</v>
      </c>
      <c r="CI52" s="108" t="s">
        <v>482</v>
      </c>
      <c r="CJ52" s="108">
        <f>G0228_1074205010351_04_0_69_!BZ52</f>
        <v>0</v>
      </c>
      <c r="CK52" s="108">
        <v>0</v>
      </c>
      <c r="CL52" s="512">
        <v>0</v>
      </c>
      <c r="CM52" s="512">
        <v>0</v>
      </c>
      <c r="CN52" s="512">
        <v>0</v>
      </c>
      <c r="CO52" s="108">
        <v>0</v>
      </c>
      <c r="CP52" s="108">
        <f>G0228_1074205010351_04_0_69_!CD52</f>
        <v>0</v>
      </c>
      <c r="CQ52" s="108" t="s">
        <v>482</v>
      </c>
      <c r="CR52" s="108">
        <v>32</v>
      </c>
      <c r="CS52" s="108" t="s">
        <v>482</v>
      </c>
      <c r="CT52" s="108" t="s">
        <v>482</v>
      </c>
      <c r="CU52" s="108" t="s">
        <v>482</v>
      </c>
      <c r="CV52" s="108" t="s">
        <v>482</v>
      </c>
      <c r="CW52" s="108" t="s">
        <v>482</v>
      </c>
      <c r="CX52" s="109">
        <f t="shared" ref="CX52:CX53" si="65">SUM(AF52,AT52,BH52,BV52,CJ52)</f>
        <v>0</v>
      </c>
      <c r="CY52" s="109">
        <f t="shared" ref="CY52:CY53" si="66">SUM(AG52,AU52,BI52,BW52,CK52)</f>
        <v>0</v>
      </c>
      <c r="CZ52" s="109">
        <f t="shared" ref="CZ52:CZ53" si="67">SUM(AH52,AV52,BJ52,BX52,CL52)</f>
        <v>0</v>
      </c>
      <c r="DA52" s="109">
        <f t="shared" ref="DA52:DA53" si="68">SUM(AI52,AW52,BK52,BY52,CM52)</f>
        <v>0</v>
      </c>
      <c r="DB52" s="109">
        <f t="shared" ref="DB52:DB53" si="69">SUM(AJ52,AX52,BL52,BZ52,CN52)</f>
        <v>0</v>
      </c>
      <c r="DC52" s="109">
        <f t="shared" ref="DC52:DC53" si="70">SUM(AK52,AY52,BM52,CA52,CO52)</f>
        <v>0</v>
      </c>
      <c r="DD52" s="109">
        <f t="shared" ref="DD52:DD53" si="71">SUM(AL52,AZ52,BN52,CB52,CP52)</f>
        <v>0</v>
      </c>
      <c r="DE52" s="109">
        <f t="shared" ref="DE52:DE53" si="72">SUM(AM52,BA52,BO52,CC52,CQ52)</f>
        <v>0</v>
      </c>
      <c r="DF52" s="109">
        <f t="shared" ref="DF52:DF53" si="73">SUM(AN52,BB52,BP52,CD52,CR52)</f>
        <v>32</v>
      </c>
      <c r="DG52" s="109">
        <f t="shared" ref="DG52:DG53" si="74">SUM(AO52,BC52,BQ52,CE52,CS52)</f>
        <v>0</v>
      </c>
      <c r="DH52" s="109">
        <f t="shared" ref="DH52:DH53" si="75">SUM(AP52,BD52,BR52,CF52,CT52)</f>
        <v>0</v>
      </c>
      <c r="DI52" s="109">
        <f t="shared" ref="DI52:DI53" si="76">SUM(AQ52,BE52,BS52,CG52,CU52)</f>
        <v>0</v>
      </c>
      <c r="DJ52" s="109">
        <f t="shared" ref="DJ52:DJ53" si="77">SUM(AR52,BF52,BT52,CH52,CV52)</f>
        <v>0</v>
      </c>
      <c r="DK52" s="109">
        <f t="shared" ref="DK52:DK53" si="78">SUM(AS52,BG52,BU52,CI52,CW52)</f>
        <v>0</v>
      </c>
      <c r="DL52" s="512" t="str">
        <f>IF(G0228_1074205010351_02_0_69_!CT52="","",G0228_1074205010351_02_0_69_!CT52)</f>
        <v>включение нового объекта ИП</v>
      </c>
    </row>
    <row r="53" spans="1:116" hidden="1" x14ac:dyDescent="0.25">
      <c r="A53" s="297">
        <f>G0228_1074205010351_02_0_69_!A53</f>
        <v>0</v>
      </c>
      <c r="B53" s="298">
        <f>G0228_1074205010351_02_0_69_!B53</f>
        <v>0</v>
      </c>
      <c r="C53" s="297">
        <f>G0228_1074205010351_02_0_69_!C53</f>
        <v>0</v>
      </c>
      <c r="D53" s="512">
        <f t="shared" si="3"/>
        <v>0</v>
      </c>
      <c r="E53" s="512">
        <f t="shared" si="4"/>
        <v>0</v>
      </c>
      <c r="F53" s="512">
        <f t="shared" si="5"/>
        <v>0</v>
      </c>
      <c r="G53" s="512">
        <f t="shared" si="6"/>
        <v>0</v>
      </c>
      <c r="H53" s="512">
        <f t="shared" si="7"/>
        <v>0</v>
      </c>
      <c r="I53" s="512">
        <f t="shared" si="8"/>
        <v>0</v>
      </c>
      <c r="J53" s="512">
        <f t="shared" si="9"/>
        <v>0</v>
      </c>
      <c r="K53" s="512">
        <f t="shared" si="10"/>
        <v>0</v>
      </c>
      <c r="L53" s="512">
        <f t="shared" si="11"/>
        <v>0</v>
      </c>
      <c r="M53" s="512">
        <f t="shared" si="12"/>
        <v>0</v>
      </c>
      <c r="N53" s="512">
        <f t="shared" si="13"/>
        <v>0</v>
      </c>
      <c r="O53" s="512">
        <f t="shared" si="14"/>
        <v>0</v>
      </c>
      <c r="P53" s="512">
        <f t="shared" si="15"/>
        <v>0</v>
      </c>
      <c r="Q53" s="512">
        <f t="shared" si="16"/>
        <v>0</v>
      </c>
      <c r="R53" s="512">
        <v>0</v>
      </c>
      <c r="S53" s="512">
        <v>0</v>
      </c>
      <c r="T53" s="512">
        <v>0</v>
      </c>
      <c r="U53" s="512">
        <v>0</v>
      </c>
      <c r="V53" s="512">
        <v>0</v>
      </c>
      <c r="W53" s="512">
        <v>0</v>
      </c>
      <c r="X53" s="512">
        <f t="shared" si="63"/>
        <v>0</v>
      </c>
      <c r="Y53" s="512">
        <v>0</v>
      </c>
      <c r="Z53" s="512">
        <v>0</v>
      </c>
      <c r="AA53" s="512">
        <v>0</v>
      </c>
      <c r="AB53" s="512">
        <v>0</v>
      </c>
      <c r="AC53" s="512">
        <v>0</v>
      </c>
      <c r="AD53" s="512">
        <v>0</v>
      </c>
      <c r="AE53" s="512">
        <f t="shared" si="64"/>
        <v>0</v>
      </c>
      <c r="AF53" s="108">
        <f>G0228_1074205010351_04_0_69_!V53</f>
        <v>0</v>
      </c>
      <c r="AG53" s="108">
        <v>0</v>
      </c>
      <c r="AH53" s="512">
        <v>0</v>
      </c>
      <c r="AI53" s="512">
        <v>0</v>
      </c>
      <c r="AJ53" s="512">
        <v>0</v>
      </c>
      <c r="AK53" s="108">
        <v>0</v>
      </c>
      <c r="AL53" s="108">
        <f>G0228_1074205010351_04_0_69_!Z53</f>
        <v>0</v>
      </c>
      <c r="AM53" s="108">
        <f>G0228_1074205010351_04_0_69_!AC53</f>
        <v>0</v>
      </c>
      <c r="AN53" s="108">
        <v>0</v>
      </c>
      <c r="AO53" s="512">
        <v>0</v>
      </c>
      <c r="AP53" s="512">
        <v>0</v>
      </c>
      <c r="AQ53" s="512">
        <v>0</v>
      </c>
      <c r="AR53" s="108">
        <v>0</v>
      </c>
      <c r="AS53" s="108">
        <f>G0228_1074205010351_04_0_69_!AG53</f>
        <v>0</v>
      </c>
      <c r="AT53" s="108">
        <f>G0228_1074205010351_04_0_69_!AJ53</f>
        <v>0</v>
      </c>
      <c r="AU53" s="108">
        <v>0</v>
      </c>
      <c r="AV53" s="512">
        <v>0</v>
      </c>
      <c r="AW53" s="512">
        <v>0</v>
      </c>
      <c r="AX53" s="512">
        <v>0</v>
      </c>
      <c r="AY53" s="108">
        <v>0</v>
      </c>
      <c r="AZ53" s="108">
        <f>G0228_1074205010351_04_0_69_!AN53</f>
        <v>0</v>
      </c>
      <c r="BA53" s="108" t="s">
        <v>482</v>
      </c>
      <c r="BB53" s="108" t="s">
        <v>482</v>
      </c>
      <c r="BC53" s="108" t="s">
        <v>482</v>
      </c>
      <c r="BD53" s="108" t="s">
        <v>482</v>
      </c>
      <c r="BE53" s="108" t="s">
        <v>482</v>
      </c>
      <c r="BF53" s="108" t="s">
        <v>482</v>
      </c>
      <c r="BG53" s="108" t="s">
        <v>482</v>
      </c>
      <c r="BH53" s="108">
        <f>G0228_1074205010351_04_0_69_!AX53</f>
        <v>0</v>
      </c>
      <c r="BI53" s="108">
        <v>0</v>
      </c>
      <c r="BJ53" s="108">
        <v>0</v>
      </c>
      <c r="BK53" s="108">
        <v>0</v>
      </c>
      <c r="BL53" s="108">
        <v>0</v>
      </c>
      <c r="BM53" s="108">
        <v>0</v>
      </c>
      <c r="BN53" s="108">
        <f>G0228_1074205010351_04_0_69_!BB53</f>
        <v>0</v>
      </c>
      <c r="BO53" s="108" t="s">
        <v>482</v>
      </c>
      <c r="BP53" s="108" t="s">
        <v>482</v>
      </c>
      <c r="BQ53" s="108" t="s">
        <v>482</v>
      </c>
      <c r="BR53" s="108" t="s">
        <v>482</v>
      </c>
      <c r="BS53" s="108" t="s">
        <v>482</v>
      </c>
      <c r="BT53" s="108" t="s">
        <v>482</v>
      </c>
      <c r="BU53" s="108" t="s">
        <v>482</v>
      </c>
      <c r="BV53" s="108">
        <f>G0228_1074205010351_04_0_69_!BL53</f>
        <v>0</v>
      </c>
      <c r="BW53" s="108">
        <v>0</v>
      </c>
      <c r="BX53" s="512">
        <v>0</v>
      </c>
      <c r="BY53" s="512">
        <v>0</v>
      </c>
      <c r="BZ53" s="512">
        <v>0</v>
      </c>
      <c r="CA53" s="108">
        <v>0</v>
      </c>
      <c r="CB53" s="108">
        <f>G0228_1074205010351_04_0_69_!BP53</f>
        <v>0</v>
      </c>
      <c r="CC53" s="108"/>
      <c r="CD53" s="108" t="s">
        <v>482</v>
      </c>
      <c r="CE53" s="108" t="s">
        <v>482</v>
      </c>
      <c r="CF53" s="108" t="s">
        <v>482</v>
      </c>
      <c r="CG53" s="108" t="s">
        <v>482</v>
      </c>
      <c r="CH53" s="108" t="s">
        <v>482</v>
      </c>
      <c r="CI53" s="108" t="s">
        <v>482</v>
      </c>
      <c r="CJ53" s="108">
        <f>G0228_1074205010351_04_0_69_!BZ53</f>
        <v>0</v>
      </c>
      <c r="CK53" s="108">
        <v>0</v>
      </c>
      <c r="CL53" s="512">
        <v>0</v>
      </c>
      <c r="CM53" s="512">
        <v>0</v>
      </c>
      <c r="CN53" s="512">
        <v>0</v>
      </c>
      <c r="CO53" s="108">
        <v>0</v>
      </c>
      <c r="CP53" s="108">
        <f>G0228_1074205010351_04_0_69_!CD53</f>
        <v>0</v>
      </c>
      <c r="CQ53" s="108" t="s">
        <v>482</v>
      </c>
      <c r="CR53" s="108" t="s">
        <v>482</v>
      </c>
      <c r="CS53" s="108" t="s">
        <v>482</v>
      </c>
      <c r="CT53" s="108" t="s">
        <v>482</v>
      </c>
      <c r="CU53" s="108" t="s">
        <v>482</v>
      </c>
      <c r="CV53" s="108" t="s">
        <v>482</v>
      </c>
      <c r="CW53" s="108" t="s">
        <v>482</v>
      </c>
      <c r="CX53" s="109">
        <f t="shared" si="65"/>
        <v>0</v>
      </c>
      <c r="CY53" s="109">
        <f t="shared" si="66"/>
        <v>0</v>
      </c>
      <c r="CZ53" s="109">
        <f t="shared" si="67"/>
        <v>0</v>
      </c>
      <c r="DA53" s="109">
        <f t="shared" si="68"/>
        <v>0</v>
      </c>
      <c r="DB53" s="109">
        <f t="shared" si="69"/>
        <v>0</v>
      </c>
      <c r="DC53" s="109">
        <f t="shared" si="70"/>
        <v>0</v>
      </c>
      <c r="DD53" s="109">
        <f t="shared" si="71"/>
        <v>0</v>
      </c>
      <c r="DE53" s="109">
        <f t="shared" si="72"/>
        <v>0</v>
      </c>
      <c r="DF53" s="109">
        <f t="shared" si="73"/>
        <v>0</v>
      </c>
      <c r="DG53" s="109">
        <f t="shared" si="74"/>
        <v>0</v>
      </c>
      <c r="DH53" s="109">
        <f t="shared" si="75"/>
        <v>0</v>
      </c>
      <c r="DI53" s="109">
        <f t="shared" si="76"/>
        <v>0</v>
      </c>
      <c r="DJ53" s="109">
        <f t="shared" si="77"/>
        <v>0</v>
      </c>
      <c r="DK53" s="109">
        <f t="shared" si="78"/>
        <v>0</v>
      </c>
      <c r="DL53" s="512" t="str">
        <f>IF(G0228_1074205010351_02_0_69_!CT53="","",G0228_1074205010351_02_0_69_!CT53)</f>
        <v/>
      </c>
    </row>
    <row r="54" spans="1:116" hidden="1" x14ac:dyDescent="0.25">
      <c r="A54" s="297"/>
      <c r="B54" s="298"/>
      <c r="C54" s="297"/>
      <c r="D54" s="388"/>
      <c r="E54" s="388"/>
      <c r="F54" s="388"/>
      <c r="G54" s="388"/>
      <c r="H54" s="388"/>
      <c r="I54" s="388"/>
      <c r="J54" s="388"/>
      <c r="K54" s="388"/>
      <c r="L54" s="388"/>
      <c r="M54" s="388"/>
      <c r="N54" s="388"/>
      <c r="O54" s="388"/>
      <c r="P54" s="388"/>
      <c r="Q54" s="388"/>
      <c r="R54" s="388"/>
      <c r="S54" s="388"/>
      <c r="T54" s="388"/>
      <c r="U54" s="388"/>
      <c r="V54" s="388"/>
      <c r="W54" s="388"/>
      <c r="X54" s="388"/>
      <c r="Y54" s="388"/>
      <c r="Z54" s="388"/>
      <c r="AA54" s="388"/>
      <c r="AB54" s="388"/>
      <c r="AC54" s="388"/>
      <c r="AD54" s="388"/>
      <c r="AE54" s="388"/>
      <c r="AF54" s="108"/>
      <c r="AG54" s="108"/>
      <c r="AH54" s="388"/>
      <c r="AI54" s="388"/>
      <c r="AJ54" s="388"/>
      <c r="AK54" s="108"/>
      <c r="AL54" s="108"/>
      <c r="AM54" s="108"/>
      <c r="AN54" s="108"/>
      <c r="AO54" s="108"/>
      <c r="AP54" s="108"/>
      <c r="AQ54" s="108"/>
      <c r="AR54" s="108"/>
      <c r="AS54" s="108"/>
      <c r="AT54" s="108"/>
      <c r="AU54" s="108"/>
      <c r="AV54" s="388"/>
      <c r="AW54" s="388"/>
      <c r="AX54" s="388"/>
      <c r="AY54" s="108"/>
      <c r="AZ54" s="108"/>
      <c r="BA54" s="108"/>
      <c r="BB54" s="108"/>
      <c r="BC54" s="108"/>
      <c r="BD54" s="108"/>
      <c r="BE54" s="108"/>
      <c r="BF54" s="108"/>
      <c r="BG54" s="108"/>
      <c r="BH54" s="108"/>
      <c r="BI54" s="108"/>
      <c r="BJ54" s="108"/>
      <c r="BK54" s="108"/>
      <c r="BL54" s="108"/>
      <c r="BM54" s="108"/>
      <c r="BN54" s="108"/>
      <c r="BO54" s="108"/>
      <c r="BP54" s="108"/>
      <c r="BQ54" s="108"/>
      <c r="BR54" s="108"/>
      <c r="BS54" s="108"/>
      <c r="BT54" s="108"/>
      <c r="BU54" s="108"/>
      <c r="BV54" s="108"/>
      <c r="BW54" s="108"/>
      <c r="BX54" s="388"/>
      <c r="BY54" s="388"/>
      <c r="BZ54" s="388"/>
      <c r="CA54" s="108"/>
      <c r="CB54" s="108"/>
      <c r="CC54" s="108"/>
      <c r="CD54" s="108"/>
      <c r="CE54" s="108"/>
      <c r="CF54" s="108"/>
      <c r="CG54" s="108"/>
      <c r="CH54" s="108"/>
      <c r="CI54" s="108"/>
      <c r="CJ54" s="108"/>
      <c r="CK54" s="108"/>
      <c r="CL54" s="388"/>
      <c r="CM54" s="388"/>
      <c r="CN54" s="388"/>
      <c r="CO54" s="108"/>
      <c r="CP54" s="108"/>
      <c r="CQ54" s="108"/>
      <c r="CR54" s="108"/>
      <c r="CS54" s="108"/>
      <c r="CT54" s="108"/>
      <c r="CU54" s="108"/>
      <c r="CV54" s="108"/>
      <c r="CW54" s="108"/>
      <c r="CX54" s="109"/>
      <c r="CY54" s="109"/>
      <c r="CZ54" s="109"/>
      <c r="DA54" s="109"/>
      <c r="DB54" s="109"/>
      <c r="DC54" s="109"/>
      <c r="DD54" s="109"/>
      <c r="DE54" s="109"/>
      <c r="DF54" s="109"/>
      <c r="DG54" s="109"/>
      <c r="DH54" s="109"/>
      <c r="DI54" s="109"/>
      <c r="DJ54" s="109"/>
      <c r="DK54" s="109"/>
      <c r="DL54" s="325"/>
    </row>
    <row r="55" spans="1:116" s="88" customFormat="1" ht="47.25" x14ac:dyDescent="0.25">
      <c r="A55" s="115" t="str">
        <f>G0228_1074205010351_02_0_69_!A55</f>
        <v>1.2.2</v>
      </c>
      <c r="B55" s="106" t="str">
        <f>G0228_1074205010351_02_0_69_!B55</f>
        <v>Реконструкция, модернизация, техническое перевооружение линий электропередачи, всего, в том числе:</v>
      </c>
      <c r="C55" s="115" t="str">
        <f>G0228_1074205010351_02_0_69_!C55</f>
        <v>Г</v>
      </c>
      <c r="D55" s="109">
        <f t="shared" si="3"/>
        <v>0</v>
      </c>
      <c r="E55" s="109">
        <f t="shared" si="4"/>
        <v>0</v>
      </c>
      <c r="F55" s="109">
        <f t="shared" si="5"/>
        <v>0</v>
      </c>
      <c r="G55" s="109">
        <f t="shared" si="6"/>
        <v>0</v>
      </c>
      <c r="H55" s="109">
        <f t="shared" si="7"/>
        <v>0</v>
      </c>
      <c r="I55" s="109">
        <f t="shared" si="8"/>
        <v>0</v>
      </c>
      <c r="J55" s="109">
        <f t="shared" si="9"/>
        <v>0</v>
      </c>
      <c r="K55" s="109">
        <f t="shared" si="10"/>
        <v>0</v>
      </c>
      <c r="L55" s="109">
        <f t="shared" si="11"/>
        <v>0</v>
      </c>
      <c r="M55" s="109">
        <f t="shared" si="12"/>
        <v>0</v>
      </c>
      <c r="N55" s="109">
        <f t="shared" si="13"/>
        <v>0</v>
      </c>
      <c r="O55" s="109">
        <f t="shared" si="14"/>
        <v>0</v>
      </c>
      <c r="P55" s="109">
        <f t="shared" si="15"/>
        <v>0</v>
      </c>
      <c r="Q55" s="109">
        <f t="shared" si="16"/>
        <v>0</v>
      </c>
      <c r="R55" s="109">
        <v>0</v>
      </c>
      <c r="S55" s="109">
        <v>0</v>
      </c>
      <c r="T55" s="109">
        <v>0</v>
      </c>
      <c r="U55" s="109">
        <v>0</v>
      </c>
      <c r="V55" s="109">
        <v>0</v>
      </c>
      <c r="W55" s="109">
        <v>0</v>
      </c>
      <c r="X55" s="109">
        <v>0</v>
      </c>
      <c r="Y55" s="109">
        <v>0</v>
      </c>
      <c r="Z55" s="109">
        <v>0</v>
      </c>
      <c r="AA55" s="109">
        <v>0</v>
      </c>
      <c r="AB55" s="109">
        <v>0</v>
      </c>
      <c r="AC55" s="109">
        <v>0</v>
      </c>
      <c r="AD55" s="109">
        <v>0</v>
      </c>
      <c r="AE55" s="109">
        <v>0</v>
      </c>
      <c r="AF55" s="109">
        <f>SUM(AF56,AF57)</f>
        <v>0</v>
      </c>
      <c r="AG55" s="109">
        <f t="shared" ref="AG55:CR55" si="79">SUM(AG56,AG57)</f>
        <v>0</v>
      </c>
      <c r="AH55" s="109">
        <f t="shared" si="79"/>
        <v>0</v>
      </c>
      <c r="AI55" s="109">
        <f t="shared" si="79"/>
        <v>0</v>
      </c>
      <c r="AJ55" s="109">
        <f t="shared" si="79"/>
        <v>0</v>
      </c>
      <c r="AK55" s="109">
        <f t="shared" si="79"/>
        <v>0</v>
      </c>
      <c r="AL55" s="109">
        <f t="shared" si="79"/>
        <v>0</v>
      </c>
      <c r="AM55" s="109">
        <f t="shared" si="79"/>
        <v>0</v>
      </c>
      <c r="AN55" s="109">
        <f t="shared" si="79"/>
        <v>0</v>
      </c>
      <c r="AO55" s="109">
        <f t="shared" si="79"/>
        <v>0</v>
      </c>
      <c r="AP55" s="109">
        <f t="shared" si="79"/>
        <v>0</v>
      </c>
      <c r="AQ55" s="109">
        <f t="shared" si="79"/>
        <v>0</v>
      </c>
      <c r="AR55" s="109">
        <f t="shared" si="79"/>
        <v>0</v>
      </c>
      <c r="AS55" s="109">
        <f t="shared" si="79"/>
        <v>0</v>
      </c>
      <c r="AT55" s="109">
        <f t="shared" si="79"/>
        <v>0</v>
      </c>
      <c r="AU55" s="109">
        <f t="shared" si="79"/>
        <v>0</v>
      </c>
      <c r="AV55" s="109">
        <f t="shared" si="79"/>
        <v>0</v>
      </c>
      <c r="AW55" s="109">
        <f t="shared" si="79"/>
        <v>0</v>
      </c>
      <c r="AX55" s="109">
        <f t="shared" si="79"/>
        <v>0</v>
      </c>
      <c r="AY55" s="109">
        <f t="shared" si="79"/>
        <v>0</v>
      </c>
      <c r="AZ55" s="109">
        <f t="shared" si="79"/>
        <v>0</v>
      </c>
      <c r="BA55" s="109">
        <f t="shared" si="79"/>
        <v>0</v>
      </c>
      <c r="BB55" s="109">
        <f t="shared" si="79"/>
        <v>0</v>
      </c>
      <c r="BC55" s="109">
        <f t="shared" si="79"/>
        <v>0</v>
      </c>
      <c r="BD55" s="109">
        <f t="shared" si="79"/>
        <v>0</v>
      </c>
      <c r="BE55" s="109">
        <f t="shared" si="79"/>
        <v>0</v>
      </c>
      <c r="BF55" s="109">
        <f t="shared" si="79"/>
        <v>0</v>
      </c>
      <c r="BG55" s="109">
        <f t="shared" si="79"/>
        <v>0</v>
      </c>
      <c r="BH55" s="109">
        <v>0</v>
      </c>
      <c r="BI55" s="109">
        <v>0</v>
      </c>
      <c r="BJ55" s="109">
        <v>0</v>
      </c>
      <c r="BK55" s="109">
        <v>0</v>
      </c>
      <c r="BL55" s="109">
        <v>0</v>
      </c>
      <c r="BM55" s="109">
        <v>0</v>
      </c>
      <c r="BN55" s="109">
        <v>0</v>
      </c>
      <c r="BO55" s="108">
        <f t="shared" si="79"/>
        <v>0</v>
      </c>
      <c r="BP55" s="108">
        <f t="shared" si="79"/>
        <v>0</v>
      </c>
      <c r="BQ55" s="108">
        <f t="shared" si="79"/>
        <v>0</v>
      </c>
      <c r="BR55" s="108">
        <f t="shared" si="79"/>
        <v>0</v>
      </c>
      <c r="BS55" s="108">
        <f t="shared" si="79"/>
        <v>0</v>
      </c>
      <c r="BT55" s="108">
        <f t="shared" si="79"/>
        <v>0</v>
      </c>
      <c r="BU55" s="108">
        <f>G0228_1074205010351_04_0_69_!BI55</f>
        <v>0</v>
      </c>
      <c r="BV55" s="109">
        <f t="shared" si="79"/>
        <v>0</v>
      </c>
      <c r="BW55" s="109">
        <f t="shared" si="79"/>
        <v>0</v>
      </c>
      <c r="BX55" s="109">
        <f t="shared" si="79"/>
        <v>0</v>
      </c>
      <c r="BY55" s="109">
        <f t="shared" si="79"/>
        <v>0</v>
      </c>
      <c r="BZ55" s="109">
        <f t="shared" si="79"/>
        <v>0</v>
      </c>
      <c r="CA55" s="109">
        <f t="shared" si="79"/>
        <v>0</v>
      </c>
      <c r="CB55" s="109">
        <f t="shared" si="79"/>
        <v>0</v>
      </c>
      <c r="CC55" s="108">
        <f t="shared" si="79"/>
        <v>0</v>
      </c>
      <c r="CD55" s="108">
        <f t="shared" si="79"/>
        <v>0</v>
      </c>
      <c r="CE55" s="108">
        <f t="shared" si="79"/>
        <v>0</v>
      </c>
      <c r="CF55" s="108">
        <f t="shared" si="79"/>
        <v>0</v>
      </c>
      <c r="CG55" s="108">
        <f t="shared" si="79"/>
        <v>0</v>
      </c>
      <c r="CH55" s="108">
        <f t="shared" si="79"/>
        <v>0</v>
      </c>
      <c r="CI55" s="108">
        <f t="shared" si="79"/>
        <v>0</v>
      </c>
      <c r="CJ55" s="109">
        <f t="shared" si="79"/>
        <v>0</v>
      </c>
      <c r="CK55" s="109">
        <f t="shared" si="79"/>
        <v>0</v>
      </c>
      <c r="CL55" s="109">
        <f t="shared" si="79"/>
        <v>0</v>
      </c>
      <c r="CM55" s="109">
        <f t="shared" si="79"/>
        <v>0</v>
      </c>
      <c r="CN55" s="109">
        <f t="shared" si="79"/>
        <v>0</v>
      </c>
      <c r="CO55" s="109">
        <f t="shared" si="79"/>
        <v>0</v>
      </c>
      <c r="CP55" s="109">
        <f t="shared" si="79"/>
        <v>0</v>
      </c>
      <c r="CQ55" s="109">
        <f t="shared" si="79"/>
        <v>0</v>
      </c>
      <c r="CR55" s="109">
        <f t="shared" si="79"/>
        <v>0</v>
      </c>
      <c r="CS55" s="109">
        <f>SUM(CS56,CS57)</f>
        <v>0</v>
      </c>
      <c r="CT55" s="109">
        <f>SUM(CT56,CT57)</f>
        <v>0</v>
      </c>
      <c r="CU55" s="109">
        <f>SUM(CU56,CU57)</f>
        <v>0</v>
      </c>
      <c r="CV55" s="109">
        <f>SUM(CV56,CV57)</f>
        <v>0</v>
      </c>
      <c r="CW55" s="109">
        <f>SUM(CW56,CW57)</f>
        <v>0</v>
      </c>
      <c r="CX55" s="109">
        <f t="shared" si="33"/>
        <v>0</v>
      </c>
      <c r="CY55" s="109">
        <f t="shared" si="34"/>
        <v>0</v>
      </c>
      <c r="CZ55" s="109">
        <f t="shared" si="35"/>
        <v>0</v>
      </c>
      <c r="DA55" s="109">
        <f t="shared" si="36"/>
        <v>0</v>
      </c>
      <c r="DB55" s="109">
        <f t="shared" si="37"/>
        <v>0</v>
      </c>
      <c r="DC55" s="109">
        <f t="shared" si="38"/>
        <v>0</v>
      </c>
      <c r="DD55" s="109">
        <f t="shared" si="39"/>
        <v>0</v>
      </c>
      <c r="DE55" s="109">
        <f t="shared" si="40"/>
        <v>0</v>
      </c>
      <c r="DF55" s="109">
        <f t="shared" si="41"/>
        <v>0</v>
      </c>
      <c r="DG55" s="109">
        <f t="shared" si="42"/>
        <v>0</v>
      </c>
      <c r="DH55" s="109">
        <f t="shared" si="43"/>
        <v>0</v>
      </c>
      <c r="DI55" s="109">
        <f t="shared" si="44"/>
        <v>0</v>
      </c>
      <c r="DJ55" s="109">
        <f t="shared" si="45"/>
        <v>0</v>
      </c>
      <c r="DK55" s="109">
        <f t="shared" si="47"/>
        <v>0</v>
      </c>
      <c r="DL55" s="89" t="str">
        <f>IF(G0228_1074205010351_02_0_69_!CT55="","",G0228_1074205010351_02_0_69_!CT55)</f>
        <v>нд</v>
      </c>
    </row>
    <row r="56" spans="1:116" s="88" customFormat="1" ht="31.5" x14ac:dyDescent="0.25">
      <c r="A56" s="115" t="str">
        <f>G0228_1074205010351_02_0_69_!A56</f>
        <v>1.2.2.1</v>
      </c>
      <c r="B56" s="106" t="str">
        <f>G0228_1074205010351_02_0_69_!B56</f>
        <v>Реконструкция линий электропередачи, всего, в том числе:</v>
      </c>
      <c r="C56" s="115" t="str">
        <f>G0228_1074205010351_02_0_69_!C56</f>
        <v>Г</v>
      </c>
      <c r="D56" s="109">
        <f t="shared" si="3"/>
        <v>0</v>
      </c>
      <c r="E56" s="109">
        <f t="shared" si="4"/>
        <v>0</v>
      </c>
      <c r="F56" s="109">
        <f t="shared" si="5"/>
        <v>0</v>
      </c>
      <c r="G56" s="109">
        <f t="shared" si="6"/>
        <v>0</v>
      </c>
      <c r="H56" s="109">
        <f t="shared" si="7"/>
        <v>0</v>
      </c>
      <c r="I56" s="109">
        <f t="shared" si="8"/>
        <v>0</v>
      </c>
      <c r="J56" s="109">
        <f t="shared" si="9"/>
        <v>0</v>
      </c>
      <c r="K56" s="109">
        <f t="shared" si="10"/>
        <v>0</v>
      </c>
      <c r="L56" s="109">
        <f t="shared" si="11"/>
        <v>0</v>
      </c>
      <c r="M56" s="109">
        <f t="shared" si="12"/>
        <v>0</v>
      </c>
      <c r="N56" s="109">
        <f t="shared" si="13"/>
        <v>0</v>
      </c>
      <c r="O56" s="109">
        <f t="shared" si="14"/>
        <v>0</v>
      </c>
      <c r="P56" s="109">
        <f t="shared" si="15"/>
        <v>0</v>
      </c>
      <c r="Q56" s="109">
        <f t="shared" si="16"/>
        <v>0</v>
      </c>
      <c r="R56" s="109">
        <v>0</v>
      </c>
      <c r="S56" s="109">
        <v>0</v>
      </c>
      <c r="T56" s="109">
        <v>0</v>
      </c>
      <c r="U56" s="109">
        <v>0</v>
      </c>
      <c r="V56" s="109">
        <v>0</v>
      </c>
      <c r="W56" s="109">
        <v>0</v>
      </c>
      <c r="X56" s="109">
        <v>0</v>
      </c>
      <c r="Y56" s="109">
        <v>0</v>
      </c>
      <c r="Z56" s="109">
        <v>0</v>
      </c>
      <c r="AA56" s="109">
        <v>0</v>
      </c>
      <c r="AB56" s="109">
        <v>0</v>
      </c>
      <c r="AC56" s="109">
        <v>0</v>
      </c>
      <c r="AD56" s="109">
        <v>0</v>
      </c>
      <c r="AE56" s="109">
        <v>0</v>
      </c>
      <c r="AF56" s="109">
        <v>0</v>
      </c>
      <c r="AG56" s="109">
        <v>0</v>
      </c>
      <c r="AH56" s="109">
        <v>0</v>
      </c>
      <c r="AI56" s="109">
        <v>0</v>
      </c>
      <c r="AJ56" s="109">
        <v>0</v>
      </c>
      <c r="AK56" s="109">
        <v>0</v>
      </c>
      <c r="AL56" s="109">
        <v>0</v>
      </c>
      <c r="AM56" s="109">
        <v>0</v>
      </c>
      <c r="AN56" s="109">
        <v>0</v>
      </c>
      <c r="AO56" s="109">
        <v>0</v>
      </c>
      <c r="AP56" s="109">
        <v>0</v>
      </c>
      <c r="AQ56" s="109">
        <v>0</v>
      </c>
      <c r="AR56" s="109">
        <v>0</v>
      </c>
      <c r="AS56" s="109">
        <v>0</v>
      </c>
      <c r="AT56" s="109">
        <v>0</v>
      </c>
      <c r="AU56" s="109">
        <v>0</v>
      </c>
      <c r="AV56" s="109">
        <v>0</v>
      </c>
      <c r="AW56" s="109">
        <v>0</v>
      </c>
      <c r="AX56" s="109">
        <v>0</v>
      </c>
      <c r="AY56" s="109">
        <v>0</v>
      </c>
      <c r="AZ56" s="109">
        <v>0</v>
      </c>
      <c r="BA56" s="109">
        <v>0</v>
      </c>
      <c r="BB56" s="109">
        <v>0</v>
      </c>
      <c r="BC56" s="109">
        <v>0</v>
      </c>
      <c r="BD56" s="109">
        <v>0</v>
      </c>
      <c r="BE56" s="109">
        <v>0</v>
      </c>
      <c r="BF56" s="109">
        <v>0</v>
      </c>
      <c r="BG56" s="109">
        <v>0</v>
      </c>
      <c r="BH56" s="109">
        <v>0</v>
      </c>
      <c r="BI56" s="109">
        <v>0</v>
      </c>
      <c r="BJ56" s="109">
        <v>0</v>
      </c>
      <c r="BK56" s="109">
        <v>0</v>
      </c>
      <c r="BL56" s="109">
        <v>0</v>
      </c>
      <c r="BM56" s="109">
        <v>0</v>
      </c>
      <c r="BN56" s="109">
        <v>0</v>
      </c>
      <c r="BO56" s="108">
        <v>0</v>
      </c>
      <c r="BP56" s="108">
        <v>0</v>
      </c>
      <c r="BQ56" s="108">
        <v>0</v>
      </c>
      <c r="BR56" s="108">
        <v>0</v>
      </c>
      <c r="BS56" s="108">
        <v>0</v>
      </c>
      <c r="BT56" s="108">
        <v>0</v>
      </c>
      <c r="BU56" s="108">
        <f>G0228_1074205010351_04_0_69_!BI56</f>
        <v>0</v>
      </c>
      <c r="BV56" s="109">
        <v>0</v>
      </c>
      <c r="BW56" s="109">
        <v>0</v>
      </c>
      <c r="BX56" s="109">
        <v>0</v>
      </c>
      <c r="BY56" s="109">
        <v>0</v>
      </c>
      <c r="BZ56" s="109">
        <v>0</v>
      </c>
      <c r="CA56" s="109">
        <v>0</v>
      </c>
      <c r="CB56" s="109">
        <v>0</v>
      </c>
      <c r="CC56" s="108">
        <v>0</v>
      </c>
      <c r="CD56" s="108">
        <v>0</v>
      </c>
      <c r="CE56" s="108">
        <v>0</v>
      </c>
      <c r="CF56" s="108">
        <v>0</v>
      </c>
      <c r="CG56" s="108">
        <v>0</v>
      </c>
      <c r="CH56" s="108">
        <v>0</v>
      </c>
      <c r="CI56" s="108">
        <v>0</v>
      </c>
      <c r="CJ56" s="109">
        <v>0</v>
      </c>
      <c r="CK56" s="109">
        <v>0</v>
      </c>
      <c r="CL56" s="109">
        <v>0</v>
      </c>
      <c r="CM56" s="109">
        <v>0</v>
      </c>
      <c r="CN56" s="109">
        <v>0</v>
      </c>
      <c r="CO56" s="109">
        <v>0</v>
      </c>
      <c r="CP56" s="109">
        <v>0</v>
      </c>
      <c r="CQ56" s="109">
        <v>0</v>
      </c>
      <c r="CR56" s="109">
        <v>0</v>
      </c>
      <c r="CS56" s="109">
        <v>0</v>
      </c>
      <c r="CT56" s="109">
        <v>0</v>
      </c>
      <c r="CU56" s="109">
        <v>0</v>
      </c>
      <c r="CV56" s="109">
        <v>0</v>
      </c>
      <c r="CW56" s="109">
        <v>0</v>
      </c>
      <c r="CX56" s="109">
        <f t="shared" si="33"/>
        <v>0</v>
      </c>
      <c r="CY56" s="109">
        <f t="shared" si="34"/>
        <v>0</v>
      </c>
      <c r="CZ56" s="109">
        <f t="shared" si="35"/>
        <v>0</v>
      </c>
      <c r="DA56" s="109">
        <f t="shared" si="36"/>
        <v>0</v>
      </c>
      <c r="DB56" s="109">
        <f t="shared" si="37"/>
        <v>0</v>
      </c>
      <c r="DC56" s="109">
        <f t="shared" si="38"/>
        <v>0</v>
      </c>
      <c r="DD56" s="109">
        <f t="shared" si="39"/>
        <v>0</v>
      </c>
      <c r="DE56" s="109">
        <f t="shared" si="40"/>
        <v>0</v>
      </c>
      <c r="DF56" s="109">
        <f t="shared" si="41"/>
        <v>0</v>
      </c>
      <c r="DG56" s="109">
        <f t="shared" si="42"/>
        <v>0</v>
      </c>
      <c r="DH56" s="109">
        <f t="shared" si="43"/>
        <v>0</v>
      </c>
      <c r="DI56" s="109">
        <f t="shared" si="44"/>
        <v>0</v>
      </c>
      <c r="DJ56" s="109">
        <f t="shared" si="45"/>
        <v>0</v>
      </c>
      <c r="DK56" s="109">
        <f t="shared" si="47"/>
        <v>0</v>
      </c>
      <c r="DL56" s="89" t="str">
        <f>IF(G0228_1074205010351_02_0_69_!CT56="","",G0228_1074205010351_02_0_69_!CT56)</f>
        <v>нд</v>
      </c>
    </row>
    <row r="57" spans="1:116" s="88" customFormat="1" ht="47.25" x14ac:dyDescent="0.25">
      <c r="A57" s="115" t="str">
        <f>G0228_1074205010351_02_0_69_!A57</f>
        <v>1.2.2.2</v>
      </c>
      <c r="B57" s="106" t="str">
        <f>G0228_1074205010351_02_0_69_!B57</f>
        <v>Модернизация, техническое перевооружение линий электропередачи, всего, в том числе:</v>
      </c>
      <c r="C57" s="115" t="str">
        <f>G0228_1074205010351_02_0_69_!C57</f>
        <v>Г</v>
      </c>
      <c r="D57" s="109">
        <f t="shared" si="3"/>
        <v>0</v>
      </c>
      <c r="E57" s="109">
        <f t="shared" si="4"/>
        <v>0</v>
      </c>
      <c r="F57" s="109">
        <f t="shared" si="5"/>
        <v>0</v>
      </c>
      <c r="G57" s="109">
        <f t="shared" si="6"/>
        <v>0</v>
      </c>
      <c r="H57" s="109">
        <f t="shared" si="7"/>
        <v>0</v>
      </c>
      <c r="I57" s="109">
        <f t="shared" si="8"/>
        <v>0</v>
      </c>
      <c r="J57" s="109">
        <f t="shared" si="9"/>
        <v>0</v>
      </c>
      <c r="K57" s="109">
        <f t="shared" si="10"/>
        <v>0</v>
      </c>
      <c r="L57" s="109">
        <f t="shared" si="11"/>
        <v>0</v>
      </c>
      <c r="M57" s="109">
        <f t="shared" si="12"/>
        <v>0</v>
      </c>
      <c r="N57" s="109">
        <f t="shared" si="13"/>
        <v>0</v>
      </c>
      <c r="O57" s="109">
        <f t="shared" si="14"/>
        <v>0</v>
      </c>
      <c r="P57" s="109">
        <f t="shared" si="15"/>
        <v>0</v>
      </c>
      <c r="Q57" s="109">
        <f t="shared" si="16"/>
        <v>0</v>
      </c>
      <c r="R57" s="109">
        <v>0</v>
      </c>
      <c r="S57" s="109">
        <v>0</v>
      </c>
      <c r="T57" s="109">
        <v>0</v>
      </c>
      <c r="U57" s="109">
        <v>0</v>
      </c>
      <c r="V57" s="109">
        <v>0</v>
      </c>
      <c r="W57" s="109">
        <v>0</v>
      </c>
      <c r="X57" s="109">
        <v>0</v>
      </c>
      <c r="Y57" s="109">
        <v>0</v>
      </c>
      <c r="Z57" s="109">
        <v>0</v>
      </c>
      <c r="AA57" s="109">
        <v>0</v>
      </c>
      <c r="AB57" s="109">
        <v>0</v>
      </c>
      <c r="AC57" s="109">
        <v>0</v>
      </c>
      <c r="AD57" s="109">
        <v>0</v>
      </c>
      <c r="AE57" s="109">
        <v>0</v>
      </c>
      <c r="AF57" s="109">
        <v>0</v>
      </c>
      <c r="AG57" s="109">
        <v>0</v>
      </c>
      <c r="AH57" s="109">
        <v>0</v>
      </c>
      <c r="AI57" s="109">
        <v>0</v>
      </c>
      <c r="AJ57" s="109">
        <v>0</v>
      </c>
      <c r="AK57" s="109">
        <v>0</v>
      </c>
      <c r="AL57" s="109">
        <v>0</v>
      </c>
      <c r="AM57" s="109">
        <v>0</v>
      </c>
      <c r="AN57" s="109">
        <v>0</v>
      </c>
      <c r="AO57" s="109">
        <v>0</v>
      </c>
      <c r="AP57" s="109">
        <v>0</v>
      </c>
      <c r="AQ57" s="109">
        <v>0</v>
      </c>
      <c r="AR57" s="109">
        <v>0</v>
      </c>
      <c r="AS57" s="109">
        <v>0</v>
      </c>
      <c r="AT57" s="109">
        <v>0</v>
      </c>
      <c r="AU57" s="109">
        <v>0</v>
      </c>
      <c r="AV57" s="109">
        <v>0</v>
      </c>
      <c r="AW57" s="109">
        <v>0</v>
      </c>
      <c r="AX57" s="109">
        <v>0</v>
      </c>
      <c r="AY57" s="109">
        <v>0</v>
      </c>
      <c r="AZ57" s="109">
        <v>0</v>
      </c>
      <c r="BA57" s="109">
        <v>0</v>
      </c>
      <c r="BB57" s="109">
        <v>0</v>
      </c>
      <c r="BC57" s="109">
        <v>0</v>
      </c>
      <c r="BD57" s="109">
        <v>0</v>
      </c>
      <c r="BE57" s="109">
        <v>0</v>
      </c>
      <c r="BF57" s="109">
        <v>0</v>
      </c>
      <c r="BG57" s="109">
        <v>0</v>
      </c>
      <c r="BH57" s="109">
        <v>0</v>
      </c>
      <c r="BI57" s="109">
        <v>0</v>
      </c>
      <c r="BJ57" s="109">
        <v>0</v>
      </c>
      <c r="BK57" s="109">
        <v>0</v>
      </c>
      <c r="BL57" s="109">
        <v>0</v>
      </c>
      <c r="BM57" s="109">
        <v>0</v>
      </c>
      <c r="BN57" s="109">
        <v>0</v>
      </c>
      <c r="BO57" s="108">
        <v>0</v>
      </c>
      <c r="BP57" s="108">
        <v>0</v>
      </c>
      <c r="BQ57" s="108">
        <v>0</v>
      </c>
      <c r="BR57" s="108">
        <v>0</v>
      </c>
      <c r="BS57" s="108">
        <v>0</v>
      </c>
      <c r="BT57" s="108">
        <v>0</v>
      </c>
      <c r="BU57" s="108">
        <f>G0228_1074205010351_04_0_69_!BI57</f>
        <v>0</v>
      </c>
      <c r="BV57" s="109">
        <v>0</v>
      </c>
      <c r="BW57" s="109">
        <v>0</v>
      </c>
      <c r="BX57" s="109">
        <v>0</v>
      </c>
      <c r="BY57" s="109">
        <v>0</v>
      </c>
      <c r="BZ57" s="109">
        <v>0</v>
      </c>
      <c r="CA57" s="109">
        <v>0</v>
      </c>
      <c r="CB57" s="109">
        <v>0</v>
      </c>
      <c r="CC57" s="108">
        <v>0</v>
      </c>
      <c r="CD57" s="108">
        <v>0</v>
      </c>
      <c r="CE57" s="108">
        <v>0</v>
      </c>
      <c r="CF57" s="108">
        <v>0</v>
      </c>
      <c r="CG57" s="108">
        <v>0</v>
      </c>
      <c r="CH57" s="108">
        <v>0</v>
      </c>
      <c r="CI57" s="108">
        <v>0</v>
      </c>
      <c r="CJ57" s="109">
        <v>0</v>
      </c>
      <c r="CK57" s="109">
        <v>0</v>
      </c>
      <c r="CL57" s="109">
        <v>0</v>
      </c>
      <c r="CM57" s="109">
        <v>0</v>
      </c>
      <c r="CN57" s="109">
        <v>0</v>
      </c>
      <c r="CO57" s="109">
        <v>0</v>
      </c>
      <c r="CP57" s="109">
        <v>0</v>
      </c>
      <c r="CQ57" s="109">
        <v>0</v>
      </c>
      <c r="CR57" s="109">
        <v>0</v>
      </c>
      <c r="CS57" s="109">
        <v>0</v>
      </c>
      <c r="CT57" s="109">
        <v>0</v>
      </c>
      <c r="CU57" s="109">
        <v>0</v>
      </c>
      <c r="CV57" s="109">
        <v>0</v>
      </c>
      <c r="CW57" s="109">
        <v>0</v>
      </c>
      <c r="CX57" s="109">
        <f t="shared" si="33"/>
        <v>0</v>
      </c>
      <c r="CY57" s="109">
        <f t="shared" si="34"/>
        <v>0</v>
      </c>
      <c r="CZ57" s="109">
        <f t="shared" si="35"/>
        <v>0</v>
      </c>
      <c r="DA57" s="109">
        <f t="shared" si="36"/>
        <v>0</v>
      </c>
      <c r="DB57" s="109">
        <f t="shared" si="37"/>
        <v>0</v>
      </c>
      <c r="DC57" s="109">
        <f t="shared" si="38"/>
        <v>0</v>
      </c>
      <c r="DD57" s="109">
        <f t="shared" si="39"/>
        <v>0</v>
      </c>
      <c r="DE57" s="109">
        <f t="shared" si="40"/>
        <v>0</v>
      </c>
      <c r="DF57" s="109">
        <f t="shared" si="41"/>
        <v>0</v>
      </c>
      <c r="DG57" s="109">
        <f t="shared" si="42"/>
        <v>0</v>
      </c>
      <c r="DH57" s="109">
        <f t="shared" si="43"/>
        <v>0</v>
      </c>
      <c r="DI57" s="109">
        <f t="shared" si="44"/>
        <v>0</v>
      </c>
      <c r="DJ57" s="109">
        <f t="shared" si="45"/>
        <v>0</v>
      </c>
      <c r="DK57" s="109">
        <f t="shared" si="47"/>
        <v>0</v>
      </c>
      <c r="DL57" s="89" t="str">
        <f>IF(G0228_1074205010351_02_0_69_!CT57="","",G0228_1074205010351_02_0_69_!CT57)</f>
        <v>нд</v>
      </c>
    </row>
    <row r="58" spans="1:116" s="88" customFormat="1" ht="47.25" x14ac:dyDescent="0.25">
      <c r="A58" s="115" t="str">
        <f>G0228_1074205010351_02_0_69_!A58</f>
        <v>1.2.3</v>
      </c>
      <c r="B58" s="106" t="str">
        <f>G0228_1074205010351_02_0_69_!B58</f>
        <v>Развитие и модернизация учета электрической энергии (мощности), всего, в том числе:</v>
      </c>
      <c r="C58" s="115" t="str">
        <f>G0228_1074205010351_02_0_69_!C58</f>
        <v>Г</v>
      </c>
      <c r="D58" s="109">
        <f t="shared" si="3"/>
        <v>0</v>
      </c>
      <c r="E58" s="109">
        <f t="shared" si="4"/>
        <v>0</v>
      </c>
      <c r="F58" s="109">
        <f t="shared" si="5"/>
        <v>0</v>
      </c>
      <c r="G58" s="109">
        <f t="shared" si="6"/>
        <v>0</v>
      </c>
      <c r="H58" s="109">
        <f t="shared" si="7"/>
        <v>0</v>
      </c>
      <c r="I58" s="109">
        <f t="shared" si="8"/>
        <v>0</v>
      </c>
      <c r="J58" s="109">
        <f t="shared" si="9"/>
        <v>343</v>
      </c>
      <c r="K58" s="109">
        <f t="shared" si="10"/>
        <v>0</v>
      </c>
      <c r="L58" s="109">
        <f t="shared" si="11"/>
        <v>0</v>
      </c>
      <c r="M58" s="109">
        <f t="shared" si="12"/>
        <v>0</v>
      </c>
      <c r="N58" s="109">
        <f t="shared" si="13"/>
        <v>0</v>
      </c>
      <c r="O58" s="109">
        <f t="shared" si="14"/>
        <v>0</v>
      </c>
      <c r="P58" s="109">
        <f t="shared" si="15"/>
        <v>0</v>
      </c>
      <c r="Q58" s="109">
        <f t="shared" si="16"/>
        <v>22</v>
      </c>
      <c r="R58" s="109">
        <v>0</v>
      </c>
      <c r="S58" s="109">
        <v>0</v>
      </c>
      <c r="T58" s="109">
        <v>0</v>
      </c>
      <c r="U58" s="109">
        <v>0</v>
      </c>
      <c r="V58" s="109">
        <v>0</v>
      </c>
      <c r="W58" s="109">
        <v>0</v>
      </c>
      <c r="X58" s="109">
        <v>0</v>
      </c>
      <c r="Y58" s="109">
        <v>0</v>
      </c>
      <c r="Z58" s="109">
        <v>0</v>
      </c>
      <c r="AA58" s="109">
        <v>0</v>
      </c>
      <c r="AB58" s="109">
        <v>0</v>
      </c>
      <c r="AC58" s="109">
        <v>0</v>
      </c>
      <c r="AD58" s="109">
        <v>0</v>
      </c>
      <c r="AE58" s="109">
        <v>0</v>
      </c>
      <c r="AF58" s="109">
        <f>SUM(AF59,AF62,AF63,AF64,AF65,AF68,AF69,AF70)</f>
        <v>0</v>
      </c>
      <c r="AG58" s="109">
        <f t="shared" ref="AG58:CR58" si="80">SUM(AG59,AG62,AG63,AG64,AG65,AG68,AG69,AG70)</f>
        <v>0</v>
      </c>
      <c r="AH58" s="109">
        <f t="shared" si="80"/>
        <v>0</v>
      </c>
      <c r="AI58" s="109">
        <f t="shared" si="80"/>
        <v>0</v>
      </c>
      <c r="AJ58" s="109">
        <f t="shared" si="80"/>
        <v>0</v>
      </c>
      <c r="AK58" s="109">
        <f t="shared" si="80"/>
        <v>0</v>
      </c>
      <c r="AL58" s="109">
        <f t="shared" si="80"/>
        <v>0</v>
      </c>
      <c r="AM58" s="109">
        <f t="shared" si="80"/>
        <v>0</v>
      </c>
      <c r="AN58" s="109">
        <f t="shared" si="80"/>
        <v>0</v>
      </c>
      <c r="AO58" s="109">
        <f t="shared" si="80"/>
        <v>0</v>
      </c>
      <c r="AP58" s="109">
        <f t="shared" si="80"/>
        <v>0</v>
      </c>
      <c r="AQ58" s="109">
        <f t="shared" si="80"/>
        <v>0</v>
      </c>
      <c r="AR58" s="109">
        <f t="shared" si="80"/>
        <v>0</v>
      </c>
      <c r="AS58" s="109">
        <f t="shared" si="80"/>
        <v>0</v>
      </c>
      <c r="AT58" s="109">
        <f t="shared" si="80"/>
        <v>0</v>
      </c>
      <c r="AU58" s="109">
        <f t="shared" si="80"/>
        <v>0</v>
      </c>
      <c r="AV58" s="109">
        <f t="shared" si="80"/>
        <v>0</v>
      </c>
      <c r="AW58" s="109">
        <f t="shared" si="80"/>
        <v>0</v>
      </c>
      <c r="AX58" s="109">
        <f t="shared" si="80"/>
        <v>0</v>
      </c>
      <c r="AY58" s="109">
        <f t="shared" si="80"/>
        <v>0</v>
      </c>
      <c r="AZ58" s="109">
        <f t="shared" si="80"/>
        <v>134</v>
      </c>
      <c r="BA58" s="109">
        <f t="shared" si="80"/>
        <v>0</v>
      </c>
      <c r="BB58" s="109">
        <f t="shared" si="80"/>
        <v>0</v>
      </c>
      <c r="BC58" s="109">
        <f t="shared" si="80"/>
        <v>0</v>
      </c>
      <c r="BD58" s="109">
        <f t="shared" si="80"/>
        <v>0</v>
      </c>
      <c r="BE58" s="109">
        <f t="shared" si="80"/>
        <v>0</v>
      </c>
      <c r="BF58" s="109">
        <f t="shared" si="80"/>
        <v>0</v>
      </c>
      <c r="BG58" s="109">
        <f t="shared" si="80"/>
        <v>2</v>
      </c>
      <c r="BH58" s="109">
        <f t="shared" si="80"/>
        <v>0</v>
      </c>
      <c r="BI58" s="109">
        <f t="shared" si="80"/>
        <v>0</v>
      </c>
      <c r="BJ58" s="109">
        <f t="shared" si="80"/>
        <v>0</v>
      </c>
      <c r="BK58" s="109">
        <f t="shared" si="80"/>
        <v>0</v>
      </c>
      <c r="BL58" s="109">
        <f t="shared" si="80"/>
        <v>0</v>
      </c>
      <c r="BM58" s="109">
        <f t="shared" si="80"/>
        <v>0</v>
      </c>
      <c r="BN58" s="109">
        <f t="shared" si="80"/>
        <v>70</v>
      </c>
      <c r="BO58" s="108">
        <f t="shared" si="80"/>
        <v>0</v>
      </c>
      <c r="BP58" s="108">
        <f t="shared" si="80"/>
        <v>0</v>
      </c>
      <c r="BQ58" s="108">
        <f t="shared" si="80"/>
        <v>0</v>
      </c>
      <c r="BR58" s="108">
        <f t="shared" si="80"/>
        <v>0</v>
      </c>
      <c r="BS58" s="108">
        <f t="shared" si="80"/>
        <v>0</v>
      </c>
      <c r="BT58" s="108">
        <f t="shared" si="80"/>
        <v>0</v>
      </c>
      <c r="BU58" s="108">
        <f>G0228_1074205010351_04_0_69_!BI58</f>
        <v>5</v>
      </c>
      <c r="BV58" s="109">
        <f t="shared" si="80"/>
        <v>0</v>
      </c>
      <c r="BW58" s="109">
        <f t="shared" si="80"/>
        <v>0</v>
      </c>
      <c r="BX58" s="109">
        <f t="shared" si="80"/>
        <v>0</v>
      </c>
      <c r="BY58" s="109">
        <f t="shared" si="80"/>
        <v>0</v>
      </c>
      <c r="BZ58" s="109">
        <f t="shared" si="80"/>
        <v>0</v>
      </c>
      <c r="CA58" s="109">
        <f t="shared" si="80"/>
        <v>0</v>
      </c>
      <c r="CB58" s="109">
        <f t="shared" si="80"/>
        <v>68</v>
      </c>
      <c r="CC58" s="108">
        <f t="shared" si="80"/>
        <v>0</v>
      </c>
      <c r="CD58" s="108">
        <f t="shared" si="80"/>
        <v>0</v>
      </c>
      <c r="CE58" s="108">
        <f t="shared" si="80"/>
        <v>0</v>
      </c>
      <c r="CF58" s="108">
        <f t="shared" si="80"/>
        <v>0</v>
      </c>
      <c r="CG58" s="108">
        <f t="shared" si="80"/>
        <v>0</v>
      </c>
      <c r="CH58" s="108">
        <f t="shared" si="80"/>
        <v>0</v>
      </c>
      <c r="CI58" s="108">
        <f t="shared" si="80"/>
        <v>6</v>
      </c>
      <c r="CJ58" s="109">
        <f t="shared" si="80"/>
        <v>0</v>
      </c>
      <c r="CK58" s="109">
        <f t="shared" si="80"/>
        <v>0</v>
      </c>
      <c r="CL58" s="109">
        <f t="shared" si="80"/>
        <v>0</v>
      </c>
      <c r="CM58" s="109">
        <f t="shared" si="80"/>
        <v>0</v>
      </c>
      <c r="CN58" s="109">
        <f t="shared" si="80"/>
        <v>0</v>
      </c>
      <c r="CO58" s="109">
        <f t="shared" si="80"/>
        <v>0</v>
      </c>
      <c r="CP58" s="109">
        <f t="shared" si="80"/>
        <v>71</v>
      </c>
      <c r="CQ58" s="109">
        <f t="shared" si="80"/>
        <v>0</v>
      </c>
      <c r="CR58" s="109">
        <f t="shared" si="80"/>
        <v>0</v>
      </c>
      <c r="CS58" s="109">
        <f>SUM(CS59,CS62,CS63,CS64,CS65,CS68,CS69,CS70)</f>
        <v>0</v>
      </c>
      <c r="CT58" s="109">
        <f>SUM(CT59,CT62,CT63,CT64,CT65,CT68,CT69,CT70)</f>
        <v>0</v>
      </c>
      <c r="CU58" s="109">
        <f>SUM(CU59,CU62,CU63,CU64,CU65,CU68,CU69,CU70)</f>
        <v>0</v>
      </c>
      <c r="CV58" s="109">
        <f>SUM(CV59,CV62,CV63,CV64,CV65,CV68,CV69,CV70)</f>
        <v>0</v>
      </c>
      <c r="CW58" s="109">
        <f>SUM(CW59,CW62,CW63,CW64,CW65,CW68,CW69,CW70)</f>
        <v>9</v>
      </c>
      <c r="CX58" s="109">
        <f t="shared" si="33"/>
        <v>0</v>
      </c>
      <c r="CY58" s="109">
        <f t="shared" si="34"/>
        <v>0</v>
      </c>
      <c r="CZ58" s="109">
        <f t="shared" si="35"/>
        <v>0</v>
      </c>
      <c r="DA58" s="109">
        <f t="shared" si="36"/>
        <v>0</v>
      </c>
      <c r="DB58" s="109">
        <f t="shared" si="37"/>
        <v>0</v>
      </c>
      <c r="DC58" s="109">
        <f t="shared" si="38"/>
        <v>0</v>
      </c>
      <c r="DD58" s="109">
        <f t="shared" si="39"/>
        <v>343</v>
      </c>
      <c r="DE58" s="109">
        <f t="shared" si="40"/>
        <v>0</v>
      </c>
      <c r="DF58" s="109">
        <f t="shared" si="41"/>
        <v>0</v>
      </c>
      <c r="DG58" s="109">
        <f t="shared" si="42"/>
        <v>0</v>
      </c>
      <c r="DH58" s="109">
        <f t="shared" si="43"/>
        <v>0</v>
      </c>
      <c r="DI58" s="109">
        <f t="shared" si="44"/>
        <v>0</v>
      </c>
      <c r="DJ58" s="109">
        <f t="shared" si="45"/>
        <v>0</v>
      </c>
      <c r="DK58" s="109">
        <f>DD58</f>
        <v>343</v>
      </c>
      <c r="DL58" s="89" t="str">
        <f>IF(G0228_1074205010351_02_0_69_!CT58="","",G0228_1074205010351_02_0_69_!CT58)</f>
        <v>нд</v>
      </c>
    </row>
    <row r="59" spans="1:116" s="88" customFormat="1" ht="47.25" x14ac:dyDescent="0.25">
      <c r="A59" s="115" t="str">
        <f>G0228_1074205010351_02_0_69_!A59</f>
        <v>1.2.3.1</v>
      </c>
      <c r="B59" s="106" t="str">
        <f>G0228_1074205010351_02_0_69_!B59</f>
        <v>"Установка приборов учета, класс напряжения 0,22 (0,4) кВ, всего, в том числе:"</v>
      </c>
      <c r="C59" s="115" t="str">
        <f>G0228_1074205010351_02_0_69_!C59</f>
        <v>Г</v>
      </c>
      <c r="D59" s="109">
        <f t="shared" si="3"/>
        <v>0</v>
      </c>
      <c r="E59" s="109">
        <f t="shared" si="4"/>
        <v>0</v>
      </c>
      <c r="F59" s="109">
        <f t="shared" si="5"/>
        <v>0</v>
      </c>
      <c r="G59" s="109">
        <f t="shared" si="6"/>
        <v>0</v>
      </c>
      <c r="H59" s="109">
        <f t="shared" si="7"/>
        <v>0</v>
      </c>
      <c r="I59" s="109">
        <f t="shared" si="8"/>
        <v>0</v>
      </c>
      <c r="J59" s="109">
        <f t="shared" si="9"/>
        <v>343</v>
      </c>
      <c r="K59" s="109">
        <f t="shared" si="10"/>
        <v>0</v>
      </c>
      <c r="L59" s="109">
        <f t="shared" si="11"/>
        <v>0</v>
      </c>
      <c r="M59" s="109">
        <f t="shared" si="12"/>
        <v>0</v>
      </c>
      <c r="N59" s="109">
        <f t="shared" si="13"/>
        <v>0</v>
      </c>
      <c r="O59" s="109">
        <f t="shared" si="14"/>
        <v>0</v>
      </c>
      <c r="P59" s="109">
        <f t="shared" si="15"/>
        <v>0</v>
      </c>
      <c r="Q59" s="109">
        <f t="shared" si="16"/>
        <v>22</v>
      </c>
      <c r="R59" s="109">
        <v>0</v>
      </c>
      <c r="S59" s="109">
        <v>0</v>
      </c>
      <c r="T59" s="109">
        <v>0</v>
      </c>
      <c r="U59" s="109">
        <v>0</v>
      </c>
      <c r="V59" s="109">
        <v>0</v>
      </c>
      <c r="W59" s="109">
        <v>0</v>
      </c>
      <c r="X59" s="109">
        <v>0</v>
      </c>
      <c r="Y59" s="109">
        <v>0</v>
      </c>
      <c r="Z59" s="109">
        <v>0</v>
      </c>
      <c r="AA59" s="109">
        <v>0</v>
      </c>
      <c r="AB59" s="109">
        <v>0</v>
      </c>
      <c r="AC59" s="109">
        <v>0</v>
      </c>
      <c r="AD59" s="109">
        <v>0</v>
      </c>
      <c r="AE59" s="109">
        <v>0</v>
      </c>
      <c r="AF59" s="109">
        <f>SUM(AF60:AF61)</f>
        <v>0</v>
      </c>
      <c r="AG59" s="109">
        <f t="shared" ref="AG59:CR59" si="81">SUM(AG60:AG61)</f>
        <v>0</v>
      </c>
      <c r="AH59" s="109">
        <f t="shared" si="81"/>
        <v>0</v>
      </c>
      <c r="AI59" s="109">
        <f t="shared" si="81"/>
        <v>0</v>
      </c>
      <c r="AJ59" s="109">
        <f t="shared" si="81"/>
        <v>0</v>
      </c>
      <c r="AK59" s="109">
        <f t="shared" si="81"/>
        <v>0</v>
      </c>
      <c r="AL59" s="109">
        <f t="shared" si="81"/>
        <v>0</v>
      </c>
      <c r="AM59" s="109">
        <f t="shared" si="81"/>
        <v>0</v>
      </c>
      <c r="AN59" s="109">
        <f t="shared" si="81"/>
        <v>0</v>
      </c>
      <c r="AO59" s="109">
        <f t="shared" si="81"/>
        <v>0</v>
      </c>
      <c r="AP59" s="109">
        <f t="shared" si="81"/>
        <v>0</v>
      </c>
      <c r="AQ59" s="109">
        <f t="shared" si="81"/>
        <v>0</v>
      </c>
      <c r="AR59" s="109">
        <f t="shared" si="81"/>
        <v>0</v>
      </c>
      <c r="AS59" s="109">
        <f t="shared" si="81"/>
        <v>0</v>
      </c>
      <c r="AT59" s="109">
        <f t="shared" si="81"/>
        <v>0</v>
      </c>
      <c r="AU59" s="109">
        <f t="shared" si="81"/>
        <v>0</v>
      </c>
      <c r="AV59" s="109">
        <f t="shared" si="81"/>
        <v>0</v>
      </c>
      <c r="AW59" s="109">
        <f t="shared" si="81"/>
        <v>0</v>
      </c>
      <c r="AX59" s="109">
        <f t="shared" si="81"/>
        <v>0</v>
      </c>
      <c r="AY59" s="109">
        <f t="shared" si="81"/>
        <v>0</v>
      </c>
      <c r="AZ59" s="109">
        <f t="shared" si="81"/>
        <v>134</v>
      </c>
      <c r="BA59" s="109">
        <f t="shared" si="81"/>
        <v>0</v>
      </c>
      <c r="BB59" s="109">
        <f t="shared" si="81"/>
        <v>0</v>
      </c>
      <c r="BC59" s="109">
        <f t="shared" si="81"/>
        <v>0</v>
      </c>
      <c r="BD59" s="109">
        <f t="shared" si="81"/>
        <v>0</v>
      </c>
      <c r="BE59" s="109">
        <f t="shared" si="81"/>
        <v>0</v>
      </c>
      <c r="BF59" s="109">
        <f t="shared" si="81"/>
        <v>0</v>
      </c>
      <c r="BG59" s="109">
        <f t="shared" si="81"/>
        <v>2</v>
      </c>
      <c r="BH59" s="109">
        <f t="shared" si="81"/>
        <v>0</v>
      </c>
      <c r="BI59" s="109">
        <f t="shared" si="81"/>
        <v>0</v>
      </c>
      <c r="BJ59" s="109">
        <f t="shared" si="81"/>
        <v>0</v>
      </c>
      <c r="BK59" s="109">
        <f t="shared" si="81"/>
        <v>0</v>
      </c>
      <c r="BL59" s="109">
        <f t="shared" si="81"/>
        <v>0</v>
      </c>
      <c r="BM59" s="109">
        <f t="shared" si="81"/>
        <v>0</v>
      </c>
      <c r="BN59" s="109">
        <f t="shared" si="81"/>
        <v>70</v>
      </c>
      <c r="BO59" s="108">
        <f t="shared" si="81"/>
        <v>0</v>
      </c>
      <c r="BP59" s="108">
        <f t="shared" si="81"/>
        <v>0</v>
      </c>
      <c r="BQ59" s="108">
        <f t="shared" si="81"/>
        <v>0</v>
      </c>
      <c r="BR59" s="108">
        <f t="shared" si="81"/>
        <v>0</v>
      </c>
      <c r="BS59" s="108">
        <f t="shared" si="81"/>
        <v>0</v>
      </c>
      <c r="BT59" s="108">
        <f t="shared" si="81"/>
        <v>0</v>
      </c>
      <c r="BU59" s="108">
        <f>G0228_1074205010351_04_0_69_!BI59</f>
        <v>5</v>
      </c>
      <c r="BV59" s="109">
        <f t="shared" si="81"/>
        <v>0</v>
      </c>
      <c r="BW59" s="109">
        <f t="shared" si="81"/>
        <v>0</v>
      </c>
      <c r="BX59" s="109">
        <f t="shared" si="81"/>
        <v>0</v>
      </c>
      <c r="BY59" s="109">
        <f t="shared" si="81"/>
        <v>0</v>
      </c>
      <c r="BZ59" s="109">
        <f t="shared" si="81"/>
        <v>0</v>
      </c>
      <c r="CA59" s="109">
        <f t="shared" si="81"/>
        <v>0</v>
      </c>
      <c r="CB59" s="109">
        <f t="shared" si="81"/>
        <v>68</v>
      </c>
      <c r="CC59" s="108">
        <f t="shared" si="81"/>
        <v>0</v>
      </c>
      <c r="CD59" s="108">
        <f t="shared" si="81"/>
        <v>0</v>
      </c>
      <c r="CE59" s="108">
        <f t="shared" si="81"/>
        <v>0</v>
      </c>
      <c r="CF59" s="108">
        <f t="shared" si="81"/>
        <v>0</v>
      </c>
      <c r="CG59" s="108">
        <f t="shared" si="81"/>
        <v>0</v>
      </c>
      <c r="CH59" s="108">
        <f t="shared" si="81"/>
        <v>0</v>
      </c>
      <c r="CI59" s="108">
        <f t="shared" si="81"/>
        <v>6</v>
      </c>
      <c r="CJ59" s="109">
        <f t="shared" si="81"/>
        <v>0</v>
      </c>
      <c r="CK59" s="109">
        <f t="shared" si="81"/>
        <v>0</v>
      </c>
      <c r="CL59" s="109">
        <f t="shared" si="81"/>
        <v>0</v>
      </c>
      <c r="CM59" s="109">
        <f t="shared" si="81"/>
        <v>0</v>
      </c>
      <c r="CN59" s="109">
        <f t="shared" si="81"/>
        <v>0</v>
      </c>
      <c r="CO59" s="109">
        <f t="shared" si="81"/>
        <v>0</v>
      </c>
      <c r="CP59" s="109">
        <f t="shared" si="81"/>
        <v>71</v>
      </c>
      <c r="CQ59" s="109">
        <f t="shared" si="81"/>
        <v>0</v>
      </c>
      <c r="CR59" s="109">
        <f t="shared" si="81"/>
        <v>0</v>
      </c>
      <c r="CS59" s="109">
        <f>SUM(CS60:CS61)</f>
        <v>0</v>
      </c>
      <c r="CT59" s="109">
        <f>SUM(CT60:CT61)</f>
        <v>0</v>
      </c>
      <c r="CU59" s="109">
        <f>SUM(CU60:CU61)</f>
        <v>0</v>
      </c>
      <c r="CV59" s="109">
        <f>SUM(CV60:CV61)</f>
        <v>0</v>
      </c>
      <c r="CW59" s="109">
        <f>SUM(CW60:CW61)</f>
        <v>9</v>
      </c>
      <c r="CX59" s="109">
        <f t="shared" si="33"/>
        <v>0</v>
      </c>
      <c r="CY59" s="109">
        <f t="shared" si="34"/>
        <v>0</v>
      </c>
      <c r="CZ59" s="109">
        <f t="shared" si="35"/>
        <v>0</v>
      </c>
      <c r="DA59" s="109">
        <f t="shared" si="36"/>
        <v>0</v>
      </c>
      <c r="DB59" s="109">
        <f t="shared" si="37"/>
        <v>0</v>
      </c>
      <c r="DC59" s="109">
        <f t="shared" si="38"/>
        <v>0</v>
      </c>
      <c r="DD59" s="109">
        <f t="shared" si="39"/>
        <v>343</v>
      </c>
      <c r="DE59" s="109">
        <f t="shared" si="40"/>
        <v>0</v>
      </c>
      <c r="DF59" s="109">
        <f t="shared" si="41"/>
        <v>0</v>
      </c>
      <c r="DG59" s="109">
        <f t="shared" si="42"/>
        <v>0</v>
      </c>
      <c r="DH59" s="109">
        <f t="shared" si="43"/>
        <v>0</v>
      </c>
      <c r="DI59" s="109">
        <f t="shared" si="44"/>
        <v>0</v>
      </c>
      <c r="DJ59" s="109">
        <f t="shared" si="45"/>
        <v>0</v>
      </c>
      <c r="DK59" s="109">
        <f>DD59</f>
        <v>343</v>
      </c>
      <c r="DL59" s="89" t="str">
        <f>IF(G0228_1074205010351_02_0_69_!CT59="","",G0228_1074205010351_02_0_69_!CT59)</f>
        <v>нд</v>
      </c>
    </row>
    <row r="60" spans="1:116" hidden="1" x14ac:dyDescent="0.25">
      <c r="A60" s="297"/>
      <c r="B60" s="298"/>
      <c r="C60" s="297"/>
      <c r="D60" s="388"/>
      <c r="E60" s="388"/>
      <c r="F60" s="388"/>
      <c r="G60" s="388"/>
      <c r="H60" s="388"/>
      <c r="I60" s="388"/>
      <c r="J60" s="388"/>
      <c r="K60" s="388"/>
      <c r="L60" s="388"/>
      <c r="M60" s="388"/>
      <c r="N60" s="388"/>
      <c r="O60" s="388"/>
      <c r="P60" s="388"/>
      <c r="Q60" s="388"/>
      <c r="R60" s="388"/>
      <c r="S60" s="388"/>
      <c r="T60" s="388"/>
      <c r="U60" s="388"/>
      <c r="V60" s="388"/>
      <c r="W60" s="388"/>
      <c r="X60" s="388"/>
      <c r="Y60" s="388"/>
      <c r="Z60" s="388"/>
      <c r="AA60" s="388"/>
      <c r="AB60" s="388"/>
      <c r="AC60" s="388"/>
      <c r="AD60" s="388"/>
      <c r="AE60" s="388"/>
      <c r="AF60" s="108"/>
      <c r="AG60" s="108"/>
      <c r="AH60" s="388"/>
      <c r="AI60" s="388"/>
      <c r="AJ60" s="388"/>
      <c r="AK60" s="108"/>
      <c r="AL60" s="108"/>
      <c r="AM60" s="108"/>
      <c r="AN60" s="108"/>
      <c r="AO60" s="108"/>
      <c r="AP60" s="108"/>
      <c r="AQ60" s="108"/>
      <c r="AR60" s="108"/>
      <c r="AS60" s="108"/>
      <c r="AT60" s="108"/>
      <c r="AU60" s="108"/>
      <c r="AV60" s="388"/>
      <c r="AW60" s="388"/>
      <c r="AX60" s="388"/>
      <c r="AY60" s="108"/>
      <c r="AZ60" s="108"/>
      <c r="BA60" s="108"/>
      <c r="BB60" s="108"/>
      <c r="BC60" s="108"/>
      <c r="BD60" s="108"/>
      <c r="BE60" s="108"/>
      <c r="BF60" s="108"/>
      <c r="BG60" s="108"/>
      <c r="BH60" s="108"/>
      <c r="BI60" s="108"/>
      <c r="BJ60" s="108"/>
      <c r="BK60" s="108"/>
      <c r="BL60" s="108"/>
      <c r="BM60" s="108"/>
      <c r="BN60" s="108"/>
      <c r="BO60" s="108"/>
      <c r="BP60" s="108"/>
      <c r="BQ60" s="108"/>
      <c r="BR60" s="108"/>
      <c r="BS60" s="108"/>
      <c r="BT60" s="108"/>
      <c r="BU60" s="108"/>
      <c r="BV60" s="108"/>
      <c r="BW60" s="108"/>
      <c r="BX60" s="388"/>
      <c r="BY60" s="388"/>
      <c r="BZ60" s="388"/>
      <c r="CA60" s="108"/>
      <c r="CB60" s="108"/>
      <c r="CC60" s="108"/>
      <c r="CD60" s="108"/>
      <c r="CE60" s="108"/>
      <c r="CF60" s="108"/>
      <c r="CG60" s="108"/>
      <c r="CH60" s="108"/>
      <c r="CI60" s="108"/>
      <c r="CJ60" s="108"/>
      <c r="CK60" s="108"/>
      <c r="CL60" s="388"/>
      <c r="CM60" s="388"/>
      <c r="CN60" s="388"/>
      <c r="CO60" s="108"/>
      <c r="CP60" s="108"/>
      <c r="CQ60" s="108"/>
      <c r="CR60" s="108"/>
      <c r="CS60" s="108"/>
      <c r="CT60" s="108"/>
      <c r="CU60" s="108"/>
      <c r="CV60" s="108"/>
      <c r="CW60" s="108"/>
      <c r="CX60" s="109"/>
      <c r="CY60" s="109"/>
      <c r="CZ60" s="109"/>
      <c r="DA60" s="109"/>
      <c r="DB60" s="109"/>
      <c r="DC60" s="109"/>
      <c r="DD60" s="109"/>
      <c r="DE60" s="109"/>
      <c r="DF60" s="109"/>
      <c r="DG60" s="109"/>
      <c r="DH60" s="109"/>
      <c r="DI60" s="109"/>
      <c r="DJ60" s="109"/>
      <c r="DK60" s="109"/>
      <c r="DL60" s="299"/>
    </row>
    <row r="61" spans="1:116" ht="94.5" x14ac:dyDescent="0.25">
      <c r="A61" s="297" t="str">
        <f>G0228_1074205010351_02_0_69_!A61</f>
        <v>1.2.3.1</v>
      </c>
      <c r="B61"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97" t="str">
        <f>G0228_1074205010351_02_0_69_!C61</f>
        <v>J_0000000001</v>
      </c>
      <c r="D61" s="388">
        <f t="shared" ref="D61" si="82">SUM(AF61,AT61,BH61,BV61,CJ61)</f>
        <v>0</v>
      </c>
      <c r="E61" s="388">
        <f t="shared" ref="E61" si="83">SUM(AG61,AU61,BI61,BW61,CK61)</f>
        <v>0</v>
      </c>
      <c r="F61" s="388">
        <f t="shared" ref="F61" si="84">SUM(AH61,AV61,BJ61,BX61,CL61)</f>
        <v>0</v>
      </c>
      <c r="G61" s="388">
        <f t="shared" ref="G61" si="85">SUM(AI61,AW61,BK61,BY61,CM61)</f>
        <v>0</v>
      </c>
      <c r="H61" s="388">
        <f t="shared" ref="H61" si="86">SUM(AJ61,AX61,BL61,BZ61,CN61)</f>
        <v>0</v>
      </c>
      <c r="I61" s="388">
        <f t="shared" ref="I61" si="87">SUM(AK61,AY61,BM61,CA61,CO61)</f>
        <v>0</v>
      </c>
      <c r="J61" s="388">
        <f t="shared" ref="J61" si="88">SUM(AL61,AZ61,BN61,CB61,CP61)</f>
        <v>343</v>
      </c>
      <c r="K61" s="388">
        <f t="shared" ref="K61" si="89">SUM(AM61,BA61,BO61,CC61,CQ61)</f>
        <v>0</v>
      </c>
      <c r="L61" s="388">
        <f t="shared" ref="L61" si="90">SUM(AN61,BB61,BP61,CD61,CR61)</f>
        <v>0</v>
      </c>
      <c r="M61" s="388">
        <f t="shared" ref="M61" si="91">SUM(AO61,BC61,BQ61,CE61,CS61)</f>
        <v>0</v>
      </c>
      <c r="N61" s="388">
        <f t="shared" ref="N61" si="92">SUM(AP61,BD61,BR61,CF61,CT61)</f>
        <v>0</v>
      </c>
      <c r="O61" s="388">
        <f t="shared" ref="O61" si="93">SUM(AQ61,BE61,BS61,CG61,CU61)</f>
        <v>0</v>
      </c>
      <c r="P61" s="388">
        <f t="shared" ref="P61" si="94">SUM(AR61,BF61,BT61,CH61,CV61)</f>
        <v>0</v>
      </c>
      <c r="Q61" s="388">
        <f t="shared" ref="Q61" si="95">SUM(AS61,BG61,BU61,CI61,CW61)</f>
        <v>22</v>
      </c>
      <c r="R61" s="388">
        <v>0</v>
      </c>
      <c r="S61" s="388">
        <v>0</v>
      </c>
      <c r="T61" s="388">
        <v>0</v>
      </c>
      <c r="U61" s="388">
        <v>0</v>
      </c>
      <c r="V61" s="388">
        <v>0</v>
      </c>
      <c r="W61" s="388">
        <v>0</v>
      </c>
      <c r="X61" s="388">
        <v>0</v>
      </c>
      <c r="Y61" s="388">
        <v>0</v>
      </c>
      <c r="Z61" s="388">
        <v>0</v>
      </c>
      <c r="AA61" s="388">
        <v>0</v>
      </c>
      <c r="AB61" s="388">
        <v>0</v>
      </c>
      <c r="AC61" s="388">
        <v>0</v>
      </c>
      <c r="AD61" s="388">
        <v>0</v>
      </c>
      <c r="AE61" s="388">
        <v>0</v>
      </c>
      <c r="AF61" s="108">
        <f>G0228_1074205010351_04_0_69_!V61</f>
        <v>0</v>
      </c>
      <c r="AG61" s="108">
        <v>0</v>
      </c>
      <c r="AH61" s="388">
        <v>0</v>
      </c>
      <c r="AI61" s="388">
        <v>0</v>
      </c>
      <c r="AJ61" s="388">
        <v>0</v>
      </c>
      <c r="AK61" s="108">
        <v>0</v>
      </c>
      <c r="AL61" s="108">
        <f>G0228_1074205010351_04_0_69_!Z61</f>
        <v>0</v>
      </c>
      <c r="AM61" s="108" t="s">
        <v>482</v>
      </c>
      <c r="AN61" s="108" t="s">
        <v>482</v>
      </c>
      <c r="AO61" s="108" t="s">
        <v>482</v>
      </c>
      <c r="AP61" s="108" t="s">
        <v>482</v>
      </c>
      <c r="AQ61" s="108" t="s">
        <v>482</v>
      </c>
      <c r="AR61" s="108" t="s">
        <v>482</v>
      </c>
      <c r="AS61" s="108" t="s">
        <v>482</v>
      </c>
      <c r="AT61" s="108">
        <f>G0228_1074205010351_04_0_69_!AJ61</f>
        <v>0</v>
      </c>
      <c r="AU61" s="108">
        <v>0</v>
      </c>
      <c r="AV61" s="388">
        <v>0</v>
      </c>
      <c r="AW61" s="388">
        <v>0</v>
      </c>
      <c r="AX61" s="388">
        <v>0</v>
      </c>
      <c r="AY61" s="108">
        <v>0</v>
      </c>
      <c r="AZ61" s="108">
        <f>G0228_1074205010351_04_0_69_!AN61</f>
        <v>134</v>
      </c>
      <c r="BA61" s="108">
        <f>G0228_1074205010351_04_0_69_!AQ61</f>
        <v>0</v>
      </c>
      <c r="BB61" s="108">
        <v>0</v>
      </c>
      <c r="BC61" s="489">
        <v>0</v>
      </c>
      <c r="BD61" s="489">
        <v>0</v>
      </c>
      <c r="BE61" s="489">
        <v>0</v>
      </c>
      <c r="BF61" s="108">
        <v>0</v>
      </c>
      <c r="BG61" s="108">
        <f>G0228_1074205010351_04_0_69_!AU61</f>
        <v>2</v>
      </c>
      <c r="BH61" s="108">
        <f>G0228_1074205010351_04_0_69_!AX61</f>
        <v>0</v>
      </c>
      <c r="BI61" s="108">
        <v>0</v>
      </c>
      <c r="BJ61" s="108">
        <v>0</v>
      </c>
      <c r="BK61" s="108">
        <v>0</v>
      </c>
      <c r="BL61" s="108">
        <v>0</v>
      </c>
      <c r="BM61" s="108">
        <v>0</v>
      </c>
      <c r="BN61" s="108">
        <f>G0228_1074205010351_04_0_69_!BB61</f>
        <v>70</v>
      </c>
      <c r="BO61" s="108" t="s">
        <v>482</v>
      </c>
      <c r="BP61" s="108" t="s">
        <v>482</v>
      </c>
      <c r="BQ61" s="108" t="s">
        <v>482</v>
      </c>
      <c r="BR61" s="108" t="s">
        <v>482</v>
      </c>
      <c r="BS61" s="108" t="s">
        <v>482</v>
      </c>
      <c r="BT61" s="108" t="s">
        <v>482</v>
      </c>
      <c r="BU61" s="108">
        <v>5</v>
      </c>
      <c r="BV61" s="108">
        <f>G0228_1074205010351_04_0_69_!BL61</f>
        <v>0</v>
      </c>
      <c r="BW61" s="108">
        <v>0</v>
      </c>
      <c r="BX61" s="388">
        <v>0</v>
      </c>
      <c r="BY61" s="388">
        <v>0</v>
      </c>
      <c r="BZ61" s="388">
        <v>0</v>
      </c>
      <c r="CA61" s="108">
        <v>0</v>
      </c>
      <c r="CB61" s="108">
        <f>G0228_1074205010351_04_0_69_!BP61</f>
        <v>68</v>
      </c>
      <c r="CC61" s="108" t="s">
        <v>482</v>
      </c>
      <c r="CD61" s="108" t="s">
        <v>482</v>
      </c>
      <c r="CE61" s="108" t="s">
        <v>482</v>
      </c>
      <c r="CF61" s="108" t="s">
        <v>482</v>
      </c>
      <c r="CG61" s="108" t="s">
        <v>482</v>
      </c>
      <c r="CH61" s="108" t="s">
        <v>482</v>
      </c>
      <c r="CI61" s="108">
        <v>6</v>
      </c>
      <c r="CJ61" s="108">
        <f>G0228_1074205010351_04_0_69_!BZ61</f>
        <v>0</v>
      </c>
      <c r="CK61" s="108">
        <v>0</v>
      </c>
      <c r="CL61" s="388">
        <v>0</v>
      </c>
      <c r="CM61" s="388">
        <v>0</v>
      </c>
      <c r="CN61" s="388">
        <v>0</v>
      </c>
      <c r="CO61" s="108">
        <v>0</v>
      </c>
      <c r="CP61" s="108">
        <f>G0228_1074205010351_04_0_69_!CD61</f>
        <v>71</v>
      </c>
      <c r="CQ61" s="108" t="s">
        <v>482</v>
      </c>
      <c r="CR61" s="108" t="s">
        <v>482</v>
      </c>
      <c r="CS61" s="108" t="s">
        <v>482</v>
      </c>
      <c r="CT61" s="108" t="s">
        <v>482</v>
      </c>
      <c r="CU61" s="108" t="s">
        <v>482</v>
      </c>
      <c r="CV61" s="108" t="s">
        <v>482</v>
      </c>
      <c r="CW61" s="108">
        <v>9</v>
      </c>
      <c r="CX61" s="109">
        <f t="shared" si="33"/>
        <v>0</v>
      </c>
      <c r="CY61" s="109">
        <f t="shared" si="34"/>
        <v>0</v>
      </c>
      <c r="CZ61" s="109">
        <f t="shared" si="35"/>
        <v>0</v>
      </c>
      <c r="DA61" s="109">
        <f t="shared" si="36"/>
        <v>0</v>
      </c>
      <c r="DB61" s="109">
        <f t="shared" si="37"/>
        <v>0</v>
      </c>
      <c r="DC61" s="109">
        <f t="shared" si="38"/>
        <v>0</v>
      </c>
      <c r="DD61" s="109">
        <f t="shared" si="39"/>
        <v>343</v>
      </c>
      <c r="DE61" s="109">
        <f t="shared" si="40"/>
        <v>0</v>
      </c>
      <c r="DF61" s="109">
        <f t="shared" si="41"/>
        <v>0</v>
      </c>
      <c r="DG61" s="109">
        <f t="shared" si="42"/>
        <v>0</v>
      </c>
      <c r="DH61" s="109">
        <f t="shared" si="43"/>
        <v>0</v>
      </c>
      <c r="DI61" s="109">
        <f t="shared" si="44"/>
        <v>0</v>
      </c>
      <c r="DJ61" s="109">
        <f t="shared" si="45"/>
        <v>0</v>
      </c>
      <c r="DK61" s="109">
        <v>22</v>
      </c>
      <c r="DL61" s="299" t="str">
        <f>IF(G0228_1074205010351_02_0_69_!CT61="","",G0228_1074205010351_02_0_69_!CT61)</f>
        <v>нд</v>
      </c>
    </row>
    <row r="62" spans="1:116" s="88" customFormat="1" ht="47.25" x14ac:dyDescent="0.25">
      <c r="A62" s="115" t="str">
        <f>G0228_1074205010351_02_0_69_!A62</f>
        <v>1.2.3.2</v>
      </c>
      <c r="B62" s="106" t="str">
        <f>G0228_1074205010351_02_0_69_!B62</f>
        <v>"Установка приборов учета, класс напряжения 6 (10) кВ, всего, в том числе:"</v>
      </c>
      <c r="C62" s="115" t="str">
        <f>G0228_1074205010351_02_0_69_!C62</f>
        <v>Г</v>
      </c>
      <c r="D62" s="109">
        <f t="shared" si="3"/>
        <v>0</v>
      </c>
      <c r="E62" s="109">
        <f t="shared" si="4"/>
        <v>0</v>
      </c>
      <c r="F62" s="109">
        <f t="shared" si="5"/>
        <v>0</v>
      </c>
      <c r="G62" s="109">
        <f t="shared" si="6"/>
        <v>0</v>
      </c>
      <c r="H62" s="109">
        <f t="shared" si="7"/>
        <v>0</v>
      </c>
      <c r="I62" s="109">
        <f t="shared" si="8"/>
        <v>0</v>
      </c>
      <c r="J62" s="109">
        <f t="shared" si="9"/>
        <v>0</v>
      </c>
      <c r="K62" s="109">
        <f t="shared" si="10"/>
        <v>0</v>
      </c>
      <c r="L62" s="109">
        <f t="shared" si="11"/>
        <v>0</v>
      </c>
      <c r="M62" s="109">
        <f t="shared" si="12"/>
        <v>0</v>
      </c>
      <c r="N62" s="109">
        <f t="shared" si="13"/>
        <v>0</v>
      </c>
      <c r="O62" s="109">
        <f t="shared" si="14"/>
        <v>0</v>
      </c>
      <c r="P62" s="109">
        <f t="shared" si="15"/>
        <v>0</v>
      </c>
      <c r="Q62" s="109">
        <f t="shared" si="16"/>
        <v>0</v>
      </c>
      <c r="R62" s="109">
        <v>0</v>
      </c>
      <c r="S62" s="109">
        <v>0</v>
      </c>
      <c r="T62" s="109">
        <v>0</v>
      </c>
      <c r="U62" s="109">
        <v>0</v>
      </c>
      <c r="V62" s="109">
        <v>0</v>
      </c>
      <c r="W62" s="109">
        <v>0</v>
      </c>
      <c r="X62" s="109">
        <v>0</v>
      </c>
      <c r="Y62" s="109">
        <v>0</v>
      </c>
      <c r="Z62" s="109">
        <v>0</v>
      </c>
      <c r="AA62" s="109">
        <v>0</v>
      </c>
      <c r="AB62" s="109">
        <v>0</v>
      </c>
      <c r="AC62" s="109">
        <v>0</v>
      </c>
      <c r="AD62" s="109">
        <v>0</v>
      </c>
      <c r="AE62" s="109">
        <v>0</v>
      </c>
      <c r="AF62" s="109">
        <v>0</v>
      </c>
      <c r="AG62" s="109">
        <v>0</v>
      </c>
      <c r="AH62" s="109">
        <v>0</v>
      </c>
      <c r="AI62" s="109">
        <v>0</v>
      </c>
      <c r="AJ62" s="109">
        <v>0</v>
      </c>
      <c r="AK62" s="109">
        <v>0</v>
      </c>
      <c r="AL62" s="109">
        <v>0</v>
      </c>
      <c r="AM62" s="109">
        <v>0</v>
      </c>
      <c r="AN62" s="109">
        <v>0</v>
      </c>
      <c r="AO62" s="109">
        <v>0</v>
      </c>
      <c r="AP62" s="109">
        <v>0</v>
      </c>
      <c r="AQ62" s="109">
        <v>0</v>
      </c>
      <c r="AR62" s="109">
        <v>0</v>
      </c>
      <c r="AS62" s="109">
        <v>0</v>
      </c>
      <c r="AT62" s="109">
        <v>0</v>
      </c>
      <c r="AU62" s="109">
        <v>0</v>
      </c>
      <c r="AV62" s="109">
        <v>0</v>
      </c>
      <c r="AW62" s="109">
        <v>0</v>
      </c>
      <c r="AX62" s="109">
        <v>0</v>
      </c>
      <c r="AY62" s="109">
        <v>0</v>
      </c>
      <c r="AZ62" s="109">
        <v>0</v>
      </c>
      <c r="BA62" s="109">
        <v>0</v>
      </c>
      <c r="BB62" s="109">
        <v>0</v>
      </c>
      <c r="BC62" s="109">
        <v>0</v>
      </c>
      <c r="BD62" s="109">
        <v>0</v>
      </c>
      <c r="BE62" s="109">
        <v>0</v>
      </c>
      <c r="BF62" s="109">
        <v>0</v>
      </c>
      <c r="BG62" s="109">
        <v>0</v>
      </c>
      <c r="BH62" s="109">
        <v>0</v>
      </c>
      <c r="BI62" s="109">
        <v>0</v>
      </c>
      <c r="BJ62" s="109">
        <v>0</v>
      </c>
      <c r="BK62" s="109">
        <v>0</v>
      </c>
      <c r="BL62" s="109">
        <v>0</v>
      </c>
      <c r="BM62" s="109">
        <v>0</v>
      </c>
      <c r="BN62" s="109">
        <v>0</v>
      </c>
      <c r="BO62" s="108">
        <v>0</v>
      </c>
      <c r="BP62" s="108">
        <v>0</v>
      </c>
      <c r="BQ62" s="108">
        <v>0</v>
      </c>
      <c r="BR62" s="108">
        <v>0</v>
      </c>
      <c r="BS62" s="108">
        <v>0</v>
      </c>
      <c r="BT62" s="108">
        <v>0</v>
      </c>
      <c r="BU62" s="108">
        <f>G0228_1074205010351_04_0_69_!BI62</f>
        <v>0</v>
      </c>
      <c r="BV62" s="109">
        <v>0</v>
      </c>
      <c r="BW62" s="109">
        <v>0</v>
      </c>
      <c r="BX62" s="109">
        <v>0</v>
      </c>
      <c r="BY62" s="109">
        <v>0</v>
      </c>
      <c r="BZ62" s="109">
        <v>0</v>
      </c>
      <c r="CA62" s="109">
        <v>0</v>
      </c>
      <c r="CB62" s="109">
        <v>0</v>
      </c>
      <c r="CC62" s="108">
        <v>0</v>
      </c>
      <c r="CD62" s="108">
        <v>0</v>
      </c>
      <c r="CE62" s="108">
        <v>0</v>
      </c>
      <c r="CF62" s="108">
        <v>0</v>
      </c>
      <c r="CG62" s="108">
        <v>0</v>
      </c>
      <c r="CH62" s="108">
        <v>0</v>
      </c>
      <c r="CI62" s="108">
        <v>0</v>
      </c>
      <c r="CJ62" s="109">
        <v>0</v>
      </c>
      <c r="CK62" s="109">
        <v>0</v>
      </c>
      <c r="CL62" s="109">
        <v>0</v>
      </c>
      <c r="CM62" s="109">
        <v>0</v>
      </c>
      <c r="CN62" s="109">
        <v>0</v>
      </c>
      <c r="CO62" s="109">
        <v>0</v>
      </c>
      <c r="CP62" s="109">
        <v>0</v>
      </c>
      <c r="CQ62" s="109">
        <v>0</v>
      </c>
      <c r="CR62" s="109">
        <v>0</v>
      </c>
      <c r="CS62" s="109">
        <v>0</v>
      </c>
      <c r="CT62" s="109">
        <v>0</v>
      </c>
      <c r="CU62" s="109">
        <v>0</v>
      </c>
      <c r="CV62" s="109">
        <v>0</v>
      </c>
      <c r="CW62" s="109">
        <v>0</v>
      </c>
      <c r="CX62" s="109">
        <f t="shared" si="33"/>
        <v>0</v>
      </c>
      <c r="CY62" s="109">
        <f t="shared" si="34"/>
        <v>0</v>
      </c>
      <c r="CZ62" s="109">
        <f t="shared" si="35"/>
        <v>0</v>
      </c>
      <c r="DA62" s="109">
        <f t="shared" si="36"/>
        <v>0</v>
      </c>
      <c r="DB62" s="109">
        <f t="shared" si="37"/>
        <v>0</v>
      </c>
      <c r="DC62" s="109">
        <f t="shared" si="38"/>
        <v>0</v>
      </c>
      <c r="DD62" s="109">
        <f t="shared" si="39"/>
        <v>0</v>
      </c>
      <c r="DE62" s="109">
        <f t="shared" si="40"/>
        <v>0</v>
      </c>
      <c r="DF62" s="109">
        <f t="shared" si="41"/>
        <v>0</v>
      </c>
      <c r="DG62" s="109">
        <f t="shared" si="42"/>
        <v>0</v>
      </c>
      <c r="DH62" s="109">
        <f t="shared" si="43"/>
        <v>0</v>
      </c>
      <c r="DI62" s="109">
        <f t="shared" si="44"/>
        <v>0</v>
      </c>
      <c r="DJ62" s="109">
        <f t="shared" si="45"/>
        <v>0</v>
      </c>
      <c r="DK62" s="109">
        <f t="shared" si="47"/>
        <v>0</v>
      </c>
      <c r="DL62" s="89" t="str">
        <f>IF(G0228_1074205010351_02_0_69_!CT62="","",G0228_1074205010351_02_0_69_!CT62)</f>
        <v>нд</v>
      </c>
    </row>
    <row r="63" spans="1:116" s="88" customFormat="1" ht="47.25" x14ac:dyDescent="0.25">
      <c r="A63" s="115" t="str">
        <f>G0228_1074205010351_02_0_69_!A63</f>
        <v>1.2.3.3</v>
      </c>
      <c r="B63" s="106" t="str">
        <f>G0228_1074205010351_02_0_69_!B63</f>
        <v>"Установка приборов учета, класс напряжения 35 кВ, всего, в том числе:"</v>
      </c>
      <c r="C63" s="115" t="str">
        <f>G0228_1074205010351_02_0_69_!C63</f>
        <v>Г</v>
      </c>
      <c r="D63" s="109">
        <f t="shared" si="3"/>
        <v>0</v>
      </c>
      <c r="E63" s="109">
        <f t="shared" si="4"/>
        <v>0</v>
      </c>
      <c r="F63" s="109">
        <f t="shared" si="5"/>
        <v>0</v>
      </c>
      <c r="G63" s="109">
        <f t="shared" si="6"/>
        <v>0</v>
      </c>
      <c r="H63" s="109">
        <f t="shared" si="7"/>
        <v>0</v>
      </c>
      <c r="I63" s="109">
        <f t="shared" si="8"/>
        <v>0</v>
      </c>
      <c r="J63" s="109">
        <f t="shared" si="9"/>
        <v>0</v>
      </c>
      <c r="K63" s="109">
        <f t="shared" si="10"/>
        <v>0</v>
      </c>
      <c r="L63" s="109">
        <f t="shared" si="11"/>
        <v>0</v>
      </c>
      <c r="M63" s="109">
        <f t="shared" si="12"/>
        <v>0</v>
      </c>
      <c r="N63" s="109">
        <f t="shared" si="13"/>
        <v>0</v>
      </c>
      <c r="O63" s="109">
        <f t="shared" si="14"/>
        <v>0</v>
      </c>
      <c r="P63" s="109">
        <f t="shared" si="15"/>
        <v>0</v>
      </c>
      <c r="Q63" s="109">
        <f t="shared" si="16"/>
        <v>0</v>
      </c>
      <c r="R63" s="109">
        <v>0</v>
      </c>
      <c r="S63" s="109">
        <v>0</v>
      </c>
      <c r="T63" s="109">
        <v>0</v>
      </c>
      <c r="U63" s="109">
        <v>0</v>
      </c>
      <c r="V63" s="109">
        <v>0</v>
      </c>
      <c r="W63" s="109">
        <v>0</v>
      </c>
      <c r="X63" s="109">
        <v>0</v>
      </c>
      <c r="Y63" s="109">
        <v>0</v>
      </c>
      <c r="Z63" s="109">
        <v>0</v>
      </c>
      <c r="AA63" s="109">
        <v>0</v>
      </c>
      <c r="AB63" s="109">
        <v>0</v>
      </c>
      <c r="AC63" s="109">
        <v>0</v>
      </c>
      <c r="AD63" s="109">
        <v>0</v>
      </c>
      <c r="AE63" s="109">
        <v>0</v>
      </c>
      <c r="AF63" s="109">
        <v>0</v>
      </c>
      <c r="AG63" s="109">
        <v>0</v>
      </c>
      <c r="AH63" s="109">
        <v>0</v>
      </c>
      <c r="AI63" s="109">
        <v>0</v>
      </c>
      <c r="AJ63" s="109">
        <v>0</v>
      </c>
      <c r="AK63" s="109">
        <v>0</v>
      </c>
      <c r="AL63" s="109">
        <v>0</v>
      </c>
      <c r="AM63" s="109">
        <v>0</v>
      </c>
      <c r="AN63" s="109">
        <v>0</v>
      </c>
      <c r="AO63" s="109">
        <v>0</v>
      </c>
      <c r="AP63" s="109">
        <v>0</v>
      </c>
      <c r="AQ63" s="109">
        <v>0</v>
      </c>
      <c r="AR63" s="109">
        <v>0</v>
      </c>
      <c r="AS63" s="109">
        <v>0</v>
      </c>
      <c r="AT63" s="109">
        <v>0</v>
      </c>
      <c r="AU63" s="109">
        <v>0</v>
      </c>
      <c r="AV63" s="109">
        <v>0</v>
      </c>
      <c r="AW63" s="109">
        <v>0</v>
      </c>
      <c r="AX63" s="109">
        <v>0</v>
      </c>
      <c r="AY63" s="109">
        <v>0</v>
      </c>
      <c r="AZ63" s="109">
        <v>0</v>
      </c>
      <c r="BA63" s="109">
        <v>0</v>
      </c>
      <c r="BB63" s="109">
        <v>0</v>
      </c>
      <c r="BC63" s="109">
        <v>0</v>
      </c>
      <c r="BD63" s="109">
        <v>0</v>
      </c>
      <c r="BE63" s="109">
        <v>0</v>
      </c>
      <c r="BF63" s="109">
        <v>0</v>
      </c>
      <c r="BG63" s="109">
        <v>0</v>
      </c>
      <c r="BH63" s="109">
        <v>0</v>
      </c>
      <c r="BI63" s="109">
        <v>0</v>
      </c>
      <c r="BJ63" s="109">
        <v>0</v>
      </c>
      <c r="BK63" s="109">
        <v>0</v>
      </c>
      <c r="BL63" s="109">
        <v>0</v>
      </c>
      <c r="BM63" s="109">
        <v>0</v>
      </c>
      <c r="BN63" s="109">
        <v>0</v>
      </c>
      <c r="BO63" s="108">
        <v>0</v>
      </c>
      <c r="BP63" s="108">
        <v>0</v>
      </c>
      <c r="BQ63" s="108">
        <v>0</v>
      </c>
      <c r="BR63" s="108">
        <v>0</v>
      </c>
      <c r="BS63" s="108">
        <v>0</v>
      </c>
      <c r="BT63" s="108">
        <v>0</v>
      </c>
      <c r="BU63" s="108">
        <f>G0228_1074205010351_04_0_69_!BI63</f>
        <v>0</v>
      </c>
      <c r="BV63" s="109">
        <v>0</v>
      </c>
      <c r="BW63" s="109">
        <v>0</v>
      </c>
      <c r="BX63" s="109">
        <v>0</v>
      </c>
      <c r="BY63" s="109">
        <v>0</v>
      </c>
      <c r="BZ63" s="109">
        <v>0</v>
      </c>
      <c r="CA63" s="109">
        <v>0</v>
      </c>
      <c r="CB63" s="109">
        <v>0</v>
      </c>
      <c r="CC63" s="108">
        <v>0</v>
      </c>
      <c r="CD63" s="108">
        <v>0</v>
      </c>
      <c r="CE63" s="108">
        <v>0</v>
      </c>
      <c r="CF63" s="108">
        <v>0</v>
      </c>
      <c r="CG63" s="108">
        <v>0</v>
      </c>
      <c r="CH63" s="108">
        <v>0</v>
      </c>
      <c r="CI63" s="108">
        <v>0</v>
      </c>
      <c r="CJ63" s="109">
        <v>0</v>
      </c>
      <c r="CK63" s="109">
        <v>0</v>
      </c>
      <c r="CL63" s="109">
        <v>0</v>
      </c>
      <c r="CM63" s="109">
        <v>0</v>
      </c>
      <c r="CN63" s="109">
        <v>0</v>
      </c>
      <c r="CO63" s="109">
        <v>0</v>
      </c>
      <c r="CP63" s="109">
        <v>0</v>
      </c>
      <c r="CQ63" s="109">
        <v>0</v>
      </c>
      <c r="CR63" s="109">
        <v>0</v>
      </c>
      <c r="CS63" s="109">
        <v>0</v>
      </c>
      <c r="CT63" s="109">
        <v>0</v>
      </c>
      <c r="CU63" s="109">
        <v>0</v>
      </c>
      <c r="CV63" s="109">
        <v>0</v>
      </c>
      <c r="CW63" s="109">
        <v>0</v>
      </c>
      <c r="CX63" s="109">
        <f t="shared" si="33"/>
        <v>0</v>
      </c>
      <c r="CY63" s="109">
        <f t="shared" si="34"/>
        <v>0</v>
      </c>
      <c r="CZ63" s="109">
        <f t="shared" si="35"/>
        <v>0</v>
      </c>
      <c r="DA63" s="109">
        <f t="shared" si="36"/>
        <v>0</v>
      </c>
      <c r="DB63" s="109">
        <f t="shared" si="37"/>
        <v>0</v>
      </c>
      <c r="DC63" s="109">
        <f t="shared" si="38"/>
        <v>0</v>
      </c>
      <c r="DD63" s="109">
        <f t="shared" si="39"/>
        <v>0</v>
      </c>
      <c r="DE63" s="109">
        <f t="shared" si="40"/>
        <v>0</v>
      </c>
      <c r="DF63" s="109">
        <f t="shared" si="41"/>
        <v>0</v>
      </c>
      <c r="DG63" s="109">
        <f t="shared" si="42"/>
        <v>0</v>
      </c>
      <c r="DH63" s="109">
        <f t="shared" si="43"/>
        <v>0</v>
      </c>
      <c r="DI63" s="109">
        <f t="shared" si="44"/>
        <v>0</v>
      </c>
      <c r="DJ63" s="109">
        <f t="shared" si="45"/>
        <v>0</v>
      </c>
      <c r="DK63" s="109">
        <f t="shared" si="47"/>
        <v>0</v>
      </c>
      <c r="DL63" s="89" t="str">
        <f>IF(G0228_1074205010351_02_0_69_!CT63="","",G0228_1074205010351_02_0_69_!CT63)</f>
        <v>нд</v>
      </c>
    </row>
    <row r="64" spans="1:116" s="88" customFormat="1" ht="47.25" x14ac:dyDescent="0.25">
      <c r="A64" s="115" t="str">
        <f>G0228_1074205010351_02_0_69_!A64</f>
        <v>1.2.3.4</v>
      </c>
      <c r="B64" s="106" t="str">
        <f>G0228_1074205010351_02_0_69_!B64</f>
        <v>"Установка приборов учета, класс напряжения 110 кВ и выше, всего, в том числе:"</v>
      </c>
      <c r="C64" s="115" t="str">
        <f>G0228_1074205010351_02_0_69_!C64</f>
        <v>Г</v>
      </c>
      <c r="D64" s="109">
        <f t="shared" si="3"/>
        <v>0</v>
      </c>
      <c r="E64" s="109">
        <f t="shared" si="4"/>
        <v>0</v>
      </c>
      <c r="F64" s="109">
        <f t="shared" si="5"/>
        <v>0</v>
      </c>
      <c r="G64" s="109">
        <f t="shared" si="6"/>
        <v>0</v>
      </c>
      <c r="H64" s="109">
        <f t="shared" si="7"/>
        <v>0</v>
      </c>
      <c r="I64" s="109">
        <f t="shared" si="8"/>
        <v>0</v>
      </c>
      <c r="J64" s="109">
        <f t="shared" si="9"/>
        <v>0</v>
      </c>
      <c r="K64" s="109">
        <f t="shared" si="10"/>
        <v>0</v>
      </c>
      <c r="L64" s="109">
        <f t="shared" si="11"/>
        <v>0</v>
      </c>
      <c r="M64" s="109">
        <f t="shared" si="12"/>
        <v>0</v>
      </c>
      <c r="N64" s="109">
        <f t="shared" si="13"/>
        <v>0</v>
      </c>
      <c r="O64" s="109">
        <f t="shared" si="14"/>
        <v>0</v>
      </c>
      <c r="P64" s="109">
        <f t="shared" si="15"/>
        <v>0</v>
      </c>
      <c r="Q64" s="109">
        <f t="shared" si="16"/>
        <v>0</v>
      </c>
      <c r="R64" s="109">
        <v>0</v>
      </c>
      <c r="S64" s="109">
        <v>0</v>
      </c>
      <c r="T64" s="109">
        <v>0</v>
      </c>
      <c r="U64" s="109">
        <v>0</v>
      </c>
      <c r="V64" s="109">
        <v>0</v>
      </c>
      <c r="W64" s="109">
        <v>0</v>
      </c>
      <c r="X64" s="109">
        <v>0</v>
      </c>
      <c r="Y64" s="109">
        <v>0</v>
      </c>
      <c r="Z64" s="109">
        <v>0</v>
      </c>
      <c r="AA64" s="109">
        <v>0</v>
      </c>
      <c r="AB64" s="109">
        <v>0</v>
      </c>
      <c r="AC64" s="109">
        <v>0</v>
      </c>
      <c r="AD64" s="109">
        <v>0</v>
      </c>
      <c r="AE64" s="109">
        <v>0</v>
      </c>
      <c r="AF64" s="109">
        <v>0</v>
      </c>
      <c r="AG64" s="109">
        <v>0</v>
      </c>
      <c r="AH64" s="109">
        <v>0</v>
      </c>
      <c r="AI64" s="109">
        <v>0</v>
      </c>
      <c r="AJ64" s="109">
        <v>0</v>
      </c>
      <c r="AK64" s="109">
        <v>0</v>
      </c>
      <c r="AL64" s="109">
        <v>0</v>
      </c>
      <c r="AM64" s="109">
        <v>0</v>
      </c>
      <c r="AN64" s="109">
        <v>0</v>
      </c>
      <c r="AO64" s="109">
        <v>0</v>
      </c>
      <c r="AP64" s="109">
        <v>0</v>
      </c>
      <c r="AQ64" s="109">
        <v>0</v>
      </c>
      <c r="AR64" s="109">
        <v>0</v>
      </c>
      <c r="AS64" s="109">
        <v>0</v>
      </c>
      <c r="AT64" s="109">
        <v>0</v>
      </c>
      <c r="AU64" s="109">
        <v>0</v>
      </c>
      <c r="AV64" s="109">
        <v>0</v>
      </c>
      <c r="AW64" s="109">
        <v>0</v>
      </c>
      <c r="AX64" s="109">
        <v>0</v>
      </c>
      <c r="AY64" s="109">
        <v>0</v>
      </c>
      <c r="AZ64" s="109">
        <v>0</v>
      </c>
      <c r="BA64" s="109">
        <v>0</v>
      </c>
      <c r="BB64" s="109">
        <v>0</v>
      </c>
      <c r="BC64" s="109">
        <v>0</v>
      </c>
      <c r="BD64" s="109">
        <v>0</v>
      </c>
      <c r="BE64" s="109">
        <v>0</v>
      </c>
      <c r="BF64" s="109">
        <v>0</v>
      </c>
      <c r="BG64" s="109">
        <v>0</v>
      </c>
      <c r="BH64" s="109">
        <v>0</v>
      </c>
      <c r="BI64" s="109">
        <v>0</v>
      </c>
      <c r="BJ64" s="109">
        <v>0</v>
      </c>
      <c r="BK64" s="109">
        <v>0</v>
      </c>
      <c r="BL64" s="109">
        <v>0</v>
      </c>
      <c r="BM64" s="109">
        <v>0</v>
      </c>
      <c r="BN64" s="109">
        <v>0</v>
      </c>
      <c r="BO64" s="108">
        <v>0</v>
      </c>
      <c r="BP64" s="108">
        <v>0</v>
      </c>
      <c r="BQ64" s="108">
        <v>0</v>
      </c>
      <c r="BR64" s="108">
        <v>0</v>
      </c>
      <c r="BS64" s="108">
        <v>0</v>
      </c>
      <c r="BT64" s="108">
        <v>0</v>
      </c>
      <c r="BU64" s="108">
        <f>G0228_1074205010351_04_0_69_!BI64</f>
        <v>0</v>
      </c>
      <c r="BV64" s="109">
        <v>0</v>
      </c>
      <c r="BW64" s="109">
        <v>0</v>
      </c>
      <c r="BX64" s="109">
        <v>0</v>
      </c>
      <c r="BY64" s="109">
        <v>0</v>
      </c>
      <c r="BZ64" s="109">
        <v>0</v>
      </c>
      <c r="CA64" s="109">
        <v>0</v>
      </c>
      <c r="CB64" s="109">
        <v>0</v>
      </c>
      <c r="CC64" s="108">
        <v>0</v>
      </c>
      <c r="CD64" s="108">
        <v>0</v>
      </c>
      <c r="CE64" s="108">
        <v>0</v>
      </c>
      <c r="CF64" s="108">
        <v>0</v>
      </c>
      <c r="CG64" s="108">
        <v>0</v>
      </c>
      <c r="CH64" s="108">
        <v>0</v>
      </c>
      <c r="CI64" s="108">
        <v>0</v>
      </c>
      <c r="CJ64" s="109">
        <v>0</v>
      </c>
      <c r="CK64" s="109">
        <v>0</v>
      </c>
      <c r="CL64" s="109">
        <v>0</v>
      </c>
      <c r="CM64" s="109">
        <v>0</v>
      </c>
      <c r="CN64" s="109">
        <v>0</v>
      </c>
      <c r="CO64" s="109">
        <v>0</v>
      </c>
      <c r="CP64" s="109">
        <v>0</v>
      </c>
      <c r="CQ64" s="109">
        <v>0</v>
      </c>
      <c r="CR64" s="109">
        <v>0</v>
      </c>
      <c r="CS64" s="109">
        <v>0</v>
      </c>
      <c r="CT64" s="109">
        <v>0</v>
      </c>
      <c r="CU64" s="109">
        <v>0</v>
      </c>
      <c r="CV64" s="109">
        <v>0</v>
      </c>
      <c r="CW64" s="109">
        <v>0</v>
      </c>
      <c r="CX64" s="109">
        <f t="shared" si="33"/>
        <v>0</v>
      </c>
      <c r="CY64" s="109">
        <f t="shared" si="34"/>
        <v>0</v>
      </c>
      <c r="CZ64" s="109">
        <f t="shared" si="35"/>
        <v>0</v>
      </c>
      <c r="DA64" s="109">
        <f t="shared" si="36"/>
        <v>0</v>
      </c>
      <c r="DB64" s="109">
        <f t="shared" si="37"/>
        <v>0</v>
      </c>
      <c r="DC64" s="109">
        <f t="shared" si="38"/>
        <v>0</v>
      </c>
      <c r="DD64" s="109">
        <f t="shared" si="39"/>
        <v>0</v>
      </c>
      <c r="DE64" s="109">
        <f t="shared" si="40"/>
        <v>0</v>
      </c>
      <c r="DF64" s="109">
        <f t="shared" si="41"/>
        <v>0</v>
      </c>
      <c r="DG64" s="109">
        <f t="shared" si="42"/>
        <v>0</v>
      </c>
      <c r="DH64" s="109">
        <f t="shared" si="43"/>
        <v>0</v>
      </c>
      <c r="DI64" s="109">
        <f t="shared" si="44"/>
        <v>0</v>
      </c>
      <c r="DJ64" s="109">
        <f t="shared" si="45"/>
        <v>0</v>
      </c>
      <c r="DK64" s="109">
        <f t="shared" si="47"/>
        <v>0</v>
      </c>
      <c r="DL64" s="89" t="str">
        <f>IF(G0228_1074205010351_02_0_69_!CT64="","",G0228_1074205010351_02_0_69_!CT64)</f>
        <v>нд</v>
      </c>
    </row>
    <row r="65" spans="1:116" s="88" customFormat="1" ht="63" x14ac:dyDescent="0.25">
      <c r="A65" s="115" t="str">
        <f>G0228_1074205010351_02_0_69_!A65</f>
        <v>1.2.3.5</v>
      </c>
      <c r="B65" s="106" t="str">
        <f>G0228_1074205010351_02_0_69_!B65</f>
        <v>"Включение приборов учета в систему сбора и передачи данных, класс напряжения 0,22 (0,4) кВ, всего, в том числе:"</v>
      </c>
      <c r="C65" s="115" t="str">
        <f>G0228_1074205010351_02_0_69_!C65</f>
        <v>Г</v>
      </c>
      <c r="D65" s="109">
        <f t="shared" si="3"/>
        <v>0</v>
      </c>
      <c r="E65" s="109">
        <f t="shared" si="4"/>
        <v>0</v>
      </c>
      <c r="F65" s="109">
        <f t="shared" si="5"/>
        <v>0</v>
      </c>
      <c r="G65" s="109">
        <f t="shared" si="6"/>
        <v>0</v>
      </c>
      <c r="H65" s="109">
        <f t="shared" si="7"/>
        <v>0</v>
      </c>
      <c r="I65" s="109">
        <f t="shared" si="8"/>
        <v>0</v>
      </c>
      <c r="J65" s="109">
        <f t="shared" si="9"/>
        <v>0</v>
      </c>
      <c r="K65" s="109">
        <f t="shared" si="10"/>
        <v>0</v>
      </c>
      <c r="L65" s="109">
        <f t="shared" si="11"/>
        <v>0</v>
      </c>
      <c r="M65" s="109">
        <f t="shared" si="12"/>
        <v>0</v>
      </c>
      <c r="N65" s="109">
        <f t="shared" si="13"/>
        <v>0</v>
      </c>
      <c r="O65" s="109">
        <f t="shared" si="14"/>
        <v>0</v>
      </c>
      <c r="P65" s="109">
        <f t="shared" si="15"/>
        <v>0</v>
      </c>
      <c r="Q65" s="109">
        <f t="shared" si="16"/>
        <v>0</v>
      </c>
      <c r="R65" s="109">
        <v>0</v>
      </c>
      <c r="S65" s="109">
        <v>0</v>
      </c>
      <c r="T65" s="109">
        <v>0</v>
      </c>
      <c r="U65" s="109">
        <v>0</v>
      </c>
      <c r="V65" s="109">
        <v>0</v>
      </c>
      <c r="W65" s="109">
        <v>0</v>
      </c>
      <c r="X65" s="109">
        <v>0</v>
      </c>
      <c r="Y65" s="109">
        <v>0</v>
      </c>
      <c r="Z65" s="109">
        <v>0</v>
      </c>
      <c r="AA65" s="109">
        <v>0</v>
      </c>
      <c r="AB65" s="109">
        <v>0</v>
      </c>
      <c r="AC65" s="109">
        <v>0</v>
      </c>
      <c r="AD65" s="109">
        <v>0</v>
      </c>
      <c r="AE65" s="109">
        <v>0</v>
      </c>
      <c r="AF65" s="109">
        <f>SUM(AF66:AF67)</f>
        <v>0</v>
      </c>
      <c r="AG65" s="109">
        <f t="shared" ref="AG65:CR65" si="96">SUM(AG66:AG67)</f>
        <v>0</v>
      </c>
      <c r="AH65" s="109">
        <f t="shared" si="96"/>
        <v>0</v>
      </c>
      <c r="AI65" s="109">
        <f t="shared" si="96"/>
        <v>0</v>
      </c>
      <c r="AJ65" s="109">
        <f t="shared" si="96"/>
        <v>0</v>
      </c>
      <c r="AK65" s="109">
        <f t="shared" si="96"/>
        <v>0</v>
      </c>
      <c r="AL65" s="109">
        <f t="shared" si="96"/>
        <v>0</v>
      </c>
      <c r="AM65" s="109">
        <f t="shared" si="96"/>
        <v>0</v>
      </c>
      <c r="AN65" s="109">
        <f t="shared" si="96"/>
        <v>0</v>
      </c>
      <c r="AO65" s="109">
        <f t="shared" si="96"/>
        <v>0</v>
      </c>
      <c r="AP65" s="109">
        <f t="shared" si="96"/>
        <v>0</v>
      </c>
      <c r="AQ65" s="109">
        <f t="shared" si="96"/>
        <v>0</v>
      </c>
      <c r="AR65" s="109">
        <f t="shared" si="96"/>
        <v>0</v>
      </c>
      <c r="AS65" s="109">
        <f t="shared" si="96"/>
        <v>0</v>
      </c>
      <c r="AT65" s="109">
        <f t="shared" si="96"/>
        <v>0</v>
      </c>
      <c r="AU65" s="109">
        <f t="shared" si="96"/>
        <v>0</v>
      </c>
      <c r="AV65" s="109">
        <f t="shared" si="96"/>
        <v>0</v>
      </c>
      <c r="AW65" s="109">
        <f t="shared" si="96"/>
        <v>0</v>
      </c>
      <c r="AX65" s="109">
        <f t="shared" si="96"/>
        <v>0</v>
      </c>
      <c r="AY65" s="109">
        <f t="shared" si="96"/>
        <v>0</v>
      </c>
      <c r="AZ65" s="109">
        <f t="shared" si="96"/>
        <v>0</v>
      </c>
      <c r="BA65" s="109">
        <f t="shared" si="96"/>
        <v>0</v>
      </c>
      <c r="BB65" s="109">
        <f t="shared" si="96"/>
        <v>0</v>
      </c>
      <c r="BC65" s="109">
        <f t="shared" si="96"/>
        <v>0</v>
      </c>
      <c r="BD65" s="109">
        <f t="shared" si="96"/>
        <v>0</v>
      </c>
      <c r="BE65" s="109">
        <f t="shared" si="96"/>
        <v>0</v>
      </c>
      <c r="BF65" s="109">
        <f t="shared" si="96"/>
        <v>0</v>
      </c>
      <c r="BG65" s="109">
        <f t="shared" si="96"/>
        <v>0</v>
      </c>
      <c r="BH65" s="109">
        <f t="shared" si="96"/>
        <v>0</v>
      </c>
      <c r="BI65" s="109">
        <f t="shared" si="96"/>
        <v>0</v>
      </c>
      <c r="BJ65" s="109">
        <f t="shared" si="96"/>
        <v>0</v>
      </c>
      <c r="BK65" s="109">
        <f t="shared" si="96"/>
        <v>0</v>
      </c>
      <c r="BL65" s="109">
        <f t="shared" si="96"/>
        <v>0</v>
      </c>
      <c r="BM65" s="109">
        <f t="shared" si="96"/>
        <v>0</v>
      </c>
      <c r="BN65" s="109">
        <f t="shared" si="96"/>
        <v>0</v>
      </c>
      <c r="BO65" s="108">
        <f t="shared" si="96"/>
        <v>0</v>
      </c>
      <c r="BP65" s="108">
        <f t="shared" si="96"/>
        <v>0</v>
      </c>
      <c r="BQ65" s="108">
        <f t="shared" si="96"/>
        <v>0</v>
      </c>
      <c r="BR65" s="108">
        <f t="shared" si="96"/>
        <v>0</v>
      </c>
      <c r="BS65" s="108">
        <f t="shared" si="96"/>
        <v>0</v>
      </c>
      <c r="BT65" s="108">
        <f t="shared" si="96"/>
        <v>0</v>
      </c>
      <c r="BU65" s="108">
        <f>G0228_1074205010351_04_0_69_!BI65</f>
        <v>0</v>
      </c>
      <c r="BV65" s="109">
        <f t="shared" si="96"/>
        <v>0</v>
      </c>
      <c r="BW65" s="109">
        <f t="shared" si="96"/>
        <v>0</v>
      </c>
      <c r="BX65" s="109">
        <f t="shared" si="96"/>
        <v>0</v>
      </c>
      <c r="BY65" s="109">
        <f t="shared" si="96"/>
        <v>0</v>
      </c>
      <c r="BZ65" s="109">
        <f t="shared" si="96"/>
        <v>0</v>
      </c>
      <c r="CA65" s="109">
        <f t="shared" si="96"/>
        <v>0</v>
      </c>
      <c r="CB65" s="109">
        <f t="shared" si="96"/>
        <v>0</v>
      </c>
      <c r="CC65" s="108">
        <f t="shared" si="96"/>
        <v>0</v>
      </c>
      <c r="CD65" s="108">
        <f t="shared" si="96"/>
        <v>0</v>
      </c>
      <c r="CE65" s="108">
        <f t="shared" si="96"/>
        <v>0</v>
      </c>
      <c r="CF65" s="108">
        <f t="shared" si="96"/>
        <v>0</v>
      </c>
      <c r="CG65" s="108">
        <f t="shared" si="96"/>
        <v>0</v>
      </c>
      <c r="CH65" s="108">
        <f t="shared" si="96"/>
        <v>0</v>
      </c>
      <c r="CI65" s="108">
        <f t="shared" si="96"/>
        <v>0</v>
      </c>
      <c r="CJ65" s="109">
        <f t="shared" si="96"/>
        <v>0</v>
      </c>
      <c r="CK65" s="109">
        <f t="shared" si="96"/>
        <v>0</v>
      </c>
      <c r="CL65" s="109">
        <f t="shared" si="96"/>
        <v>0</v>
      </c>
      <c r="CM65" s="109">
        <f t="shared" si="96"/>
        <v>0</v>
      </c>
      <c r="CN65" s="109">
        <f t="shared" si="96"/>
        <v>0</v>
      </c>
      <c r="CO65" s="109">
        <f t="shared" si="96"/>
        <v>0</v>
      </c>
      <c r="CP65" s="109">
        <f t="shared" si="96"/>
        <v>0</v>
      </c>
      <c r="CQ65" s="109">
        <f t="shared" si="96"/>
        <v>0</v>
      </c>
      <c r="CR65" s="109">
        <f t="shared" si="96"/>
        <v>0</v>
      </c>
      <c r="CS65" s="109">
        <f>SUM(CS66:CS67)</f>
        <v>0</v>
      </c>
      <c r="CT65" s="109">
        <f>SUM(CT66:CT67)</f>
        <v>0</v>
      </c>
      <c r="CU65" s="109">
        <f>SUM(CU66:CU67)</f>
        <v>0</v>
      </c>
      <c r="CV65" s="109">
        <f>SUM(CV66:CV67)</f>
        <v>0</v>
      </c>
      <c r="CW65" s="109">
        <f>SUM(CW66:CW67)</f>
        <v>0</v>
      </c>
      <c r="CX65" s="109">
        <f t="shared" si="33"/>
        <v>0</v>
      </c>
      <c r="CY65" s="109">
        <f t="shared" si="34"/>
        <v>0</v>
      </c>
      <c r="CZ65" s="109">
        <f t="shared" si="35"/>
        <v>0</v>
      </c>
      <c r="DA65" s="109">
        <f t="shared" si="36"/>
        <v>0</v>
      </c>
      <c r="DB65" s="109">
        <f t="shared" si="37"/>
        <v>0</v>
      </c>
      <c r="DC65" s="109">
        <f t="shared" si="38"/>
        <v>0</v>
      </c>
      <c r="DD65" s="109">
        <f t="shared" si="39"/>
        <v>0</v>
      </c>
      <c r="DE65" s="109">
        <f t="shared" si="40"/>
        <v>0</v>
      </c>
      <c r="DF65" s="109">
        <f t="shared" si="41"/>
        <v>0</v>
      </c>
      <c r="DG65" s="109">
        <f t="shared" si="42"/>
        <v>0</v>
      </c>
      <c r="DH65" s="109">
        <f t="shared" si="43"/>
        <v>0</v>
      </c>
      <c r="DI65" s="109">
        <f t="shared" si="44"/>
        <v>0</v>
      </c>
      <c r="DJ65" s="109">
        <f t="shared" si="45"/>
        <v>0</v>
      </c>
      <c r="DK65" s="109">
        <f t="shared" si="47"/>
        <v>0</v>
      </c>
      <c r="DL65" s="89" t="str">
        <f>IF(G0228_1074205010351_02_0_69_!CT65="","",G0228_1074205010351_02_0_69_!CT65)</f>
        <v>нд</v>
      </c>
    </row>
    <row r="66" spans="1:116" hidden="1" x14ac:dyDescent="0.25">
      <c r="A66" s="297"/>
      <c r="B66" s="298"/>
      <c r="C66" s="297"/>
      <c r="D66" s="388"/>
      <c r="E66" s="388"/>
      <c r="F66" s="388"/>
      <c r="G66" s="388"/>
      <c r="H66" s="388"/>
      <c r="I66" s="388"/>
      <c r="J66" s="388"/>
      <c r="K66" s="388"/>
      <c r="L66" s="388"/>
      <c r="M66" s="388"/>
      <c r="N66" s="388"/>
      <c r="O66" s="388"/>
      <c r="P66" s="388"/>
      <c r="Q66" s="388"/>
      <c r="R66" s="388"/>
      <c r="S66" s="388"/>
      <c r="T66" s="388"/>
      <c r="U66" s="388"/>
      <c r="V66" s="388"/>
      <c r="W66" s="388"/>
      <c r="X66" s="388"/>
      <c r="Y66" s="388"/>
      <c r="Z66" s="388"/>
      <c r="AA66" s="388"/>
      <c r="AB66" s="388"/>
      <c r="AC66" s="388"/>
      <c r="AD66" s="388"/>
      <c r="AE66" s="388"/>
      <c r="AF66" s="108"/>
      <c r="AG66" s="108"/>
      <c r="AH66" s="388"/>
      <c r="AI66" s="388"/>
      <c r="AJ66" s="388"/>
      <c r="AK66" s="108"/>
      <c r="AL66" s="108"/>
      <c r="AM66" s="108"/>
      <c r="AN66" s="108"/>
      <c r="AO66" s="108"/>
      <c r="AP66" s="108"/>
      <c r="AQ66" s="108"/>
      <c r="AR66" s="108"/>
      <c r="AS66" s="108"/>
      <c r="AT66" s="108"/>
      <c r="AU66" s="108"/>
      <c r="AV66" s="388"/>
      <c r="AW66" s="388"/>
      <c r="AX66" s="388"/>
      <c r="AY66" s="108"/>
      <c r="AZ66" s="108"/>
      <c r="BA66" s="108"/>
      <c r="BB66" s="108"/>
      <c r="BC66" s="108"/>
      <c r="BD66" s="108"/>
      <c r="BE66" s="108"/>
      <c r="BF66" s="108"/>
      <c r="BG66" s="108"/>
      <c r="BH66" s="108"/>
      <c r="BI66" s="108"/>
      <c r="BJ66" s="108"/>
      <c r="BK66" s="108"/>
      <c r="BL66" s="108"/>
      <c r="BM66" s="108"/>
      <c r="BN66" s="108"/>
      <c r="BO66" s="108"/>
      <c r="BP66" s="108"/>
      <c r="BQ66" s="108"/>
      <c r="BR66" s="108"/>
      <c r="BS66" s="108"/>
      <c r="BT66" s="108"/>
      <c r="BU66" s="108"/>
      <c r="BV66" s="108"/>
      <c r="BW66" s="108"/>
      <c r="BX66" s="388"/>
      <c r="BY66" s="388"/>
      <c r="BZ66" s="388"/>
      <c r="CA66" s="108"/>
      <c r="CB66" s="108"/>
      <c r="CC66" s="108"/>
      <c r="CD66" s="108"/>
      <c r="CE66" s="108"/>
      <c r="CF66" s="108"/>
      <c r="CG66" s="108"/>
      <c r="CH66" s="108"/>
      <c r="CI66" s="108"/>
      <c r="CJ66" s="108"/>
      <c r="CK66" s="108"/>
      <c r="CL66" s="388"/>
      <c r="CM66" s="388"/>
      <c r="CN66" s="388"/>
      <c r="CO66" s="108"/>
      <c r="CP66" s="108"/>
      <c r="CQ66" s="108"/>
      <c r="CR66" s="108"/>
      <c r="CS66" s="108"/>
      <c r="CT66" s="108"/>
      <c r="CU66" s="108"/>
      <c r="CV66" s="108"/>
      <c r="CW66" s="108"/>
      <c r="CX66" s="109"/>
      <c r="CY66" s="109"/>
      <c r="CZ66" s="109"/>
      <c r="DA66" s="109"/>
      <c r="DB66" s="109"/>
      <c r="DC66" s="109"/>
      <c r="DD66" s="109"/>
      <c r="DE66" s="109"/>
      <c r="DF66" s="109"/>
      <c r="DG66" s="109"/>
      <c r="DH66" s="109"/>
      <c r="DI66" s="109"/>
      <c r="DJ66" s="109"/>
      <c r="DK66" s="109"/>
      <c r="DL66" s="299"/>
    </row>
    <row r="67" spans="1:116" hidden="1" x14ac:dyDescent="0.25">
      <c r="A67" s="297"/>
      <c r="B67" s="298"/>
      <c r="C67" s="297"/>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108"/>
      <c r="AG67" s="108"/>
      <c r="AH67" s="388"/>
      <c r="AI67" s="388"/>
      <c r="AJ67" s="388"/>
      <c r="AK67" s="108"/>
      <c r="AL67" s="108"/>
      <c r="AM67" s="108"/>
      <c r="AN67" s="108"/>
      <c r="AO67" s="108"/>
      <c r="AP67" s="108"/>
      <c r="AQ67" s="108"/>
      <c r="AR67" s="108"/>
      <c r="AS67" s="108"/>
      <c r="AT67" s="108"/>
      <c r="AU67" s="108"/>
      <c r="AV67" s="388"/>
      <c r="AW67" s="388"/>
      <c r="AX67" s="388"/>
      <c r="AY67" s="108"/>
      <c r="AZ67" s="108"/>
      <c r="BA67" s="108"/>
      <c r="BB67" s="108"/>
      <c r="BC67" s="108"/>
      <c r="BD67" s="108"/>
      <c r="BE67" s="108"/>
      <c r="BF67" s="108"/>
      <c r="BG67" s="108"/>
      <c r="BH67" s="108"/>
      <c r="BI67" s="108"/>
      <c r="BJ67" s="108"/>
      <c r="BK67" s="108"/>
      <c r="BL67" s="108"/>
      <c r="BM67" s="108"/>
      <c r="BN67" s="108"/>
      <c r="BO67" s="108"/>
      <c r="BP67" s="108"/>
      <c r="BQ67" s="108"/>
      <c r="BR67" s="108"/>
      <c r="BS67" s="108"/>
      <c r="BT67" s="108"/>
      <c r="BU67" s="108"/>
      <c r="BV67" s="108"/>
      <c r="BW67" s="108"/>
      <c r="BX67" s="388"/>
      <c r="BY67" s="388"/>
      <c r="BZ67" s="388"/>
      <c r="CA67" s="108"/>
      <c r="CB67" s="108"/>
      <c r="CC67" s="108"/>
      <c r="CD67" s="108"/>
      <c r="CE67" s="108"/>
      <c r="CF67" s="108"/>
      <c r="CG67" s="108"/>
      <c r="CH67" s="108"/>
      <c r="CI67" s="108"/>
      <c r="CJ67" s="108"/>
      <c r="CK67" s="108"/>
      <c r="CL67" s="388"/>
      <c r="CM67" s="388"/>
      <c r="CN67" s="388"/>
      <c r="CO67" s="108"/>
      <c r="CP67" s="108"/>
      <c r="CQ67" s="108"/>
      <c r="CR67" s="108"/>
      <c r="CS67" s="108"/>
      <c r="CT67" s="108"/>
      <c r="CU67" s="108"/>
      <c r="CV67" s="108"/>
      <c r="CW67" s="108"/>
      <c r="CX67" s="109"/>
      <c r="CY67" s="109"/>
      <c r="CZ67" s="109"/>
      <c r="DA67" s="109"/>
      <c r="DB67" s="109"/>
      <c r="DC67" s="109"/>
      <c r="DD67" s="109"/>
      <c r="DE67" s="109"/>
      <c r="DF67" s="109"/>
      <c r="DG67" s="109"/>
      <c r="DH67" s="109"/>
      <c r="DI67" s="109"/>
      <c r="DJ67" s="109"/>
      <c r="DK67" s="109"/>
      <c r="DL67" s="299"/>
    </row>
    <row r="68" spans="1:116" s="88" customFormat="1" ht="63" x14ac:dyDescent="0.25">
      <c r="A68" s="115" t="str">
        <f>G0228_1074205010351_02_0_69_!A68</f>
        <v>1.2.3.6</v>
      </c>
      <c r="B68" s="106" t="str">
        <f>G0228_1074205010351_02_0_69_!B68</f>
        <v>"Включение приборов учета в систему сбора и передачи данных, класс напряжения 6 (10) кВ, всего, в том числе:"</v>
      </c>
      <c r="C68" s="115" t="str">
        <f>G0228_1074205010351_02_0_69_!C68</f>
        <v>Г</v>
      </c>
      <c r="D68" s="109">
        <f t="shared" si="3"/>
        <v>0</v>
      </c>
      <c r="E68" s="109">
        <f t="shared" si="4"/>
        <v>0</v>
      </c>
      <c r="F68" s="109">
        <f t="shared" si="5"/>
        <v>0</v>
      </c>
      <c r="G68" s="109">
        <f t="shared" si="6"/>
        <v>0</v>
      </c>
      <c r="H68" s="109">
        <f t="shared" si="7"/>
        <v>0</v>
      </c>
      <c r="I68" s="109">
        <f t="shared" si="8"/>
        <v>0</v>
      </c>
      <c r="J68" s="109">
        <f t="shared" si="9"/>
        <v>0</v>
      </c>
      <c r="K68" s="109">
        <f t="shared" si="10"/>
        <v>0</v>
      </c>
      <c r="L68" s="109">
        <f t="shared" si="11"/>
        <v>0</v>
      </c>
      <c r="M68" s="109">
        <f t="shared" si="12"/>
        <v>0</v>
      </c>
      <c r="N68" s="109">
        <f t="shared" si="13"/>
        <v>0</v>
      </c>
      <c r="O68" s="109">
        <f t="shared" si="14"/>
        <v>0</v>
      </c>
      <c r="P68" s="109">
        <f t="shared" si="15"/>
        <v>0</v>
      </c>
      <c r="Q68" s="109">
        <f t="shared" si="16"/>
        <v>0</v>
      </c>
      <c r="R68" s="109">
        <v>0</v>
      </c>
      <c r="S68" s="109">
        <v>0</v>
      </c>
      <c r="T68" s="109">
        <v>0</v>
      </c>
      <c r="U68" s="109">
        <v>0</v>
      </c>
      <c r="V68" s="109">
        <v>0</v>
      </c>
      <c r="W68" s="109">
        <v>0</v>
      </c>
      <c r="X68" s="109">
        <v>0</v>
      </c>
      <c r="Y68" s="109">
        <v>0</v>
      </c>
      <c r="Z68" s="109">
        <v>0</v>
      </c>
      <c r="AA68" s="109">
        <v>0</v>
      </c>
      <c r="AB68" s="109">
        <v>0</v>
      </c>
      <c r="AC68" s="109">
        <v>0</v>
      </c>
      <c r="AD68" s="109">
        <v>0</v>
      </c>
      <c r="AE68" s="109">
        <v>0</v>
      </c>
      <c r="AF68" s="109">
        <v>0</v>
      </c>
      <c r="AG68" s="109">
        <v>0</v>
      </c>
      <c r="AH68" s="109">
        <v>0</v>
      </c>
      <c r="AI68" s="109">
        <v>0</v>
      </c>
      <c r="AJ68" s="109">
        <v>0</v>
      </c>
      <c r="AK68" s="109">
        <v>0</v>
      </c>
      <c r="AL68" s="109">
        <v>0</v>
      </c>
      <c r="AM68" s="109">
        <v>0</v>
      </c>
      <c r="AN68" s="109">
        <v>0</v>
      </c>
      <c r="AO68" s="109">
        <v>0</v>
      </c>
      <c r="AP68" s="109">
        <v>0</v>
      </c>
      <c r="AQ68" s="109">
        <v>0</v>
      </c>
      <c r="AR68" s="109">
        <v>0</v>
      </c>
      <c r="AS68" s="109">
        <v>0</v>
      </c>
      <c r="AT68" s="109">
        <v>0</v>
      </c>
      <c r="AU68" s="109">
        <v>0</v>
      </c>
      <c r="AV68" s="109">
        <v>0</v>
      </c>
      <c r="AW68" s="109">
        <v>0</v>
      </c>
      <c r="AX68" s="109">
        <v>0</v>
      </c>
      <c r="AY68" s="109">
        <v>0</v>
      </c>
      <c r="AZ68" s="109">
        <v>0</v>
      </c>
      <c r="BA68" s="109">
        <v>0</v>
      </c>
      <c r="BB68" s="109">
        <v>0</v>
      </c>
      <c r="BC68" s="109">
        <v>0</v>
      </c>
      <c r="BD68" s="109">
        <v>0</v>
      </c>
      <c r="BE68" s="109">
        <v>0</v>
      </c>
      <c r="BF68" s="109">
        <v>0</v>
      </c>
      <c r="BG68" s="109">
        <v>0</v>
      </c>
      <c r="BH68" s="109">
        <v>0</v>
      </c>
      <c r="BI68" s="109">
        <v>0</v>
      </c>
      <c r="BJ68" s="109">
        <v>0</v>
      </c>
      <c r="BK68" s="109">
        <v>0</v>
      </c>
      <c r="BL68" s="109">
        <v>0</v>
      </c>
      <c r="BM68" s="109">
        <v>0</v>
      </c>
      <c r="BN68" s="109">
        <v>0</v>
      </c>
      <c r="BO68" s="108">
        <v>0</v>
      </c>
      <c r="BP68" s="108">
        <v>0</v>
      </c>
      <c r="BQ68" s="108">
        <v>0</v>
      </c>
      <c r="BR68" s="108">
        <v>0</v>
      </c>
      <c r="BS68" s="108">
        <v>0</v>
      </c>
      <c r="BT68" s="108">
        <v>0</v>
      </c>
      <c r="BU68" s="108">
        <f>G0228_1074205010351_04_0_69_!BI68</f>
        <v>0</v>
      </c>
      <c r="BV68" s="109">
        <v>0</v>
      </c>
      <c r="BW68" s="109">
        <v>0</v>
      </c>
      <c r="BX68" s="109">
        <v>0</v>
      </c>
      <c r="BY68" s="109">
        <v>0</v>
      </c>
      <c r="BZ68" s="109">
        <v>0</v>
      </c>
      <c r="CA68" s="109">
        <v>0</v>
      </c>
      <c r="CB68" s="109">
        <v>0</v>
      </c>
      <c r="CC68" s="108">
        <v>0</v>
      </c>
      <c r="CD68" s="108">
        <v>0</v>
      </c>
      <c r="CE68" s="108">
        <v>0</v>
      </c>
      <c r="CF68" s="108">
        <v>0</v>
      </c>
      <c r="CG68" s="108">
        <v>0</v>
      </c>
      <c r="CH68" s="108">
        <v>0</v>
      </c>
      <c r="CI68" s="108">
        <v>0</v>
      </c>
      <c r="CJ68" s="109">
        <v>0</v>
      </c>
      <c r="CK68" s="109">
        <v>0</v>
      </c>
      <c r="CL68" s="109">
        <v>0</v>
      </c>
      <c r="CM68" s="109">
        <v>0</v>
      </c>
      <c r="CN68" s="109">
        <v>0</v>
      </c>
      <c r="CO68" s="109">
        <v>0</v>
      </c>
      <c r="CP68" s="109">
        <v>0</v>
      </c>
      <c r="CQ68" s="109">
        <v>0</v>
      </c>
      <c r="CR68" s="109">
        <v>0</v>
      </c>
      <c r="CS68" s="109">
        <v>0</v>
      </c>
      <c r="CT68" s="109">
        <v>0</v>
      </c>
      <c r="CU68" s="109">
        <v>0</v>
      </c>
      <c r="CV68" s="109">
        <v>0</v>
      </c>
      <c r="CW68" s="109">
        <v>0</v>
      </c>
      <c r="CX68" s="109">
        <f t="shared" si="33"/>
        <v>0</v>
      </c>
      <c r="CY68" s="109">
        <f t="shared" si="34"/>
        <v>0</v>
      </c>
      <c r="CZ68" s="109">
        <f t="shared" si="35"/>
        <v>0</v>
      </c>
      <c r="DA68" s="109">
        <f t="shared" si="36"/>
        <v>0</v>
      </c>
      <c r="DB68" s="109">
        <f t="shared" si="37"/>
        <v>0</v>
      </c>
      <c r="DC68" s="109">
        <f t="shared" si="38"/>
        <v>0</v>
      </c>
      <c r="DD68" s="109">
        <f t="shared" si="39"/>
        <v>0</v>
      </c>
      <c r="DE68" s="109">
        <f t="shared" si="40"/>
        <v>0</v>
      </c>
      <c r="DF68" s="109">
        <f t="shared" si="41"/>
        <v>0</v>
      </c>
      <c r="DG68" s="109">
        <f t="shared" si="42"/>
        <v>0</v>
      </c>
      <c r="DH68" s="109">
        <f t="shared" si="43"/>
        <v>0</v>
      </c>
      <c r="DI68" s="109">
        <f t="shared" si="44"/>
        <v>0</v>
      </c>
      <c r="DJ68" s="109">
        <f t="shared" si="45"/>
        <v>0</v>
      </c>
      <c r="DK68" s="109">
        <f t="shared" si="47"/>
        <v>0</v>
      </c>
      <c r="DL68" s="89" t="str">
        <f>IF(G0228_1074205010351_02_0_69_!CT68="","",G0228_1074205010351_02_0_69_!CT68)</f>
        <v>нд</v>
      </c>
    </row>
    <row r="69" spans="1:116" s="88" customFormat="1" ht="63" x14ac:dyDescent="0.25">
      <c r="A69" s="115" t="str">
        <f>G0228_1074205010351_02_0_69_!A69</f>
        <v>1.2.3.7</v>
      </c>
      <c r="B69" s="106" t="str">
        <f>G0228_1074205010351_02_0_69_!B69</f>
        <v>"Включение приборов учета в систему сбора и передачи данных, класс напряжения 35 кВ, всего, в том числе:"</v>
      </c>
      <c r="C69" s="115" t="str">
        <f>G0228_1074205010351_02_0_69_!C69</f>
        <v>Г</v>
      </c>
      <c r="D69" s="109">
        <f t="shared" si="3"/>
        <v>0</v>
      </c>
      <c r="E69" s="109">
        <f t="shared" si="4"/>
        <v>0</v>
      </c>
      <c r="F69" s="109">
        <f t="shared" si="5"/>
        <v>0</v>
      </c>
      <c r="G69" s="109">
        <f t="shared" si="6"/>
        <v>0</v>
      </c>
      <c r="H69" s="109">
        <f t="shared" si="7"/>
        <v>0</v>
      </c>
      <c r="I69" s="109">
        <f t="shared" si="8"/>
        <v>0</v>
      </c>
      <c r="J69" s="109">
        <f t="shared" si="9"/>
        <v>0</v>
      </c>
      <c r="K69" s="109">
        <f t="shared" si="10"/>
        <v>0</v>
      </c>
      <c r="L69" s="109">
        <f t="shared" si="11"/>
        <v>0</v>
      </c>
      <c r="M69" s="109">
        <f t="shared" si="12"/>
        <v>0</v>
      </c>
      <c r="N69" s="109">
        <f t="shared" si="13"/>
        <v>0</v>
      </c>
      <c r="O69" s="109">
        <f t="shared" si="14"/>
        <v>0</v>
      </c>
      <c r="P69" s="109">
        <f t="shared" si="15"/>
        <v>0</v>
      </c>
      <c r="Q69" s="109">
        <f t="shared" si="16"/>
        <v>0</v>
      </c>
      <c r="R69" s="109">
        <v>0</v>
      </c>
      <c r="S69" s="109">
        <v>0</v>
      </c>
      <c r="T69" s="109">
        <v>0</v>
      </c>
      <c r="U69" s="109">
        <v>0</v>
      </c>
      <c r="V69" s="109">
        <v>0</v>
      </c>
      <c r="W69" s="109">
        <v>0</v>
      </c>
      <c r="X69" s="109">
        <v>0</v>
      </c>
      <c r="Y69" s="109">
        <v>0</v>
      </c>
      <c r="Z69" s="109">
        <v>0</v>
      </c>
      <c r="AA69" s="109">
        <v>0</v>
      </c>
      <c r="AB69" s="109">
        <v>0</v>
      </c>
      <c r="AC69" s="109">
        <v>0</v>
      </c>
      <c r="AD69" s="109">
        <v>0</v>
      </c>
      <c r="AE69" s="109">
        <v>0</v>
      </c>
      <c r="AF69" s="109">
        <v>0</v>
      </c>
      <c r="AG69" s="109">
        <v>0</v>
      </c>
      <c r="AH69" s="109">
        <v>0</v>
      </c>
      <c r="AI69" s="109">
        <v>0</v>
      </c>
      <c r="AJ69" s="109">
        <v>0</v>
      </c>
      <c r="AK69" s="109">
        <v>0</v>
      </c>
      <c r="AL69" s="109">
        <v>0</v>
      </c>
      <c r="AM69" s="109">
        <v>0</v>
      </c>
      <c r="AN69" s="109">
        <v>0</v>
      </c>
      <c r="AO69" s="109">
        <v>0</v>
      </c>
      <c r="AP69" s="109">
        <v>0</v>
      </c>
      <c r="AQ69" s="109">
        <v>0</v>
      </c>
      <c r="AR69" s="109">
        <v>0</v>
      </c>
      <c r="AS69" s="109">
        <v>0</v>
      </c>
      <c r="AT69" s="109">
        <v>0</v>
      </c>
      <c r="AU69" s="109">
        <v>0</v>
      </c>
      <c r="AV69" s="109">
        <v>0</v>
      </c>
      <c r="AW69" s="109">
        <v>0</v>
      </c>
      <c r="AX69" s="109">
        <v>0</v>
      </c>
      <c r="AY69" s="109">
        <v>0</v>
      </c>
      <c r="AZ69" s="109">
        <v>0</v>
      </c>
      <c r="BA69" s="109">
        <v>0</v>
      </c>
      <c r="BB69" s="109">
        <v>0</v>
      </c>
      <c r="BC69" s="109">
        <v>0</v>
      </c>
      <c r="BD69" s="109">
        <v>0</v>
      </c>
      <c r="BE69" s="109">
        <v>0</v>
      </c>
      <c r="BF69" s="109">
        <v>0</v>
      </c>
      <c r="BG69" s="109">
        <v>0</v>
      </c>
      <c r="BH69" s="109">
        <v>0</v>
      </c>
      <c r="BI69" s="109">
        <v>0</v>
      </c>
      <c r="BJ69" s="109">
        <v>0</v>
      </c>
      <c r="BK69" s="109">
        <v>0</v>
      </c>
      <c r="BL69" s="109">
        <v>0</v>
      </c>
      <c r="BM69" s="109">
        <v>0</v>
      </c>
      <c r="BN69" s="109">
        <v>0</v>
      </c>
      <c r="BO69" s="108">
        <v>0</v>
      </c>
      <c r="BP69" s="108">
        <v>0</v>
      </c>
      <c r="BQ69" s="108">
        <v>0</v>
      </c>
      <c r="BR69" s="108">
        <v>0</v>
      </c>
      <c r="BS69" s="108">
        <v>0</v>
      </c>
      <c r="BT69" s="108">
        <v>0</v>
      </c>
      <c r="BU69" s="108">
        <f>G0228_1074205010351_04_0_69_!BI69</f>
        <v>0</v>
      </c>
      <c r="BV69" s="109">
        <v>0</v>
      </c>
      <c r="BW69" s="109">
        <v>0</v>
      </c>
      <c r="BX69" s="109">
        <v>0</v>
      </c>
      <c r="BY69" s="109">
        <v>0</v>
      </c>
      <c r="BZ69" s="109">
        <v>0</v>
      </c>
      <c r="CA69" s="109">
        <v>0</v>
      </c>
      <c r="CB69" s="109">
        <v>0</v>
      </c>
      <c r="CC69" s="108">
        <v>0</v>
      </c>
      <c r="CD69" s="108">
        <v>0</v>
      </c>
      <c r="CE69" s="108">
        <v>0</v>
      </c>
      <c r="CF69" s="108">
        <v>0</v>
      </c>
      <c r="CG69" s="108">
        <v>0</v>
      </c>
      <c r="CH69" s="108">
        <v>0</v>
      </c>
      <c r="CI69" s="108">
        <v>0</v>
      </c>
      <c r="CJ69" s="109">
        <v>0</v>
      </c>
      <c r="CK69" s="109">
        <v>0</v>
      </c>
      <c r="CL69" s="109">
        <v>0</v>
      </c>
      <c r="CM69" s="109">
        <v>0</v>
      </c>
      <c r="CN69" s="109">
        <v>0</v>
      </c>
      <c r="CO69" s="109">
        <v>0</v>
      </c>
      <c r="CP69" s="109">
        <v>0</v>
      </c>
      <c r="CQ69" s="109">
        <v>0</v>
      </c>
      <c r="CR69" s="109">
        <v>0</v>
      </c>
      <c r="CS69" s="109">
        <v>0</v>
      </c>
      <c r="CT69" s="109">
        <v>0</v>
      </c>
      <c r="CU69" s="109">
        <v>0</v>
      </c>
      <c r="CV69" s="109">
        <v>0</v>
      </c>
      <c r="CW69" s="109">
        <v>0</v>
      </c>
      <c r="CX69" s="109">
        <f t="shared" si="33"/>
        <v>0</v>
      </c>
      <c r="CY69" s="109">
        <f t="shared" si="34"/>
        <v>0</v>
      </c>
      <c r="CZ69" s="109">
        <f t="shared" si="35"/>
        <v>0</v>
      </c>
      <c r="DA69" s="109">
        <f t="shared" si="36"/>
        <v>0</v>
      </c>
      <c r="DB69" s="109">
        <f t="shared" si="37"/>
        <v>0</v>
      </c>
      <c r="DC69" s="109">
        <f t="shared" si="38"/>
        <v>0</v>
      </c>
      <c r="DD69" s="109">
        <f t="shared" si="39"/>
        <v>0</v>
      </c>
      <c r="DE69" s="109">
        <f t="shared" si="40"/>
        <v>0</v>
      </c>
      <c r="DF69" s="109">
        <f t="shared" si="41"/>
        <v>0</v>
      </c>
      <c r="DG69" s="109">
        <f t="shared" si="42"/>
        <v>0</v>
      </c>
      <c r="DH69" s="109">
        <f t="shared" si="43"/>
        <v>0</v>
      </c>
      <c r="DI69" s="109">
        <f t="shared" si="44"/>
        <v>0</v>
      </c>
      <c r="DJ69" s="109">
        <f t="shared" si="45"/>
        <v>0</v>
      </c>
      <c r="DK69" s="109">
        <f t="shared" si="47"/>
        <v>0</v>
      </c>
      <c r="DL69" s="89" t="str">
        <f>IF(G0228_1074205010351_02_0_69_!CT69="","",G0228_1074205010351_02_0_69_!CT69)</f>
        <v>нд</v>
      </c>
    </row>
    <row r="70" spans="1:116" s="88" customFormat="1" ht="63" x14ac:dyDescent="0.25">
      <c r="A70" s="115" t="str">
        <f>G0228_1074205010351_02_0_69_!A70</f>
        <v>1.2.3.8</v>
      </c>
      <c r="B70" s="106" t="str">
        <f>G0228_1074205010351_02_0_69_!B70</f>
        <v>"Включение приборов учета в систему сбора и передачи данных, класс напряжения 110 кВ и выше, всего, в том числе:"</v>
      </c>
      <c r="C70" s="115" t="str">
        <f>G0228_1074205010351_02_0_69_!C70</f>
        <v>Г</v>
      </c>
      <c r="D70" s="109">
        <f t="shared" si="3"/>
        <v>0</v>
      </c>
      <c r="E70" s="109">
        <f t="shared" si="4"/>
        <v>0</v>
      </c>
      <c r="F70" s="109">
        <f t="shared" si="5"/>
        <v>0</v>
      </c>
      <c r="G70" s="109">
        <f t="shared" si="6"/>
        <v>0</v>
      </c>
      <c r="H70" s="109">
        <f t="shared" si="7"/>
        <v>0</v>
      </c>
      <c r="I70" s="109">
        <f t="shared" si="8"/>
        <v>0</v>
      </c>
      <c r="J70" s="109">
        <f t="shared" si="9"/>
        <v>0</v>
      </c>
      <c r="K70" s="109">
        <f t="shared" si="10"/>
        <v>0</v>
      </c>
      <c r="L70" s="109">
        <f t="shared" si="11"/>
        <v>0</v>
      </c>
      <c r="M70" s="109">
        <f t="shared" si="12"/>
        <v>0</v>
      </c>
      <c r="N70" s="109">
        <f t="shared" si="13"/>
        <v>0</v>
      </c>
      <c r="O70" s="109">
        <f t="shared" si="14"/>
        <v>0</v>
      </c>
      <c r="P70" s="109">
        <f t="shared" si="15"/>
        <v>0</v>
      </c>
      <c r="Q70" s="109">
        <f t="shared" si="16"/>
        <v>0</v>
      </c>
      <c r="R70" s="109">
        <v>0</v>
      </c>
      <c r="S70" s="109">
        <v>0</v>
      </c>
      <c r="T70" s="109">
        <v>0</v>
      </c>
      <c r="U70" s="109">
        <v>0</v>
      </c>
      <c r="V70" s="109">
        <v>0</v>
      </c>
      <c r="W70" s="109">
        <v>0</v>
      </c>
      <c r="X70" s="109">
        <v>0</v>
      </c>
      <c r="Y70" s="109">
        <v>0</v>
      </c>
      <c r="Z70" s="109">
        <v>0</v>
      </c>
      <c r="AA70" s="109">
        <v>0</v>
      </c>
      <c r="AB70" s="109">
        <v>0</v>
      </c>
      <c r="AC70" s="109">
        <v>0</v>
      </c>
      <c r="AD70" s="109">
        <v>0</v>
      </c>
      <c r="AE70" s="109">
        <v>0</v>
      </c>
      <c r="AF70" s="109">
        <v>0</v>
      </c>
      <c r="AG70" s="109">
        <v>0</v>
      </c>
      <c r="AH70" s="109">
        <v>0</v>
      </c>
      <c r="AI70" s="109">
        <v>0</v>
      </c>
      <c r="AJ70" s="109">
        <v>0</v>
      </c>
      <c r="AK70" s="109">
        <v>0</v>
      </c>
      <c r="AL70" s="109">
        <v>0</v>
      </c>
      <c r="AM70" s="109">
        <v>0</v>
      </c>
      <c r="AN70" s="109">
        <v>0</v>
      </c>
      <c r="AO70" s="109">
        <v>0</v>
      </c>
      <c r="AP70" s="109">
        <v>0</v>
      </c>
      <c r="AQ70" s="109">
        <v>0</v>
      </c>
      <c r="AR70" s="109">
        <v>0</v>
      </c>
      <c r="AS70" s="109">
        <v>0</v>
      </c>
      <c r="AT70" s="109">
        <v>0</v>
      </c>
      <c r="AU70" s="109">
        <v>0</v>
      </c>
      <c r="AV70" s="109">
        <v>0</v>
      </c>
      <c r="AW70" s="109">
        <v>0</v>
      </c>
      <c r="AX70" s="109">
        <v>0</v>
      </c>
      <c r="AY70" s="109">
        <v>0</v>
      </c>
      <c r="AZ70" s="109">
        <v>0</v>
      </c>
      <c r="BA70" s="109">
        <v>0</v>
      </c>
      <c r="BB70" s="109">
        <v>0</v>
      </c>
      <c r="BC70" s="109">
        <v>0</v>
      </c>
      <c r="BD70" s="109">
        <v>0</v>
      </c>
      <c r="BE70" s="109">
        <v>0</v>
      </c>
      <c r="BF70" s="109">
        <v>0</v>
      </c>
      <c r="BG70" s="109">
        <v>0</v>
      </c>
      <c r="BH70" s="109">
        <v>0</v>
      </c>
      <c r="BI70" s="109">
        <v>0</v>
      </c>
      <c r="BJ70" s="109">
        <v>0</v>
      </c>
      <c r="BK70" s="109">
        <v>0</v>
      </c>
      <c r="BL70" s="109">
        <v>0</v>
      </c>
      <c r="BM70" s="109">
        <v>0</v>
      </c>
      <c r="BN70" s="109">
        <v>0</v>
      </c>
      <c r="BO70" s="108">
        <v>0</v>
      </c>
      <c r="BP70" s="108">
        <v>0</v>
      </c>
      <c r="BQ70" s="108">
        <v>0</v>
      </c>
      <c r="BR70" s="108">
        <v>0</v>
      </c>
      <c r="BS70" s="108">
        <v>0</v>
      </c>
      <c r="BT70" s="108">
        <v>0</v>
      </c>
      <c r="BU70" s="108">
        <f>G0228_1074205010351_04_0_69_!BI70</f>
        <v>0</v>
      </c>
      <c r="BV70" s="109">
        <v>0</v>
      </c>
      <c r="BW70" s="109">
        <v>0</v>
      </c>
      <c r="BX70" s="109">
        <v>0</v>
      </c>
      <c r="BY70" s="109">
        <v>0</v>
      </c>
      <c r="BZ70" s="109">
        <v>0</v>
      </c>
      <c r="CA70" s="109">
        <v>0</v>
      </c>
      <c r="CB70" s="109">
        <v>0</v>
      </c>
      <c r="CC70" s="108">
        <v>0</v>
      </c>
      <c r="CD70" s="108">
        <v>0</v>
      </c>
      <c r="CE70" s="108">
        <v>0</v>
      </c>
      <c r="CF70" s="108">
        <v>0</v>
      </c>
      <c r="CG70" s="108">
        <v>0</v>
      </c>
      <c r="CH70" s="108">
        <v>0</v>
      </c>
      <c r="CI70" s="108">
        <v>0</v>
      </c>
      <c r="CJ70" s="109">
        <v>0</v>
      </c>
      <c r="CK70" s="109">
        <v>0</v>
      </c>
      <c r="CL70" s="109">
        <v>0</v>
      </c>
      <c r="CM70" s="109">
        <v>0</v>
      </c>
      <c r="CN70" s="109">
        <v>0</v>
      </c>
      <c r="CO70" s="109">
        <v>0</v>
      </c>
      <c r="CP70" s="109">
        <v>0</v>
      </c>
      <c r="CQ70" s="109">
        <v>0</v>
      </c>
      <c r="CR70" s="109">
        <v>0</v>
      </c>
      <c r="CS70" s="109">
        <v>0</v>
      </c>
      <c r="CT70" s="109">
        <v>0</v>
      </c>
      <c r="CU70" s="109">
        <v>0</v>
      </c>
      <c r="CV70" s="109">
        <v>0</v>
      </c>
      <c r="CW70" s="109">
        <v>0</v>
      </c>
      <c r="CX70" s="109">
        <f t="shared" si="33"/>
        <v>0</v>
      </c>
      <c r="CY70" s="109">
        <f t="shared" si="34"/>
        <v>0</v>
      </c>
      <c r="CZ70" s="109">
        <f t="shared" si="35"/>
        <v>0</v>
      </c>
      <c r="DA70" s="109">
        <f t="shared" si="36"/>
        <v>0</v>
      </c>
      <c r="DB70" s="109">
        <f t="shared" si="37"/>
        <v>0</v>
      </c>
      <c r="DC70" s="109">
        <f t="shared" si="38"/>
        <v>0</v>
      </c>
      <c r="DD70" s="109">
        <f t="shared" si="39"/>
        <v>0</v>
      </c>
      <c r="DE70" s="109">
        <f t="shared" si="40"/>
        <v>0</v>
      </c>
      <c r="DF70" s="109">
        <f t="shared" si="41"/>
        <v>0</v>
      </c>
      <c r="DG70" s="109">
        <f t="shared" si="42"/>
        <v>0</v>
      </c>
      <c r="DH70" s="109">
        <f t="shared" si="43"/>
        <v>0</v>
      </c>
      <c r="DI70" s="109">
        <f t="shared" si="44"/>
        <v>0</v>
      </c>
      <c r="DJ70" s="109">
        <f t="shared" si="45"/>
        <v>0</v>
      </c>
      <c r="DK70" s="109">
        <f t="shared" si="47"/>
        <v>0</v>
      </c>
      <c r="DL70" s="89" t="str">
        <f>IF(G0228_1074205010351_02_0_69_!CT70="","",G0228_1074205010351_02_0_69_!CT70)</f>
        <v>нд</v>
      </c>
    </row>
    <row r="71" spans="1:116" s="88" customFormat="1" ht="63" x14ac:dyDescent="0.25">
      <c r="A71" s="115" t="str">
        <f>G0228_1074205010351_02_0_69_!A71</f>
        <v>1.2.4</v>
      </c>
      <c r="B71" s="106" t="str">
        <f>G0228_1074205010351_02_0_69_!B71</f>
        <v>Реконструкция, модернизация, техническое перевооружение прочих объектов основных средств, всего, в том числе:</v>
      </c>
      <c r="C71" s="115" t="str">
        <f>G0228_1074205010351_02_0_69_!C71</f>
        <v>Г</v>
      </c>
      <c r="D71" s="109">
        <f t="shared" si="3"/>
        <v>0</v>
      </c>
      <c r="E71" s="109">
        <f t="shared" si="4"/>
        <v>0</v>
      </c>
      <c r="F71" s="109">
        <f t="shared" si="5"/>
        <v>0</v>
      </c>
      <c r="G71" s="109">
        <f t="shared" si="6"/>
        <v>0</v>
      </c>
      <c r="H71" s="109">
        <f t="shared" si="7"/>
        <v>0</v>
      </c>
      <c r="I71" s="109">
        <f t="shared" si="8"/>
        <v>0</v>
      </c>
      <c r="J71" s="109">
        <f t="shared" si="9"/>
        <v>0</v>
      </c>
      <c r="K71" s="109">
        <f t="shared" si="10"/>
        <v>0</v>
      </c>
      <c r="L71" s="109">
        <f t="shared" si="11"/>
        <v>0</v>
      </c>
      <c r="M71" s="109">
        <f t="shared" si="12"/>
        <v>0</v>
      </c>
      <c r="N71" s="109">
        <f t="shared" si="13"/>
        <v>0</v>
      </c>
      <c r="O71" s="109">
        <f t="shared" si="14"/>
        <v>0</v>
      </c>
      <c r="P71" s="109">
        <f t="shared" si="15"/>
        <v>0</v>
      </c>
      <c r="Q71" s="109">
        <f t="shared" si="16"/>
        <v>0</v>
      </c>
      <c r="R71" s="109">
        <v>0</v>
      </c>
      <c r="S71" s="109">
        <v>0</v>
      </c>
      <c r="T71" s="109">
        <v>0</v>
      </c>
      <c r="U71" s="109">
        <v>0</v>
      </c>
      <c r="V71" s="109">
        <v>0</v>
      </c>
      <c r="W71" s="109">
        <v>0</v>
      </c>
      <c r="X71" s="109">
        <v>0</v>
      </c>
      <c r="Y71" s="109">
        <v>0</v>
      </c>
      <c r="Z71" s="109">
        <v>0</v>
      </c>
      <c r="AA71" s="109">
        <v>0</v>
      </c>
      <c r="AB71" s="109">
        <v>0</v>
      </c>
      <c r="AC71" s="109">
        <v>0</v>
      </c>
      <c r="AD71" s="109">
        <v>0</v>
      </c>
      <c r="AE71" s="109">
        <v>0</v>
      </c>
      <c r="AF71" s="109">
        <f t="shared" ref="AF71:BG71" si="97">SUM(AF72,AF73)</f>
        <v>0</v>
      </c>
      <c r="AG71" s="109">
        <f t="shared" si="97"/>
        <v>0</v>
      </c>
      <c r="AH71" s="109">
        <f t="shared" si="97"/>
        <v>0</v>
      </c>
      <c r="AI71" s="109">
        <f t="shared" si="97"/>
        <v>0</v>
      </c>
      <c r="AJ71" s="109">
        <f t="shared" si="97"/>
        <v>0</v>
      </c>
      <c r="AK71" s="109">
        <f t="shared" si="97"/>
        <v>0</v>
      </c>
      <c r="AL71" s="109">
        <f t="shared" si="97"/>
        <v>0</v>
      </c>
      <c r="AM71" s="109">
        <f t="shared" si="97"/>
        <v>0</v>
      </c>
      <c r="AN71" s="109">
        <f t="shared" si="97"/>
        <v>0</v>
      </c>
      <c r="AO71" s="109">
        <f t="shared" si="97"/>
        <v>0</v>
      </c>
      <c r="AP71" s="109">
        <f t="shared" si="97"/>
        <v>0</v>
      </c>
      <c r="AQ71" s="109">
        <f t="shared" si="97"/>
        <v>0</v>
      </c>
      <c r="AR71" s="109">
        <f t="shared" si="97"/>
        <v>0</v>
      </c>
      <c r="AS71" s="109">
        <f t="shared" si="97"/>
        <v>0</v>
      </c>
      <c r="AT71" s="109">
        <f t="shared" si="97"/>
        <v>0</v>
      </c>
      <c r="AU71" s="109">
        <f t="shared" si="97"/>
        <v>0</v>
      </c>
      <c r="AV71" s="109">
        <f t="shared" si="97"/>
        <v>0</v>
      </c>
      <c r="AW71" s="109">
        <f t="shared" si="97"/>
        <v>0</v>
      </c>
      <c r="AX71" s="109">
        <f t="shared" si="97"/>
        <v>0</v>
      </c>
      <c r="AY71" s="109">
        <f t="shared" si="97"/>
        <v>0</v>
      </c>
      <c r="AZ71" s="109">
        <f t="shared" si="97"/>
        <v>0</v>
      </c>
      <c r="BA71" s="109">
        <f t="shared" si="97"/>
        <v>0</v>
      </c>
      <c r="BB71" s="109">
        <f t="shared" si="97"/>
        <v>0</v>
      </c>
      <c r="BC71" s="109">
        <f t="shared" si="97"/>
        <v>0</v>
      </c>
      <c r="BD71" s="109">
        <f t="shared" si="97"/>
        <v>0</v>
      </c>
      <c r="BE71" s="109">
        <f t="shared" si="97"/>
        <v>0</v>
      </c>
      <c r="BF71" s="109">
        <f t="shared" si="97"/>
        <v>0</v>
      </c>
      <c r="BG71" s="109">
        <f t="shared" si="97"/>
        <v>0</v>
      </c>
      <c r="BH71" s="109">
        <v>0</v>
      </c>
      <c r="BI71" s="109">
        <v>0</v>
      </c>
      <c r="BJ71" s="109">
        <v>0</v>
      </c>
      <c r="BK71" s="109">
        <v>0</v>
      </c>
      <c r="BL71" s="109">
        <v>0</v>
      </c>
      <c r="BM71" s="109">
        <v>0</v>
      </c>
      <c r="BN71" s="109">
        <v>0</v>
      </c>
      <c r="BO71" s="108">
        <f t="shared" ref="BO71:BT71" si="98">SUM(BO72,BO73)</f>
        <v>0</v>
      </c>
      <c r="BP71" s="108">
        <f t="shared" si="98"/>
        <v>0</v>
      </c>
      <c r="BQ71" s="108">
        <f t="shared" si="98"/>
        <v>0</v>
      </c>
      <c r="BR71" s="108">
        <f t="shared" si="98"/>
        <v>0</v>
      </c>
      <c r="BS71" s="108">
        <f t="shared" si="98"/>
        <v>0</v>
      </c>
      <c r="BT71" s="108">
        <f t="shared" si="98"/>
        <v>0</v>
      </c>
      <c r="BU71" s="108">
        <f>G0228_1074205010351_04_0_69_!BI71</f>
        <v>0</v>
      </c>
      <c r="BV71" s="109">
        <f t="shared" ref="BV71:CW71" si="99">SUM(BV72,BV73)</f>
        <v>0</v>
      </c>
      <c r="BW71" s="109">
        <f t="shared" si="99"/>
        <v>0</v>
      </c>
      <c r="BX71" s="109">
        <f t="shared" si="99"/>
        <v>0</v>
      </c>
      <c r="BY71" s="109">
        <f t="shared" si="99"/>
        <v>0</v>
      </c>
      <c r="BZ71" s="109">
        <f t="shared" si="99"/>
        <v>0</v>
      </c>
      <c r="CA71" s="109">
        <f t="shared" si="99"/>
        <v>0</v>
      </c>
      <c r="CB71" s="109">
        <f t="shared" si="99"/>
        <v>0</v>
      </c>
      <c r="CC71" s="108">
        <f t="shared" si="99"/>
        <v>0</v>
      </c>
      <c r="CD71" s="108">
        <f t="shared" si="99"/>
        <v>0</v>
      </c>
      <c r="CE71" s="108">
        <f t="shared" si="99"/>
        <v>0</v>
      </c>
      <c r="CF71" s="108">
        <f t="shared" si="99"/>
        <v>0</v>
      </c>
      <c r="CG71" s="108">
        <f t="shared" si="99"/>
        <v>0</v>
      </c>
      <c r="CH71" s="108">
        <f t="shared" si="99"/>
        <v>0</v>
      </c>
      <c r="CI71" s="108">
        <f t="shared" si="99"/>
        <v>0</v>
      </c>
      <c r="CJ71" s="109">
        <f t="shared" si="99"/>
        <v>0</v>
      </c>
      <c r="CK71" s="109">
        <f t="shared" si="99"/>
        <v>0</v>
      </c>
      <c r="CL71" s="109">
        <f t="shared" si="99"/>
        <v>0</v>
      </c>
      <c r="CM71" s="109">
        <f t="shared" si="99"/>
        <v>0</v>
      </c>
      <c r="CN71" s="109">
        <f t="shared" si="99"/>
        <v>0</v>
      </c>
      <c r="CO71" s="109">
        <f t="shared" si="99"/>
        <v>0</v>
      </c>
      <c r="CP71" s="109">
        <f t="shared" si="99"/>
        <v>0</v>
      </c>
      <c r="CQ71" s="109">
        <f t="shared" si="99"/>
        <v>0</v>
      </c>
      <c r="CR71" s="109">
        <f t="shared" si="99"/>
        <v>0</v>
      </c>
      <c r="CS71" s="109">
        <f t="shared" si="99"/>
        <v>0</v>
      </c>
      <c r="CT71" s="109">
        <f t="shared" si="99"/>
        <v>0</v>
      </c>
      <c r="CU71" s="109">
        <f t="shared" si="99"/>
        <v>0</v>
      </c>
      <c r="CV71" s="109">
        <f t="shared" si="99"/>
        <v>0</v>
      </c>
      <c r="CW71" s="109">
        <f t="shared" si="99"/>
        <v>0</v>
      </c>
      <c r="CX71" s="109">
        <f t="shared" si="33"/>
        <v>0</v>
      </c>
      <c r="CY71" s="109">
        <f t="shared" si="34"/>
        <v>0</v>
      </c>
      <c r="CZ71" s="109">
        <f t="shared" si="35"/>
        <v>0</v>
      </c>
      <c r="DA71" s="109">
        <f t="shared" si="36"/>
        <v>0</v>
      </c>
      <c r="DB71" s="109">
        <f t="shared" si="37"/>
        <v>0</v>
      </c>
      <c r="DC71" s="109">
        <f t="shared" si="38"/>
        <v>0</v>
      </c>
      <c r="DD71" s="109">
        <f t="shared" si="39"/>
        <v>0</v>
      </c>
      <c r="DE71" s="109">
        <f t="shared" si="40"/>
        <v>0</v>
      </c>
      <c r="DF71" s="109">
        <f t="shared" si="41"/>
        <v>0</v>
      </c>
      <c r="DG71" s="109">
        <f t="shared" si="42"/>
        <v>0</v>
      </c>
      <c r="DH71" s="109">
        <f t="shared" si="43"/>
        <v>0</v>
      </c>
      <c r="DI71" s="109">
        <f t="shared" si="44"/>
        <v>0</v>
      </c>
      <c r="DJ71" s="109">
        <f t="shared" si="45"/>
        <v>0</v>
      </c>
      <c r="DK71" s="109">
        <f t="shared" si="47"/>
        <v>0</v>
      </c>
      <c r="DL71" s="89" t="str">
        <f>IF(G0228_1074205010351_02_0_69_!CT71="","",G0228_1074205010351_02_0_69_!CT71)</f>
        <v>нд</v>
      </c>
    </row>
    <row r="72" spans="1:116" s="88" customFormat="1" ht="47.25" x14ac:dyDescent="0.25">
      <c r="A72" s="115" t="str">
        <f>G0228_1074205010351_02_0_69_!A72</f>
        <v>1.2.4.1</v>
      </c>
      <c r="B72" s="106" t="str">
        <f>G0228_1074205010351_02_0_69_!B72</f>
        <v>Реконструкция прочих объектов основных средств, всего, в том числе:</v>
      </c>
      <c r="C72" s="115" t="str">
        <f>G0228_1074205010351_02_0_69_!C72</f>
        <v>Г</v>
      </c>
      <c r="D72" s="109" t="s">
        <v>482</v>
      </c>
      <c r="E72" s="109" t="s">
        <v>482</v>
      </c>
      <c r="F72" s="109" t="s">
        <v>482</v>
      </c>
      <c r="G72" s="109" t="s">
        <v>482</v>
      </c>
      <c r="H72" s="109" t="s">
        <v>482</v>
      </c>
      <c r="I72" s="109" t="s">
        <v>482</v>
      </c>
      <c r="J72" s="109" t="s">
        <v>482</v>
      </c>
      <c r="K72" s="109" t="s">
        <v>482</v>
      </c>
      <c r="L72" s="109" t="s">
        <v>482</v>
      </c>
      <c r="M72" s="109" t="s">
        <v>482</v>
      </c>
      <c r="N72" s="109" t="s">
        <v>482</v>
      </c>
      <c r="O72" s="109" t="s">
        <v>482</v>
      </c>
      <c r="P72" s="109" t="s">
        <v>482</v>
      </c>
      <c r="Q72" s="109" t="s">
        <v>482</v>
      </c>
      <c r="R72" s="109" t="s">
        <v>482</v>
      </c>
      <c r="S72" s="109" t="s">
        <v>482</v>
      </c>
      <c r="T72" s="109" t="s">
        <v>482</v>
      </c>
      <c r="U72" s="109" t="s">
        <v>482</v>
      </c>
      <c r="V72" s="109" t="s">
        <v>482</v>
      </c>
      <c r="W72" s="109" t="s">
        <v>482</v>
      </c>
      <c r="X72" s="109" t="s">
        <v>482</v>
      </c>
      <c r="Y72" s="109" t="s">
        <v>482</v>
      </c>
      <c r="Z72" s="109" t="s">
        <v>482</v>
      </c>
      <c r="AA72" s="109" t="s">
        <v>482</v>
      </c>
      <c r="AB72" s="109" t="s">
        <v>482</v>
      </c>
      <c r="AC72" s="109" t="s">
        <v>482</v>
      </c>
      <c r="AD72" s="109" t="s">
        <v>482</v>
      </c>
      <c r="AE72" s="109" t="s">
        <v>482</v>
      </c>
      <c r="AF72" s="109" t="s">
        <v>482</v>
      </c>
      <c r="AG72" s="109" t="s">
        <v>482</v>
      </c>
      <c r="AH72" s="109" t="s">
        <v>482</v>
      </c>
      <c r="AI72" s="109" t="s">
        <v>482</v>
      </c>
      <c r="AJ72" s="109" t="s">
        <v>482</v>
      </c>
      <c r="AK72" s="109" t="s">
        <v>482</v>
      </c>
      <c r="AL72" s="109" t="s">
        <v>482</v>
      </c>
      <c r="AM72" s="109" t="s">
        <v>482</v>
      </c>
      <c r="AN72" s="109" t="s">
        <v>482</v>
      </c>
      <c r="AO72" s="109" t="s">
        <v>482</v>
      </c>
      <c r="AP72" s="109" t="s">
        <v>482</v>
      </c>
      <c r="AQ72" s="109" t="s">
        <v>482</v>
      </c>
      <c r="AR72" s="109" t="s">
        <v>482</v>
      </c>
      <c r="AS72" s="109" t="s">
        <v>482</v>
      </c>
      <c r="AT72" s="109" t="s">
        <v>482</v>
      </c>
      <c r="AU72" s="109" t="s">
        <v>482</v>
      </c>
      <c r="AV72" s="109" t="s">
        <v>482</v>
      </c>
      <c r="AW72" s="109" t="s">
        <v>482</v>
      </c>
      <c r="AX72" s="109" t="s">
        <v>482</v>
      </c>
      <c r="AY72" s="109" t="s">
        <v>482</v>
      </c>
      <c r="AZ72" s="109" t="s">
        <v>482</v>
      </c>
      <c r="BA72" s="109" t="s">
        <v>482</v>
      </c>
      <c r="BB72" s="109" t="s">
        <v>482</v>
      </c>
      <c r="BC72" s="109" t="s">
        <v>482</v>
      </c>
      <c r="BD72" s="109" t="s">
        <v>482</v>
      </c>
      <c r="BE72" s="109" t="s">
        <v>482</v>
      </c>
      <c r="BF72" s="109" t="s">
        <v>482</v>
      </c>
      <c r="BG72" s="109" t="s">
        <v>482</v>
      </c>
      <c r="BH72" s="109" t="s">
        <v>482</v>
      </c>
      <c r="BI72" s="109" t="s">
        <v>482</v>
      </c>
      <c r="BJ72" s="109" t="s">
        <v>482</v>
      </c>
      <c r="BK72" s="109" t="s">
        <v>482</v>
      </c>
      <c r="BL72" s="109" t="s">
        <v>482</v>
      </c>
      <c r="BM72" s="109" t="s">
        <v>482</v>
      </c>
      <c r="BN72" s="109" t="s">
        <v>482</v>
      </c>
      <c r="BO72" s="109" t="s">
        <v>482</v>
      </c>
      <c r="BP72" s="109" t="s">
        <v>482</v>
      </c>
      <c r="BQ72" s="109" t="s">
        <v>482</v>
      </c>
      <c r="BR72" s="109" t="s">
        <v>482</v>
      </c>
      <c r="BS72" s="109" t="s">
        <v>482</v>
      </c>
      <c r="BT72" s="109" t="s">
        <v>482</v>
      </c>
      <c r="BU72" s="109" t="s">
        <v>482</v>
      </c>
      <c r="BV72" s="109" t="s">
        <v>482</v>
      </c>
      <c r="BW72" s="109" t="s">
        <v>482</v>
      </c>
      <c r="BX72" s="109" t="s">
        <v>482</v>
      </c>
      <c r="BY72" s="109" t="s">
        <v>482</v>
      </c>
      <c r="BZ72" s="109" t="s">
        <v>482</v>
      </c>
      <c r="CA72" s="109" t="s">
        <v>482</v>
      </c>
      <c r="CB72" s="109" t="s">
        <v>482</v>
      </c>
      <c r="CC72" s="109" t="s">
        <v>482</v>
      </c>
      <c r="CD72" s="109" t="s">
        <v>482</v>
      </c>
      <c r="CE72" s="109" t="s">
        <v>482</v>
      </c>
      <c r="CF72" s="109" t="s">
        <v>482</v>
      </c>
      <c r="CG72" s="109" t="s">
        <v>482</v>
      </c>
      <c r="CH72" s="109" t="s">
        <v>482</v>
      </c>
      <c r="CI72" s="109" t="s">
        <v>482</v>
      </c>
      <c r="CJ72" s="109" t="s">
        <v>482</v>
      </c>
      <c r="CK72" s="109" t="s">
        <v>482</v>
      </c>
      <c r="CL72" s="109" t="s">
        <v>482</v>
      </c>
      <c r="CM72" s="109" t="s">
        <v>482</v>
      </c>
      <c r="CN72" s="109" t="s">
        <v>482</v>
      </c>
      <c r="CO72" s="109" t="s">
        <v>482</v>
      </c>
      <c r="CP72" s="109" t="s">
        <v>482</v>
      </c>
      <c r="CQ72" s="109" t="s">
        <v>482</v>
      </c>
      <c r="CR72" s="109" t="s">
        <v>482</v>
      </c>
      <c r="CS72" s="109" t="s">
        <v>482</v>
      </c>
      <c r="CT72" s="109" t="s">
        <v>482</v>
      </c>
      <c r="CU72" s="109" t="s">
        <v>482</v>
      </c>
      <c r="CV72" s="109" t="s">
        <v>482</v>
      </c>
      <c r="CW72" s="109" t="s">
        <v>482</v>
      </c>
      <c r="CX72" s="109">
        <f t="shared" si="33"/>
        <v>0</v>
      </c>
      <c r="CY72" s="109">
        <f t="shared" si="34"/>
        <v>0</v>
      </c>
      <c r="CZ72" s="109">
        <f t="shared" si="35"/>
        <v>0</v>
      </c>
      <c r="DA72" s="109">
        <f t="shared" si="36"/>
        <v>0</v>
      </c>
      <c r="DB72" s="109">
        <f t="shared" si="37"/>
        <v>0</v>
      </c>
      <c r="DC72" s="109">
        <f t="shared" si="38"/>
        <v>0</v>
      </c>
      <c r="DD72" s="109">
        <f t="shared" si="39"/>
        <v>0</v>
      </c>
      <c r="DE72" s="109">
        <f t="shared" si="40"/>
        <v>0</v>
      </c>
      <c r="DF72" s="109">
        <f t="shared" si="41"/>
        <v>0</v>
      </c>
      <c r="DG72" s="109">
        <f t="shared" si="42"/>
        <v>0</v>
      </c>
      <c r="DH72" s="109">
        <f t="shared" si="43"/>
        <v>0</v>
      </c>
      <c r="DI72" s="109">
        <f t="shared" si="44"/>
        <v>0</v>
      </c>
      <c r="DJ72" s="109">
        <f t="shared" si="45"/>
        <v>0</v>
      </c>
      <c r="DK72" s="109">
        <f t="shared" si="47"/>
        <v>0</v>
      </c>
      <c r="DL72" s="89" t="str">
        <f>IF(G0228_1074205010351_02_0_69_!CT72="","",G0228_1074205010351_02_0_69_!CT72)</f>
        <v>нд</v>
      </c>
    </row>
    <row r="73" spans="1:116" s="88" customFormat="1" ht="63" x14ac:dyDescent="0.25">
      <c r="A73" s="115" t="str">
        <f>G0228_1074205010351_02_0_69_!A73</f>
        <v>1.2.4.2</v>
      </c>
      <c r="B73" s="106" t="str">
        <f>G0228_1074205010351_02_0_69_!B73</f>
        <v>Модернизация, техническое перевооружение прочих объектов основных средств, всего, в том числе:</v>
      </c>
      <c r="C73" s="115" t="str">
        <f>G0228_1074205010351_02_0_69_!C73</f>
        <v>Г</v>
      </c>
      <c r="D73" s="109">
        <f t="shared" si="3"/>
        <v>0</v>
      </c>
      <c r="E73" s="109">
        <f t="shared" si="4"/>
        <v>0</v>
      </c>
      <c r="F73" s="109">
        <f t="shared" si="5"/>
        <v>0</v>
      </c>
      <c r="G73" s="109">
        <f t="shared" si="6"/>
        <v>0</v>
      </c>
      <c r="H73" s="109">
        <f t="shared" si="7"/>
        <v>0</v>
      </c>
      <c r="I73" s="109">
        <f t="shared" si="8"/>
        <v>0</v>
      </c>
      <c r="J73" s="109">
        <f t="shared" si="9"/>
        <v>0</v>
      </c>
      <c r="K73" s="109">
        <f t="shared" si="10"/>
        <v>0</v>
      </c>
      <c r="L73" s="109">
        <f t="shared" si="11"/>
        <v>0</v>
      </c>
      <c r="M73" s="109">
        <f t="shared" si="12"/>
        <v>0</v>
      </c>
      <c r="N73" s="109">
        <f t="shared" si="13"/>
        <v>0</v>
      </c>
      <c r="O73" s="109">
        <f t="shared" si="14"/>
        <v>0</v>
      </c>
      <c r="P73" s="109">
        <f t="shared" si="15"/>
        <v>0</v>
      </c>
      <c r="Q73" s="109">
        <f t="shared" si="16"/>
        <v>0</v>
      </c>
      <c r="R73" s="109">
        <v>0</v>
      </c>
      <c r="S73" s="109">
        <v>0</v>
      </c>
      <c r="T73" s="109">
        <v>0</v>
      </c>
      <c r="U73" s="109">
        <v>0</v>
      </c>
      <c r="V73" s="109">
        <v>0</v>
      </c>
      <c r="W73" s="109">
        <v>0</v>
      </c>
      <c r="X73" s="109">
        <v>0</v>
      </c>
      <c r="Y73" s="109">
        <v>0</v>
      </c>
      <c r="Z73" s="109">
        <v>0</v>
      </c>
      <c r="AA73" s="109">
        <v>0</v>
      </c>
      <c r="AB73" s="109">
        <v>0</v>
      </c>
      <c r="AC73" s="109">
        <v>0</v>
      </c>
      <c r="AD73" s="109">
        <v>0</v>
      </c>
      <c r="AE73" s="109">
        <v>0</v>
      </c>
      <c r="AF73" s="109">
        <v>0</v>
      </c>
      <c r="AG73" s="109">
        <v>0</v>
      </c>
      <c r="AH73" s="109">
        <v>0</v>
      </c>
      <c r="AI73" s="109">
        <v>0</v>
      </c>
      <c r="AJ73" s="109">
        <v>0</v>
      </c>
      <c r="AK73" s="109">
        <v>0</v>
      </c>
      <c r="AL73" s="109">
        <v>0</v>
      </c>
      <c r="AM73" s="109">
        <v>0</v>
      </c>
      <c r="AN73" s="109">
        <v>0</v>
      </c>
      <c r="AO73" s="109">
        <v>0</v>
      </c>
      <c r="AP73" s="109">
        <v>0</v>
      </c>
      <c r="AQ73" s="109">
        <v>0</v>
      </c>
      <c r="AR73" s="109">
        <v>0</v>
      </c>
      <c r="AS73" s="109">
        <v>0</v>
      </c>
      <c r="AT73" s="109">
        <v>0</v>
      </c>
      <c r="AU73" s="109">
        <v>0</v>
      </c>
      <c r="AV73" s="109">
        <v>0</v>
      </c>
      <c r="AW73" s="109">
        <v>0</v>
      </c>
      <c r="AX73" s="109">
        <v>0</v>
      </c>
      <c r="AY73" s="109">
        <v>0</v>
      </c>
      <c r="AZ73" s="109">
        <v>0</v>
      </c>
      <c r="BA73" s="109">
        <v>0</v>
      </c>
      <c r="BB73" s="109">
        <v>0</v>
      </c>
      <c r="BC73" s="109">
        <v>0</v>
      </c>
      <c r="BD73" s="109">
        <v>0</v>
      </c>
      <c r="BE73" s="109">
        <v>0</v>
      </c>
      <c r="BF73" s="109">
        <v>0</v>
      </c>
      <c r="BG73" s="109">
        <v>0</v>
      </c>
      <c r="BH73" s="109">
        <v>0</v>
      </c>
      <c r="BI73" s="109">
        <v>0</v>
      </c>
      <c r="BJ73" s="109">
        <v>0</v>
      </c>
      <c r="BK73" s="109">
        <v>0</v>
      </c>
      <c r="BL73" s="109">
        <v>0</v>
      </c>
      <c r="BM73" s="109">
        <v>0</v>
      </c>
      <c r="BN73" s="109">
        <v>0</v>
      </c>
      <c r="BO73" s="108">
        <v>0</v>
      </c>
      <c r="BP73" s="108">
        <v>0</v>
      </c>
      <c r="BQ73" s="108">
        <v>0</v>
      </c>
      <c r="BR73" s="108">
        <v>0</v>
      </c>
      <c r="BS73" s="108">
        <v>0</v>
      </c>
      <c r="BT73" s="108">
        <v>0</v>
      </c>
      <c r="BU73" s="108">
        <f>G0228_1074205010351_04_0_69_!BI73</f>
        <v>0</v>
      </c>
      <c r="BV73" s="109">
        <v>0</v>
      </c>
      <c r="BW73" s="109">
        <v>0</v>
      </c>
      <c r="BX73" s="109">
        <v>0</v>
      </c>
      <c r="BY73" s="109">
        <v>0</v>
      </c>
      <c r="BZ73" s="109">
        <v>0</v>
      </c>
      <c r="CA73" s="109">
        <v>0</v>
      </c>
      <c r="CB73" s="109">
        <v>0</v>
      </c>
      <c r="CC73" s="108">
        <v>0</v>
      </c>
      <c r="CD73" s="108">
        <v>0</v>
      </c>
      <c r="CE73" s="108">
        <v>0</v>
      </c>
      <c r="CF73" s="108">
        <v>0</v>
      </c>
      <c r="CG73" s="108">
        <v>0</v>
      </c>
      <c r="CH73" s="108">
        <v>0</v>
      </c>
      <c r="CI73" s="108">
        <v>0</v>
      </c>
      <c r="CJ73" s="109">
        <v>0</v>
      </c>
      <c r="CK73" s="109">
        <v>0</v>
      </c>
      <c r="CL73" s="109">
        <v>0</v>
      </c>
      <c r="CM73" s="109">
        <v>0</v>
      </c>
      <c r="CN73" s="109">
        <v>0</v>
      </c>
      <c r="CO73" s="109">
        <v>0</v>
      </c>
      <c r="CP73" s="109">
        <v>0</v>
      </c>
      <c r="CQ73" s="109">
        <v>0</v>
      </c>
      <c r="CR73" s="109">
        <v>0</v>
      </c>
      <c r="CS73" s="109">
        <v>0</v>
      </c>
      <c r="CT73" s="109">
        <v>0</v>
      </c>
      <c r="CU73" s="109">
        <v>0</v>
      </c>
      <c r="CV73" s="109">
        <v>0</v>
      </c>
      <c r="CW73" s="109">
        <v>0</v>
      </c>
      <c r="CX73" s="109">
        <f t="shared" si="33"/>
        <v>0</v>
      </c>
      <c r="CY73" s="109">
        <f t="shared" si="34"/>
        <v>0</v>
      </c>
      <c r="CZ73" s="109">
        <f t="shared" si="35"/>
        <v>0</v>
      </c>
      <c r="DA73" s="109">
        <f t="shared" si="36"/>
        <v>0</v>
      </c>
      <c r="DB73" s="109">
        <f t="shared" si="37"/>
        <v>0</v>
      </c>
      <c r="DC73" s="109">
        <f t="shared" si="38"/>
        <v>0</v>
      </c>
      <c r="DD73" s="109">
        <f t="shared" si="39"/>
        <v>0</v>
      </c>
      <c r="DE73" s="109">
        <f t="shared" si="40"/>
        <v>0</v>
      </c>
      <c r="DF73" s="109">
        <f t="shared" si="41"/>
        <v>0</v>
      </c>
      <c r="DG73" s="109">
        <f t="shared" si="42"/>
        <v>0</v>
      </c>
      <c r="DH73" s="109">
        <f t="shared" si="43"/>
        <v>0</v>
      </c>
      <c r="DI73" s="109">
        <f t="shared" si="44"/>
        <v>0</v>
      </c>
      <c r="DJ73" s="109">
        <f t="shared" si="45"/>
        <v>0</v>
      </c>
      <c r="DK73" s="109">
        <f t="shared" si="47"/>
        <v>0</v>
      </c>
      <c r="DL73" s="89" t="str">
        <f>IF(G0228_1074205010351_02_0_69_!CT73="","",G0228_1074205010351_02_0_69_!CT73)</f>
        <v>нд</v>
      </c>
    </row>
    <row r="74" spans="1:116" s="88" customFormat="1" ht="94.5" x14ac:dyDescent="0.25">
      <c r="A74" s="115" t="str">
        <f>G0228_1074205010351_02_0_69_!A74</f>
        <v>1.3</v>
      </c>
      <c r="B74" s="106"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15" t="str">
        <f>G0228_1074205010351_02_0_69_!C74</f>
        <v>Г</v>
      </c>
      <c r="D74" s="109">
        <f t="shared" si="3"/>
        <v>0</v>
      </c>
      <c r="E74" s="109">
        <f t="shared" si="4"/>
        <v>0</v>
      </c>
      <c r="F74" s="109">
        <f t="shared" si="5"/>
        <v>0</v>
      </c>
      <c r="G74" s="109">
        <f t="shared" si="6"/>
        <v>0</v>
      </c>
      <c r="H74" s="109">
        <f t="shared" si="7"/>
        <v>0</v>
      </c>
      <c r="I74" s="109">
        <f t="shared" si="8"/>
        <v>0</v>
      </c>
      <c r="J74" s="109">
        <f t="shared" si="9"/>
        <v>0</v>
      </c>
      <c r="K74" s="109">
        <f t="shared" si="10"/>
        <v>0</v>
      </c>
      <c r="L74" s="109">
        <f t="shared" si="11"/>
        <v>0</v>
      </c>
      <c r="M74" s="109">
        <f t="shared" si="12"/>
        <v>0</v>
      </c>
      <c r="N74" s="109">
        <f t="shared" si="13"/>
        <v>0</v>
      </c>
      <c r="O74" s="109">
        <f t="shared" si="14"/>
        <v>0</v>
      </c>
      <c r="P74" s="109">
        <f t="shared" si="15"/>
        <v>0</v>
      </c>
      <c r="Q74" s="109">
        <f t="shared" si="16"/>
        <v>0</v>
      </c>
      <c r="R74" s="109">
        <v>0</v>
      </c>
      <c r="S74" s="109">
        <v>0</v>
      </c>
      <c r="T74" s="109">
        <v>0</v>
      </c>
      <c r="U74" s="109">
        <v>0</v>
      </c>
      <c r="V74" s="109">
        <v>0</v>
      </c>
      <c r="W74" s="109">
        <v>0</v>
      </c>
      <c r="X74" s="109">
        <v>0</v>
      </c>
      <c r="Y74" s="109">
        <v>0</v>
      </c>
      <c r="Z74" s="109">
        <v>0</v>
      </c>
      <c r="AA74" s="109">
        <v>0</v>
      </c>
      <c r="AB74" s="109">
        <v>0</v>
      </c>
      <c r="AC74" s="109">
        <v>0</v>
      </c>
      <c r="AD74" s="109">
        <v>0</v>
      </c>
      <c r="AE74" s="109">
        <v>0</v>
      </c>
      <c r="AF74" s="109">
        <f>SUM(AF75,AF76)</f>
        <v>0</v>
      </c>
      <c r="AG74" s="109">
        <f t="shared" ref="AG74:CR74" si="100">SUM(AG75,AG76)</f>
        <v>0</v>
      </c>
      <c r="AH74" s="109">
        <f t="shared" si="100"/>
        <v>0</v>
      </c>
      <c r="AI74" s="109">
        <f t="shared" si="100"/>
        <v>0</v>
      </c>
      <c r="AJ74" s="109">
        <f t="shared" si="100"/>
        <v>0</v>
      </c>
      <c r="AK74" s="109">
        <f t="shared" si="100"/>
        <v>0</v>
      </c>
      <c r="AL74" s="109">
        <f t="shared" si="100"/>
        <v>0</v>
      </c>
      <c r="AM74" s="109">
        <f t="shared" si="100"/>
        <v>0</v>
      </c>
      <c r="AN74" s="109">
        <f t="shared" si="100"/>
        <v>0</v>
      </c>
      <c r="AO74" s="109">
        <f t="shared" si="100"/>
        <v>0</v>
      </c>
      <c r="AP74" s="109">
        <f t="shared" si="100"/>
        <v>0</v>
      </c>
      <c r="AQ74" s="109">
        <f t="shared" si="100"/>
        <v>0</v>
      </c>
      <c r="AR74" s="109">
        <f t="shared" si="100"/>
        <v>0</v>
      </c>
      <c r="AS74" s="109">
        <f t="shared" si="100"/>
        <v>0</v>
      </c>
      <c r="AT74" s="109">
        <f t="shared" si="100"/>
        <v>0</v>
      </c>
      <c r="AU74" s="109">
        <f t="shared" si="100"/>
        <v>0</v>
      </c>
      <c r="AV74" s="109">
        <f t="shared" si="100"/>
        <v>0</v>
      </c>
      <c r="AW74" s="109">
        <f t="shared" si="100"/>
        <v>0</v>
      </c>
      <c r="AX74" s="109">
        <f t="shared" si="100"/>
        <v>0</v>
      </c>
      <c r="AY74" s="109">
        <f t="shared" si="100"/>
        <v>0</v>
      </c>
      <c r="AZ74" s="109">
        <f t="shared" si="100"/>
        <v>0</v>
      </c>
      <c r="BA74" s="109">
        <f t="shared" si="100"/>
        <v>0</v>
      </c>
      <c r="BB74" s="109">
        <f t="shared" si="100"/>
        <v>0</v>
      </c>
      <c r="BC74" s="109">
        <f t="shared" si="100"/>
        <v>0</v>
      </c>
      <c r="BD74" s="109">
        <f t="shared" si="100"/>
        <v>0</v>
      </c>
      <c r="BE74" s="109">
        <f t="shared" si="100"/>
        <v>0</v>
      </c>
      <c r="BF74" s="109">
        <f t="shared" si="100"/>
        <v>0</v>
      </c>
      <c r="BG74" s="109">
        <f t="shared" si="100"/>
        <v>0</v>
      </c>
      <c r="BH74" s="109">
        <f t="shared" si="100"/>
        <v>0</v>
      </c>
      <c r="BI74" s="109">
        <f t="shared" si="100"/>
        <v>0</v>
      </c>
      <c r="BJ74" s="109">
        <f t="shared" si="100"/>
        <v>0</v>
      </c>
      <c r="BK74" s="109">
        <f t="shared" si="100"/>
        <v>0</v>
      </c>
      <c r="BL74" s="109">
        <f t="shared" si="100"/>
        <v>0</v>
      </c>
      <c r="BM74" s="109">
        <f t="shared" si="100"/>
        <v>0</v>
      </c>
      <c r="BN74" s="109">
        <f t="shared" si="100"/>
        <v>0</v>
      </c>
      <c r="BO74" s="108">
        <f t="shared" si="100"/>
        <v>0</v>
      </c>
      <c r="BP74" s="108">
        <f t="shared" si="100"/>
        <v>0</v>
      </c>
      <c r="BQ74" s="108">
        <f t="shared" si="100"/>
        <v>0</v>
      </c>
      <c r="BR74" s="108">
        <f t="shared" si="100"/>
        <v>0</v>
      </c>
      <c r="BS74" s="108">
        <f t="shared" si="100"/>
        <v>0</v>
      </c>
      <c r="BT74" s="108">
        <f t="shared" si="100"/>
        <v>0</v>
      </c>
      <c r="BU74" s="108">
        <f>G0228_1074205010351_04_0_69_!BI74</f>
        <v>0</v>
      </c>
      <c r="BV74" s="109">
        <f t="shared" si="100"/>
        <v>0</v>
      </c>
      <c r="BW74" s="109">
        <f t="shared" si="100"/>
        <v>0</v>
      </c>
      <c r="BX74" s="109">
        <f t="shared" si="100"/>
        <v>0</v>
      </c>
      <c r="BY74" s="109">
        <f t="shared" si="100"/>
        <v>0</v>
      </c>
      <c r="BZ74" s="109">
        <f t="shared" si="100"/>
        <v>0</v>
      </c>
      <c r="CA74" s="109">
        <f t="shared" si="100"/>
        <v>0</v>
      </c>
      <c r="CB74" s="109">
        <f t="shared" si="100"/>
        <v>0</v>
      </c>
      <c r="CC74" s="108">
        <f t="shared" si="100"/>
        <v>0</v>
      </c>
      <c r="CD74" s="108">
        <f t="shared" si="100"/>
        <v>0</v>
      </c>
      <c r="CE74" s="108">
        <f t="shared" si="100"/>
        <v>0</v>
      </c>
      <c r="CF74" s="108">
        <f t="shared" si="100"/>
        <v>0</v>
      </c>
      <c r="CG74" s="108">
        <f t="shared" si="100"/>
        <v>0</v>
      </c>
      <c r="CH74" s="108">
        <f t="shared" si="100"/>
        <v>0</v>
      </c>
      <c r="CI74" s="108">
        <f t="shared" si="100"/>
        <v>0</v>
      </c>
      <c r="CJ74" s="109">
        <f t="shared" si="100"/>
        <v>0</v>
      </c>
      <c r="CK74" s="109">
        <f t="shared" si="100"/>
        <v>0</v>
      </c>
      <c r="CL74" s="109">
        <f t="shared" si="100"/>
        <v>0</v>
      </c>
      <c r="CM74" s="109">
        <f t="shared" si="100"/>
        <v>0</v>
      </c>
      <c r="CN74" s="109">
        <f t="shared" si="100"/>
        <v>0</v>
      </c>
      <c r="CO74" s="109">
        <f t="shared" si="100"/>
        <v>0</v>
      </c>
      <c r="CP74" s="109">
        <f t="shared" si="100"/>
        <v>0</v>
      </c>
      <c r="CQ74" s="109">
        <f t="shared" si="100"/>
        <v>0</v>
      </c>
      <c r="CR74" s="109">
        <f t="shared" si="100"/>
        <v>0</v>
      </c>
      <c r="CS74" s="109">
        <f>SUM(CS75,CS76)</f>
        <v>0</v>
      </c>
      <c r="CT74" s="109">
        <f>SUM(CT75,CT76)</f>
        <v>0</v>
      </c>
      <c r="CU74" s="109">
        <f>SUM(CU75,CU76)</f>
        <v>0</v>
      </c>
      <c r="CV74" s="109">
        <f>SUM(CV75,CV76)</f>
        <v>0</v>
      </c>
      <c r="CW74" s="109">
        <f>SUM(CW75,CW76)</f>
        <v>0</v>
      </c>
      <c r="CX74" s="109">
        <f t="shared" si="33"/>
        <v>0</v>
      </c>
      <c r="CY74" s="109">
        <f t="shared" si="34"/>
        <v>0</v>
      </c>
      <c r="CZ74" s="109">
        <f t="shared" si="35"/>
        <v>0</v>
      </c>
      <c r="DA74" s="109">
        <f t="shared" si="36"/>
        <v>0</v>
      </c>
      <c r="DB74" s="109">
        <f t="shared" si="37"/>
        <v>0</v>
      </c>
      <c r="DC74" s="109">
        <f t="shared" si="38"/>
        <v>0</v>
      </c>
      <c r="DD74" s="109">
        <f t="shared" si="39"/>
        <v>0</v>
      </c>
      <c r="DE74" s="109">
        <f t="shared" si="40"/>
        <v>0</v>
      </c>
      <c r="DF74" s="109">
        <f t="shared" si="41"/>
        <v>0</v>
      </c>
      <c r="DG74" s="109">
        <f t="shared" si="42"/>
        <v>0</v>
      </c>
      <c r="DH74" s="109">
        <f t="shared" si="43"/>
        <v>0</v>
      </c>
      <c r="DI74" s="109">
        <f t="shared" si="44"/>
        <v>0</v>
      </c>
      <c r="DJ74" s="109">
        <f t="shared" si="45"/>
        <v>0</v>
      </c>
      <c r="DK74" s="109">
        <f t="shared" si="47"/>
        <v>0</v>
      </c>
      <c r="DL74" s="89" t="str">
        <f>IF(G0228_1074205010351_02_0_69_!CT74="","",G0228_1074205010351_02_0_69_!CT74)</f>
        <v>нд</v>
      </c>
    </row>
    <row r="75" spans="1:116" s="88" customFormat="1" ht="78.75" x14ac:dyDescent="0.25">
      <c r="A75" s="115" t="str">
        <f>G0228_1074205010351_02_0_69_!A75</f>
        <v>1.3.1</v>
      </c>
      <c r="B75" s="106"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115" t="str">
        <f>G0228_1074205010351_02_0_69_!C75</f>
        <v>Г</v>
      </c>
      <c r="D75" s="109">
        <f t="shared" si="3"/>
        <v>0</v>
      </c>
      <c r="E75" s="109">
        <f t="shared" si="4"/>
        <v>0</v>
      </c>
      <c r="F75" s="109">
        <f t="shared" si="5"/>
        <v>0</v>
      </c>
      <c r="G75" s="109">
        <f t="shared" si="6"/>
        <v>0</v>
      </c>
      <c r="H75" s="109">
        <f t="shared" si="7"/>
        <v>0</v>
      </c>
      <c r="I75" s="109">
        <f t="shared" si="8"/>
        <v>0</v>
      </c>
      <c r="J75" s="109">
        <f t="shared" si="9"/>
        <v>0</v>
      </c>
      <c r="K75" s="109">
        <f t="shared" si="10"/>
        <v>0</v>
      </c>
      <c r="L75" s="109">
        <f t="shared" si="11"/>
        <v>0</v>
      </c>
      <c r="M75" s="109">
        <f t="shared" si="12"/>
        <v>0</v>
      </c>
      <c r="N75" s="109">
        <f t="shared" si="13"/>
        <v>0</v>
      </c>
      <c r="O75" s="109">
        <f t="shared" si="14"/>
        <v>0</v>
      </c>
      <c r="P75" s="109">
        <f t="shared" si="15"/>
        <v>0</v>
      </c>
      <c r="Q75" s="109">
        <f t="shared" si="16"/>
        <v>0</v>
      </c>
      <c r="R75" s="109">
        <v>0</v>
      </c>
      <c r="S75" s="109">
        <v>0</v>
      </c>
      <c r="T75" s="109">
        <v>0</v>
      </c>
      <c r="U75" s="109">
        <v>0</v>
      </c>
      <c r="V75" s="109">
        <v>0</v>
      </c>
      <c r="W75" s="109">
        <v>0</v>
      </c>
      <c r="X75" s="109">
        <v>0</v>
      </c>
      <c r="Y75" s="109">
        <v>0</v>
      </c>
      <c r="Z75" s="109">
        <v>0</v>
      </c>
      <c r="AA75" s="109">
        <v>0</v>
      </c>
      <c r="AB75" s="109">
        <v>0</v>
      </c>
      <c r="AC75" s="109">
        <v>0</v>
      </c>
      <c r="AD75" s="109">
        <v>0</v>
      </c>
      <c r="AE75" s="109">
        <v>0</v>
      </c>
      <c r="AF75" s="109">
        <v>0</v>
      </c>
      <c r="AG75" s="109">
        <v>0</v>
      </c>
      <c r="AH75" s="109">
        <v>0</v>
      </c>
      <c r="AI75" s="109">
        <v>0</v>
      </c>
      <c r="AJ75" s="109">
        <v>0</v>
      </c>
      <c r="AK75" s="109">
        <v>0</v>
      </c>
      <c r="AL75" s="109">
        <v>0</v>
      </c>
      <c r="AM75" s="109">
        <v>0</v>
      </c>
      <c r="AN75" s="109">
        <v>0</v>
      </c>
      <c r="AO75" s="109">
        <v>0</v>
      </c>
      <c r="AP75" s="109">
        <v>0</v>
      </c>
      <c r="AQ75" s="109">
        <v>0</v>
      </c>
      <c r="AR75" s="109">
        <v>0</v>
      </c>
      <c r="AS75" s="109">
        <v>0</v>
      </c>
      <c r="AT75" s="109">
        <v>0</v>
      </c>
      <c r="AU75" s="109">
        <v>0</v>
      </c>
      <c r="AV75" s="109">
        <v>0</v>
      </c>
      <c r="AW75" s="109">
        <v>0</v>
      </c>
      <c r="AX75" s="109">
        <v>0</v>
      </c>
      <c r="AY75" s="109">
        <v>0</v>
      </c>
      <c r="AZ75" s="109">
        <v>0</v>
      </c>
      <c r="BA75" s="109">
        <v>0</v>
      </c>
      <c r="BB75" s="109">
        <v>0</v>
      </c>
      <c r="BC75" s="109">
        <v>0</v>
      </c>
      <c r="BD75" s="109">
        <v>0</v>
      </c>
      <c r="BE75" s="109">
        <v>0</v>
      </c>
      <c r="BF75" s="109">
        <v>0</v>
      </c>
      <c r="BG75" s="109">
        <v>0</v>
      </c>
      <c r="BH75" s="109">
        <v>0</v>
      </c>
      <c r="BI75" s="109">
        <v>0</v>
      </c>
      <c r="BJ75" s="109">
        <v>0</v>
      </c>
      <c r="BK75" s="109">
        <v>0</v>
      </c>
      <c r="BL75" s="109">
        <v>0</v>
      </c>
      <c r="BM75" s="109">
        <v>0</v>
      </c>
      <c r="BN75" s="109">
        <v>0</v>
      </c>
      <c r="BO75" s="108">
        <v>0</v>
      </c>
      <c r="BP75" s="108">
        <v>0</v>
      </c>
      <c r="BQ75" s="108">
        <v>0</v>
      </c>
      <c r="BR75" s="108">
        <v>0</v>
      </c>
      <c r="BS75" s="108">
        <v>0</v>
      </c>
      <c r="BT75" s="108">
        <v>0</v>
      </c>
      <c r="BU75" s="108">
        <f>G0228_1074205010351_04_0_69_!BI75</f>
        <v>0</v>
      </c>
      <c r="BV75" s="109">
        <v>0</v>
      </c>
      <c r="BW75" s="109">
        <v>0</v>
      </c>
      <c r="BX75" s="109">
        <v>0</v>
      </c>
      <c r="BY75" s="109">
        <v>0</v>
      </c>
      <c r="BZ75" s="109">
        <v>0</v>
      </c>
      <c r="CA75" s="109">
        <v>0</v>
      </c>
      <c r="CB75" s="109">
        <v>0</v>
      </c>
      <c r="CC75" s="108">
        <v>0</v>
      </c>
      <c r="CD75" s="108">
        <v>0</v>
      </c>
      <c r="CE75" s="108">
        <v>0</v>
      </c>
      <c r="CF75" s="108">
        <v>0</v>
      </c>
      <c r="CG75" s="108">
        <v>0</v>
      </c>
      <c r="CH75" s="108">
        <v>0</v>
      </c>
      <c r="CI75" s="108">
        <v>0</v>
      </c>
      <c r="CJ75" s="109">
        <v>0</v>
      </c>
      <c r="CK75" s="109">
        <v>0</v>
      </c>
      <c r="CL75" s="109">
        <v>0</v>
      </c>
      <c r="CM75" s="109">
        <v>0</v>
      </c>
      <c r="CN75" s="109">
        <v>0</v>
      </c>
      <c r="CO75" s="109">
        <v>0</v>
      </c>
      <c r="CP75" s="109">
        <v>0</v>
      </c>
      <c r="CQ75" s="109">
        <v>0</v>
      </c>
      <c r="CR75" s="109">
        <v>0</v>
      </c>
      <c r="CS75" s="109">
        <v>0</v>
      </c>
      <c r="CT75" s="109">
        <v>0</v>
      </c>
      <c r="CU75" s="109">
        <v>0</v>
      </c>
      <c r="CV75" s="109">
        <v>0</v>
      </c>
      <c r="CW75" s="109">
        <v>0</v>
      </c>
      <c r="CX75" s="109">
        <f t="shared" si="33"/>
        <v>0</v>
      </c>
      <c r="CY75" s="109">
        <f t="shared" si="34"/>
        <v>0</v>
      </c>
      <c r="CZ75" s="109">
        <f t="shared" si="35"/>
        <v>0</v>
      </c>
      <c r="DA75" s="109">
        <f t="shared" si="36"/>
        <v>0</v>
      </c>
      <c r="DB75" s="109">
        <f t="shared" si="37"/>
        <v>0</v>
      </c>
      <c r="DC75" s="109">
        <f t="shared" si="38"/>
        <v>0</v>
      </c>
      <c r="DD75" s="109">
        <f t="shared" si="39"/>
        <v>0</v>
      </c>
      <c r="DE75" s="109">
        <f t="shared" si="40"/>
        <v>0</v>
      </c>
      <c r="DF75" s="109">
        <f t="shared" si="41"/>
        <v>0</v>
      </c>
      <c r="DG75" s="109">
        <f t="shared" si="42"/>
        <v>0</v>
      </c>
      <c r="DH75" s="109">
        <f t="shared" si="43"/>
        <v>0</v>
      </c>
      <c r="DI75" s="109">
        <f t="shared" si="44"/>
        <v>0</v>
      </c>
      <c r="DJ75" s="109">
        <f t="shared" si="45"/>
        <v>0</v>
      </c>
      <c r="DK75" s="109">
        <f t="shared" si="47"/>
        <v>0</v>
      </c>
      <c r="DL75" s="89" t="str">
        <f>IF(G0228_1074205010351_02_0_69_!CT75="","",G0228_1074205010351_02_0_69_!CT75)</f>
        <v>нд</v>
      </c>
    </row>
    <row r="76" spans="1:116" s="88" customFormat="1" ht="78.75" x14ac:dyDescent="0.25">
      <c r="A76" s="115" t="str">
        <f>G0228_1074205010351_02_0_69_!A76</f>
        <v>1.3.2</v>
      </c>
      <c r="B76" s="106" t="str">
        <f>G0228_1074205010351_02_0_69_!B76</f>
        <v>Инвестиционные проекты, предусмотренные схемой и программой развития субъекта Российской Федерации, всего, в том числе:</v>
      </c>
      <c r="C76" s="115" t="str">
        <f>G0228_1074205010351_02_0_69_!C76</f>
        <v>Г</v>
      </c>
      <c r="D76" s="109">
        <f t="shared" si="3"/>
        <v>0</v>
      </c>
      <c r="E76" s="109">
        <f t="shared" si="4"/>
        <v>0</v>
      </c>
      <c r="F76" s="109">
        <f t="shared" si="5"/>
        <v>0</v>
      </c>
      <c r="G76" s="109">
        <f t="shared" si="6"/>
        <v>0</v>
      </c>
      <c r="H76" s="109">
        <f t="shared" si="7"/>
        <v>0</v>
      </c>
      <c r="I76" s="109">
        <f t="shared" si="8"/>
        <v>0</v>
      </c>
      <c r="J76" s="109">
        <f t="shared" si="9"/>
        <v>0</v>
      </c>
      <c r="K76" s="109">
        <f t="shared" si="10"/>
        <v>0</v>
      </c>
      <c r="L76" s="109">
        <f t="shared" si="11"/>
        <v>0</v>
      </c>
      <c r="M76" s="109">
        <f t="shared" si="12"/>
        <v>0</v>
      </c>
      <c r="N76" s="109">
        <f t="shared" si="13"/>
        <v>0</v>
      </c>
      <c r="O76" s="109">
        <f t="shared" si="14"/>
        <v>0</v>
      </c>
      <c r="P76" s="109">
        <f t="shared" si="15"/>
        <v>0</v>
      </c>
      <c r="Q76" s="109">
        <f t="shared" si="16"/>
        <v>0</v>
      </c>
      <c r="R76" s="109">
        <v>0</v>
      </c>
      <c r="S76" s="109">
        <v>0</v>
      </c>
      <c r="T76" s="109">
        <v>0</v>
      </c>
      <c r="U76" s="109">
        <v>0</v>
      </c>
      <c r="V76" s="109">
        <v>0</v>
      </c>
      <c r="W76" s="109">
        <v>0</v>
      </c>
      <c r="X76" s="109">
        <v>0</v>
      </c>
      <c r="Y76" s="109">
        <v>0</v>
      </c>
      <c r="Z76" s="109">
        <v>0</v>
      </c>
      <c r="AA76" s="109">
        <v>0</v>
      </c>
      <c r="AB76" s="109">
        <v>0</v>
      </c>
      <c r="AC76" s="109">
        <v>0</v>
      </c>
      <c r="AD76" s="109">
        <v>0</v>
      </c>
      <c r="AE76" s="109">
        <v>0</v>
      </c>
      <c r="AF76" s="109">
        <f t="shared" ref="AF76:BT76" si="101">SUM(AF77:AF77)</f>
        <v>0</v>
      </c>
      <c r="AG76" s="109">
        <f t="shared" si="101"/>
        <v>0</v>
      </c>
      <c r="AH76" s="109">
        <f t="shared" si="101"/>
        <v>0</v>
      </c>
      <c r="AI76" s="109">
        <f t="shared" si="101"/>
        <v>0</v>
      </c>
      <c r="AJ76" s="109">
        <f t="shared" si="101"/>
        <v>0</v>
      </c>
      <c r="AK76" s="109">
        <f t="shared" si="101"/>
        <v>0</v>
      </c>
      <c r="AL76" s="109">
        <f t="shared" si="101"/>
        <v>0</v>
      </c>
      <c r="AM76" s="109">
        <f t="shared" si="101"/>
        <v>0</v>
      </c>
      <c r="AN76" s="109">
        <f t="shared" si="101"/>
        <v>0</v>
      </c>
      <c r="AO76" s="109">
        <f t="shared" si="101"/>
        <v>0</v>
      </c>
      <c r="AP76" s="109">
        <f t="shared" si="101"/>
        <v>0</v>
      </c>
      <c r="AQ76" s="109">
        <f t="shared" si="101"/>
        <v>0</v>
      </c>
      <c r="AR76" s="109">
        <f t="shared" si="101"/>
        <v>0</v>
      </c>
      <c r="AS76" s="109">
        <f t="shared" si="101"/>
        <v>0</v>
      </c>
      <c r="AT76" s="109">
        <f t="shared" si="101"/>
        <v>0</v>
      </c>
      <c r="AU76" s="109">
        <f t="shared" si="101"/>
        <v>0</v>
      </c>
      <c r="AV76" s="109">
        <f t="shared" si="101"/>
        <v>0</v>
      </c>
      <c r="AW76" s="109">
        <f t="shared" si="101"/>
        <v>0</v>
      </c>
      <c r="AX76" s="109">
        <f t="shared" si="101"/>
        <v>0</v>
      </c>
      <c r="AY76" s="109">
        <f t="shared" si="101"/>
        <v>0</v>
      </c>
      <c r="AZ76" s="109">
        <f t="shared" si="101"/>
        <v>0</v>
      </c>
      <c r="BA76" s="109">
        <f t="shared" si="101"/>
        <v>0</v>
      </c>
      <c r="BB76" s="109">
        <f t="shared" si="101"/>
        <v>0</v>
      </c>
      <c r="BC76" s="109">
        <f t="shared" si="101"/>
        <v>0</v>
      </c>
      <c r="BD76" s="109">
        <f t="shared" si="101"/>
        <v>0</v>
      </c>
      <c r="BE76" s="109">
        <f t="shared" si="101"/>
        <v>0</v>
      </c>
      <c r="BF76" s="109">
        <f t="shared" si="101"/>
        <v>0</v>
      </c>
      <c r="BG76" s="109">
        <f t="shared" si="101"/>
        <v>0</v>
      </c>
      <c r="BH76" s="109">
        <f t="shared" si="101"/>
        <v>0</v>
      </c>
      <c r="BI76" s="109">
        <f t="shared" si="101"/>
        <v>0</v>
      </c>
      <c r="BJ76" s="109">
        <f t="shared" si="101"/>
        <v>0</v>
      </c>
      <c r="BK76" s="109">
        <f t="shared" si="101"/>
        <v>0</v>
      </c>
      <c r="BL76" s="109">
        <f t="shared" si="101"/>
        <v>0</v>
      </c>
      <c r="BM76" s="109">
        <f t="shared" si="101"/>
        <v>0</v>
      </c>
      <c r="BN76" s="109">
        <f t="shared" si="101"/>
        <v>0</v>
      </c>
      <c r="BO76" s="108">
        <f t="shared" si="101"/>
        <v>0</v>
      </c>
      <c r="BP76" s="108">
        <f t="shared" si="101"/>
        <v>0</v>
      </c>
      <c r="BQ76" s="108">
        <f t="shared" si="101"/>
        <v>0</v>
      </c>
      <c r="BR76" s="108">
        <f t="shared" si="101"/>
        <v>0</v>
      </c>
      <c r="BS76" s="108">
        <f t="shared" si="101"/>
        <v>0</v>
      </c>
      <c r="BT76" s="108">
        <f t="shared" si="101"/>
        <v>0</v>
      </c>
      <c r="BU76" s="108">
        <f>G0228_1074205010351_04_0_69_!BI76</f>
        <v>0</v>
      </c>
      <c r="BV76" s="109">
        <f t="shared" ref="BV76:CW76" si="102">SUM(BV77:BV77)</f>
        <v>0</v>
      </c>
      <c r="BW76" s="109">
        <f t="shared" si="102"/>
        <v>0</v>
      </c>
      <c r="BX76" s="109">
        <f t="shared" si="102"/>
        <v>0</v>
      </c>
      <c r="BY76" s="109">
        <f t="shared" si="102"/>
        <v>0</v>
      </c>
      <c r="BZ76" s="109">
        <f t="shared" si="102"/>
        <v>0</v>
      </c>
      <c r="CA76" s="109">
        <f t="shared" si="102"/>
        <v>0</v>
      </c>
      <c r="CB76" s="109">
        <f t="shared" si="102"/>
        <v>0</v>
      </c>
      <c r="CC76" s="108">
        <f t="shared" si="102"/>
        <v>0</v>
      </c>
      <c r="CD76" s="108">
        <f t="shared" si="102"/>
        <v>0</v>
      </c>
      <c r="CE76" s="108">
        <f t="shared" si="102"/>
        <v>0</v>
      </c>
      <c r="CF76" s="108">
        <f t="shared" si="102"/>
        <v>0</v>
      </c>
      <c r="CG76" s="108">
        <f t="shared" si="102"/>
        <v>0</v>
      </c>
      <c r="CH76" s="108">
        <f t="shared" si="102"/>
        <v>0</v>
      </c>
      <c r="CI76" s="108">
        <f t="shared" si="102"/>
        <v>0</v>
      </c>
      <c r="CJ76" s="109">
        <f t="shared" si="102"/>
        <v>0</v>
      </c>
      <c r="CK76" s="109">
        <f t="shared" si="102"/>
        <v>0</v>
      </c>
      <c r="CL76" s="109">
        <f t="shared" si="102"/>
        <v>0</v>
      </c>
      <c r="CM76" s="109">
        <f t="shared" si="102"/>
        <v>0</v>
      </c>
      <c r="CN76" s="109">
        <f t="shared" si="102"/>
        <v>0</v>
      </c>
      <c r="CO76" s="109">
        <f t="shared" si="102"/>
        <v>0</v>
      </c>
      <c r="CP76" s="109">
        <f t="shared" si="102"/>
        <v>0</v>
      </c>
      <c r="CQ76" s="109">
        <f t="shared" si="102"/>
        <v>0</v>
      </c>
      <c r="CR76" s="109">
        <f t="shared" si="102"/>
        <v>0</v>
      </c>
      <c r="CS76" s="109">
        <f t="shared" si="102"/>
        <v>0</v>
      </c>
      <c r="CT76" s="109">
        <f t="shared" si="102"/>
        <v>0</v>
      </c>
      <c r="CU76" s="109">
        <f t="shared" si="102"/>
        <v>0</v>
      </c>
      <c r="CV76" s="109">
        <f t="shared" si="102"/>
        <v>0</v>
      </c>
      <c r="CW76" s="109">
        <f t="shared" si="102"/>
        <v>0</v>
      </c>
      <c r="CX76" s="109">
        <f t="shared" si="33"/>
        <v>0</v>
      </c>
      <c r="CY76" s="109">
        <f t="shared" si="34"/>
        <v>0</v>
      </c>
      <c r="CZ76" s="109">
        <f t="shared" si="35"/>
        <v>0</v>
      </c>
      <c r="DA76" s="109">
        <f t="shared" si="36"/>
        <v>0</v>
      </c>
      <c r="DB76" s="109">
        <f t="shared" si="37"/>
        <v>0</v>
      </c>
      <c r="DC76" s="109">
        <f t="shared" si="38"/>
        <v>0</v>
      </c>
      <c r="DD76" s="109">
        <f t="shared" si="39"/>
        <v>0</v>
      </c>
      <c r="DE76" s="109">
        <f t="shared" si="40"/>
        <v>0</v>
      </c>
      <c r="DF76" s="109">
        <f t="shared" si="41"/>
        <v>0</v>
      </c>
      <c r="DG76" s="109">
        <f t="shared" si="42"/>
        <v>0</v>
      </c>
      <c r="DH76" s="109">
        <f t="shared" si="43"/>
        <v>0</v>
      </c>
      <c r="DI76" s="109">
        <f t="shared" si="44"/>
        <v>0</v>
      </c>
      <c r="DJ76" s="109">
        <f t="shared" si="45"/>
        <v>0</v>
      </c>
      <c r="DK76" s="109">
        <f t="shared" si="47"/>
        <v>0</v>
      </c>
      <c r="DL76" s="89" t="str">
        <f>IF(G0228_1074205010351_02_0_69_!CT76="","",G0228_1074205010351_02_0_69_!CT76)</f>
        <v>нд</v>
      </c>
    </row>
    <row r="77" spans="1:116" hidden="1" x14ac:dyDescent="0.25">
      <c r="A77" s="297"/>
      <c r="B77" s="298"/>
      <c r="C77" s="297"/>
      <c r="D77" s="388"/>
      <c r="E77" s="388"/>
      <c r="F77" s="388"/>
      <c r="G77" s="388"/>
      <c r="H77" s="388"/>
      <c r="I77" s="388"/>
      <c r="J77" s="388"/>
      <c r="K77" s="388"/>
      <c r="L77" s="388"/>
      <c r="M77" s="388"/>
      <c r="N77" s="388"/>
      <c r="O77" s="388"/>
      <c r="P77" s="388"/>
      <c r="Q77" s="388"/>
      <c r="R77" s="388"/>
      <c r="S77" s="388"/>
      <c r="T77" s="388"/>
      <c r="U77" s="388"/>
      <c r="V77" s="388"/>
      <c r="W77" s="388"/>
      <c r="X77" s="388"/>
      <c r="Y77" s="388"/>
      <c r="Z77" s="388"/>
      <c r="AA77" s="388"/>
      <c r="AB77" s="388"/>
      <c r="AC77" s="388"/>
      <c r="AD77" s="388"/>
      <c r="AE77" s="388"/>
      <c r="AF77" s="108"/>
      <c r="AG77" s="108"/>
      <c r="AH77" s="299"/>
      <c r="AI77" s="299"/>
      <c r="AJ77" s="299"/>
      <c r="AK77" s="108"/>
      <c r="AL77" s="108"/>
      <c r="AM77" s="108"/>
      <c r="AN77" s="108"/>
      <c r="AO77" s="108"/>
      <c r="AP77" s="108"/>
      <c r="AQ77" s="108"/>
      <c r="AR77" s="108"/>
      <c r="AS77" s="108"/>
      <c r="AT77" s="108"/>
      <c r="AU77" s="108"/>
      <c r="AV77" s="388"/>
      <c r="AW77" s="388"/>
      <c r="AX77" s="388"/>
      <c r="AY77" s="108"/>
      <c r="AZ77" s="108"/>
      <c r="BA77" s="108"/>
      <c r="BB77" s="108"/>
      <c r="BC77" s="108"/>
      <c r="BD77" s="108"/>
      <c r="BE77" s="108"/>
      <c r="BF77" s="108"/>
      <c r="BG77" s="108"/>
      <c r="BH77" s="108"/>
      <c r="BI77" s="108"/>
      <c r="BJ77" s="108"/>
      <c r="BK77" s="108"/>
      <c r="BL77" s="108"/>
      <c r="BM77" s="108"/>
      <c r="BN77" s="108"/>
      <c r="BO77" s="108"/>
      <c r="BP77" s="108"/>
      <c r="BQ77" s="108"/>
      <c r="BR77" s="108"/>
      <c r="BS77" s="108"/>
      <c r="BT77" s="108"/>
      <c r="BU77" s="108"/>
      <c r="BV77" s="108"/>
      <c r="BW77" s="108"/>
      <c r="BX77" s="388"/>
      <c r="BY77" s="388"/>
      <c r="BZ77" s="388"/>
      <c r="CA77" s="108"/>
      <c r="CB77" s="108"/>
      <c r="CC77" s="108"/>
      <c r="CD77" s="108"/>
      <c r="CE77" s="108"/>
      <c r="CF77" s="108"/>
      <c r="CG77" s="108"/>
      <c r="CH77" s="108"/>
      <c r="CI77" s="108"/>
      <c r="CJ77" s="108"/>
      <c r="CK77" s="108"/>
      <c r="CL77" s="388"/>
      <c r="CM77" s="388"/>
      <c r="CN77" s="388"/>
      <c r="CO77" s="108"/>
      <c r="CP77" s="108"/>
      <c r="CQ77" s="108"/>
      <c r="CR77" s="108"/>
      <c r="CS77" s="108"/>
      <c r="CT77" s="108"/>
      <c r="CU77" s="108"/>
      <c r="CV77" s="108"/>
      <c r="CW77" s="108"/>
      <c r="CX77" s="109"/>
      <c r="CY77" s="109"/>
      <c r="CZ77" s="109"/>
      <c r="DA77" s="109"/>
      <c r="DB77" s="109"/>
      <c r="DC77" s="109"/>
      <c r="DD77" s="109"/>
      <c r="DE77" s="109"/>
      <c r="DF77" s="109"/>
      <c r="DG77" s="109"/>
      <c r="DH77" s="109"/>
      <c r="DI77" s="109"/>
      <c r="DJ77" s="109"/>
      <c r="DK77" s="109"/>
      <c r="DL77" s="299"/>
    </row>
    <row r="78" spans="1:116" s="88" customFormat="1" ht="47.25" x14ac:dyDescent="0.25">
      <c r="A78" s="115" t="str">
        <f>G0228_1074205010351_02_0_69_!A78</f>
        <v>1.4</v>
      </c>
      <c r="B78" s="106" t="str">
        <f>G0228_1074205010351_02_0_69_!B78</f>
        <v>Прочее новое строительство объектов электросетевого хозяйства, всего, в том числе:</v>
      </c>
      <c r="C78" s="115" t="str">
        <f>G0228_1074205010351_02_0_69_!C78</f>
        <v>Г</v>
      </c>
      <c r="D78" s="109">
        <f t="shared" ref="D78:D87" si="103">SUM(AF78,AT78,BH78,BV78,CJ78)</f>
        <v>0</v>
      </c>
      <c r="E78" s="109">
        <f t="shared" ref="E78:E87" si="104">SUM(AG78,AU78,BI78,BW78,CK78)</f>
        <v>0</v>
      </c>
      <c r="F78" s="109">
        <f t="shared" ref="F78:F87" si="105">SUM(AH78,AV78,BJ78,BX78,CL78)</f>
        <v>0</v>
      </c>
      <c r="G78" s="109">
        <f t="shared" ref="G78:G87" si="106">SUM(AI78,AW78,BK78,BY78,CM78)</f>
        <v>0</v>
      </c>
      <c r="H78" s="109">
        <f t="shared" ref="H78:H87" si="107">SUM(AJ78,AX78,BL78,BZ78,CN78)</f>
        <v>0</v>
      </c>
      <c r="I78" s="109">
        <f t="shared" ref="I78:I87" si="108">SUM(AK78,AY78,BM78,CA78,CO78)</f>
        <v>0</v>
      </c>
      <c r="J78" s="109">
        <f t="shared" ref="J78:J87" si="109">SUM(AL78,AZ78,BN78,CB78,CP78)</f>
        <v>0</v>
      </c>
      <c r="K78" s="109">
        <f t="shared" ref="K78:K87" si="110">SUM(AM78,BA78,BO78,CC78,CQ78)</f>
        <v>0</v>
      </c>
      <c r="L78" s="109">
        <f t="shared" ref="L78:L87" si="111">SUM(AN78,BB78,BP78,CD78,CR78)</f>
        <v>0</v>
      </c>
      <c r="M78" s="109">
        <f t="shared" ref="M78:M87" si="112">SUM(AO78,BC78,BQ78,CE78,CS78)</f>
        <v>0</v>
      </c>
      <c r="N78" s="109">
        <f t="shared" ref="N78:N87" si="113">SUM(AP78,BD78,BR78,CF78,CT78)</f>
        <v>0</v>
      </c>
      <c r="O78" s="109">
        <f t="shared" ref="O78:O87" si="114">SUM(AQ78,BE78,BS78,CG78,CU78)</f>
        <v>0</v>
      </c>
      <c r="P78" s="109">
        <f t="shared" ref="P78:P87" si="115">SUM(AR78,BF78,BT78,CH78,CV78)</f>
        <v>0</v>
      </c>
      <c r="Q78" s="109">
        <f t="shared" ref="Q78:Q87" si="116">SUM(AS78,BG78,BU78,CI78,CW78)</f>
        <v>0</v>
      </c>
      <c r="R78" s="109">
        <v>0</v>
      </c>
      <c r="S78" s="109">
        <v>0</v>
      </c>
      <c r="T78" s="109">
        <v>0</v>
      </c>
      <c r="U78" s="109">
        <v>0</v>
      </c>
      <c r="V78" s="109">
        <v>0</v>
      </c>
      <c r="W78" s="109">
        <v>0</v>
      </c>
      <c r="X78" s="109">
        <v>0</v>
      </c>
      <c r="Y78" s="109">
        <v>0</v>
      </c>
      <c r="Z78" s="109">
        <v>0</v>
      </c>
      <c r="AA78" s="109">
        <v>0</v>
      </c>
      <c r="AB78" s="109">
        <v>0</v>
      </c>
      <c r="AC78" s="109">
        <v>0</v>
      </c>
      <c r="AD78" s="109">
        <v>0</v>
      </c>
      <c r="AE78" s="109">
        <v>0</v>
      </c>
      <c r="AF78" s="109">
        <f t="shared" ref="AF78:BT78" si="117">SUM(AF79:AF82)</f>
        <v>0</v>
      </c>
      <c r="AG78" s="109">
        <f t="shared" si="117"/>
        <v>0</v>
      </c>
      <c r="AH78" s="109">
        <f t="shared" si="117"/>
        <v>0</v>
      </c>
      <c r="AI78" s="109">
        <f t="shared" si="117"/>
        <v>0</v>
      </c>
      <c r="AJ78" s="109">
        <f t="shared" si="117"/>
        <v>0</v>
      </c>
      <c r="AK78" s="109">
        <f t="shared" si="117"/>
        <v>0</v>
      </c>
      <c r="AL78" s="109">
        <f t="shared" si="117"/>
        <v>0</v>
      </c>
      <c r="AM78" s="109">
        <f t="shared" si="117"/>
        <v>0</v>
      </c>
      <c r="AN78" s="109">
        <f t="shared" si="117"/>
        <v>0</v>
      </c>
      <c r="AO78" s="109">
        <f t="shared" si="117"/>
        <v>0</v>
      </c>
      <c r="AP78" s="109">
        <f t="shared" si="117"/>
        <v>0</v>
      </c>
      <c r="AQ78" s="109">
        <f t="shared" si="117"/>
        <v>0</v>
      </c>
      <c r="AR78" s="109">
        <f t="shared" si="117"/>
        <v>0</v>
      </c>
      <c r="AS78" s="109">
        <f t="shared" si="117"/>
        <v>0</v>
      </c>
      <c r="AT78" s="109">
        <f t="shared" si="117"/>
        <v>0</v>
      </c>
      <c r="AU78" s="109">
        <f t="shared" si="117"/>
        <v>0</v>
      </c>
      <c r="AV78" s="109">
        <f t="shared" si="117"/>
        <v>0</v>
      </c>
      <c r="AW78" s="109">
        <f t="shared" si="117"/>
        <v>0</v>
      </c>
      <c r="AX78" s="109">
        <f t="shared" si="117"/>
        <v>0</v>
      </c>
      <c r="AY78" s="109">
        <f t="shared" si="117"/>
        <v>0</v>
      </c>
      <c r="AZ78" s="109">
        <f t="shared" si="117"/>
        <v>0</v>
      </c>
      <c r="BA78" s="109">
        <f t="shared" si="117"/>
        <v>0</v>
      </c>
      <c r="BB78" s="109">
        <f t="shared" si="117"/>
        <v>0</v>
      </c>
      <c r="BC78" s="109">
        <f t="shared" si="117"/>
        <v>0</v>
      </c>
      <c r="BD78" s="109">
        <f t="shared" si="117"/>
        <v>0</v>
      </c>
      <c r="BE78" s="109">
        <f t="shared" si="117"/>
        <v>0</v>
      </c>
      <c r="BF78" s="109">
        <f t="shared" si="117"/>
        <v>0</v>
      </c>
      <c r="BG78" s="109">
        <f t="shared" si="117"/>
        <v>0</v>
      </c>
      <c r="BH78" s="109">
        <f t="shared" si="117"/>
        <v>0</v>
      </c>
      <c r="BI78" s="109">
        <f t="shared" si="117"/>
        <v>0</v>
      </c>
      <c r="BJ78" s="109">
        <f t="shared" si="117"/>
        <v>0</v>
      </c>
      <c r="BK78" s="109">
        <f t="shared" si="117"/>
        <v>0</v>
      </c>
      <c r="BL78" s="109">
        <f t="shared" si="117"/>
        <v>0</v>
      </c>
      <c r="BM78" s="109">
        <f t="shared" si="117"/>
        <v>0</v>
      </c>
      <c r="BN78" s="109">
        <f t="shared" si="117"/>
        <v>0</v>
      </c>
      <c r="BO78" s="108">
        <f t="shared" si="117"/>
        <v>0</v>
      </c>
      <c r="BP78" s="108">
        <f t="shared" si="117"/>
        <v>0</v>
      </c>
      <c r="BQ78" s="108">
        <f t="shared" si="117"/>
        <v>0</v>
      </c>
      <c r="BR78" s="108">
        <f t="shared" si="117"/>
        <v>0</v>
      </c>
      <c r="BS78" s="108">
        <f t="shared" si="117"/>
        <v>0</v>
      </c>
      <c r="BT78" s="108">
        <f t="shared" si="117"/>
        <v>0</v>
      </c>
      <c r="BU78" s="108">
        <f>G0228_1074205010351_04_0_69_!BI78</f>
        <v>0</v>
      </c>
      <c r="BV78" s="109">
        <f t="shared" ref="BV78:CW78" si="118">SUM(BV79:BV82)</f>
        <v>0</v>
      </c>
      <c r="BW78" s="109">
        <f t="shared" si="118"/>
        <v>0</v>
      </c>
      <c r="BX78" s="109">
        <f t="shared" si="118"/>
        <v>0</v>
      </c>
      <c r="BY78" s="109">
        <f t="shared" si="118"/>
        <v>0</v>
      </c>
      <c r="BZ78" s="109">
        <f t="shared" si="118"/>
        <v>0</v>
      </c>
      <c r="CA78" s="109">
        <f t="shared" si="118"/>
        <v>0</v>
      </c>
      <c r="CB78" s="109">
        <f t="shared" si="118"/>
        <v>0</v>
      </c>
      <c r="CC78" s="108">
        <f t="shared" si="118"/>
        <v>0</v>
      </c>
      <c r="CD78" s="108">
        <f t="shared" si="118"/>
        <v>0</v>
      </c>
      <c r="CE78" s="108">
        <f t="shared" si="118"/>
        <v>0</v>
      </c>
      <c r="CF78" s="108">
        <f t="shared" si="118"/>
        <v>0</v>
      </c>
      <c r="CG78" s="108">
        <f t="shared" si="118"/>
        <v>0</v>
      </c>
      <c r="CH78" s="108">
        <f t="shared" si="118"/>
        <v>0</v>
      </c>
      <c r="CI78" s="108">
        <f t="shared" si="118"/>
        <v>0</v>
      </c>
      <c r="CJ78" s="109">
        <f t="shared" si="118"/>
        <v>0</v>
      </c>
      <c r="CK78" s="109">
        <f t="shared" si="118"/>
        <v>0</v>
      </c>
      <c r="CL78" s="109">
        <f t="shared" si="118"/>
        <v>0</v>
      </c>
      <c r="CM78" s="109">
        <f t="shared" si="118"/>
        <v>0</v>
      </c>
      <c r="CN78" s="109">
        <f t="shared" si="118"/>
        <v>0</v>
      </c>
      <c r="CO78" s="109">
        <f t="shared" si="118"/>
        <v>0</v>
      </c>
      <c r="CP78" s="109">
        <f t="shared" si="118"/>
        <v>0</v>
      </c>
      <c r="CQ78" s="109">
        <f t="shared" si="118"/>
        <v>0</v>
      </c>
      <c r="CR78" s="109">
        <f t="shared" si="118"/>
        <v>0</v>
      </c>
      <c r="CS78" s="109">
        <f t="shared" si="118"/>
        <v>0</v>
      </c>
      <c r="CT78" s="109">
        <f t="shared" si="118"/>
        <v>0</v>
      </c>
      <c r="CU78" s="109">
        <f t="shared" si="118"/>
        <v>0</v>
      </c>
      <c r="CV78" s="109">
        <f t="shared" si="118"/>
        <v>0</v>
      </c>
      <c r="CW78" s="109">
        <f t="shared" si="118"/>
        <v>0</v>
      </c>
      <c r="CX78" s="109">
        <f t="shared" si="33"/>
        <v>0</v>
      </c>
      <c r="CY78" s="109">
        <f t="shared" si="34"/>
        <v>0</v>
      </c>
      <c r="CZ78" s="109">
        <f t="shared" si="35"/>
        <v>0</v>
      </c>
      <c r="DA78" s="109">
        <f t="shared" si="36"/>
        <v>0</v>
      </c>
      <c r="DB78" s="109">
        <f t="shared" si="37"/>
        <v>0</v>
      </c>
      <c r="DC78" s="109">
        <f t="shared" si="38"/>
        <v>0</v>
      </c>
      <c r="DD78" s="109">
        <f t="shared" si="39"/>
        <v>0</v>
      </c>
      <c r="DE78" s="109">
        <f t="shared" si="40"/>
        <v>0</v>
      </c>
      <c r="DF78" s="109">
        <f t="shared" si="41"/>
        <v>0</v>
      </c>
      <c r="DG78" s="109">
        <f t="shared" si="42"/>
        <v>0</v>
      </c>
      <c r="DH78" s="109">
        <f t="shared" si="43"/>
        <v>0</v>
      </c>
      <c r="DI78" s="109">
        <f t="shared" si="44"/>
        <v>0</v>
      </c>
      <c r="DJ78" s="109">
        <f t="shared" si="45"/>
        <v>0</v>
      </c>
      <c r="DK78" s="109">
        <f t="shared" si="47"/>
        <v>0</v>
      </c>
      <c r="DL78" s="89" t="str">
        <f>IF(G0228_1074205010351_02_0_69_!CT78="","",G0228_1074205010351_02_0_69_!CT78)</f>
        <v>нд</v>
      </c>
    </row>
    <row r="79" spans="1:116" hidden="1" x14ac:dyDescent="0.25">
      <c r="A79" s="297"/>
      <c r="B79" s="298"/>
      <c r="C79" s="297"/>
      <c r="D79" s="500"/>
      <c r="E79" s="500"/>
      <c r="F79" s="500"/>
      <c r="G79" s="500"/>
      <c r="H79" s="500"/>
      <c r="I79" s="500"/>
      <c r="J79" s="500"/>
      <c r="K79" s="500"/>
      <c r="L79" s="500"/>
      <c r="M79" s="500"/>
      <c r="N79" s="500"/>
      <c r="O79" s="500"/>
      <c r="P79" s="500"/>
      <c r="Q79" s="500"/>
      <c r="R79" s="500"/>
      <c r="S79" s="500"/>
      <c r="T79" s="500"/>
      <c r="U79" s="500"/>
      <c r="V79" s="500"/>
      <c r="W79" s="500"/>
      <c r="X79" s="500"/>
      <c r="Y79" s="500"/>
      <c r="Z79" s="500"/>
      <c r="AA79" s="500"/>
      <c r="AB79" s="500"/>
      <c r="AC79" s="500"/>
      <c r="AD79" s="500"/>
      <c r="AE79" s="500"/>
      <c r="AF79" s="108"/>
      <c r="AG79" s="108"/>
      <c r="AH79" s="500"/>
      <c r="AI79" s="500"/>
      <c r="AJ79" s="500"/>
      <c r="AK79" s="108"/>
      <c r="AL79" s="108"/>
      <c r="AM79" s="108"/>
      <c r="AN79" s="108"/>
      <c r="AO79" s="500"/>
      <c r="AP79" s="500"/>
      <c r="AQ79" s="500"/>
      <c r="AR79" s="108"/>
      <c r="AS79" s="108"/>
      <c r="AT79" s="108"/>
      <c r="AU79" s="108"/>
      <c r="AV79" s="500"/>
      <c r="AW79" s="500"/>
      <c r="AX79" s="500"/>
      <c r="AY79" s="108"/>
      <c r="AZ79" s="108"/>
      <c r="BA79" s="108"/>
      <c r="BB79" s="108"/>
      <c r="BC79" s="108"/>
      <c r="BD79" s="108"/>
      <c r="BE79" s="108"/>
      <c r="BF79" s="108"/>
      <c r="BG79" s="108"/>
      <c r="BH79" s="108"/>
      <c r="BI79" s="108"/>
      <c r="BJ79" s="108"/>
      <c r="BK79" s="108"/>
      <c r="BL79" s="108"/>
      <c r="BM79" s="108"/>
      <c r="BN79" s="108"/>
      <c r="BO79" s="108"/>
      <c r="BP79" s="108"/>
      <c r="BQ79" s="108"/>
      <c r="BR79" s="108"/>
      <c r="BS79" s="108"/>
      <c r="BT79" s="108"/>
      <c r="BU79" s="108"/>
      <c r="BV79" s="108"/>
      <c r="BW79" s="108"/>
      <c r="BX79" s="500"/>
      <c r="BY79" s="500"/>
      <c r="BZ79" s="500"/>
      <c r="CA79" s="108"/>
      <c r="CB79" s="108"/>
      <c r="CC79" s="108"/>
      <c r="CD79" s="108"/>
      <c r="CE79" s="108"/>
      <c r="CF79" s="108"/>
      <c r="CG79" s="108"/>
      <c r="CH79" s="108"/>
      <c r="CI79" s="108"/>
      <c r="CJ79" s="108"/>
      <c r="CK79" s="108"/>
      <c r="CL79" s="500"/>
      <c r="CM79" s="500"/>
      <c r="CN79" s="500"/>
      <c r="CO79" s="108"/>
      <c r="CP79" s="108"/>
      <c r="CQ79" s="108"/>
      <c r="CR79" s="108"/>
      <c r="CS79" s="108"/>
      <c r="CT79" s="108"/>
      <c r="CU79" s="108"/>
      <c r="CV79" s="108"/>
      <c r="CW79" s="108"/>
      <c r="CX79" s="109"/>
      <c r="CY79" s="109"/>
      <c r="CZ79" s="109"/>
      <c r="DA79" s="109"/>
      <c r="DB79" s="109"/>
      <c r="DC79" s="109"/>
      <c r="DD79" s="109"/>
      <c r="DE79" s="109"/>
      <c r="DF79" s="109"/>
      <c r="DG79" s="109"/>
      <c r="DH79" s="109"/>
      <c r="DI79" s="109"/>
      <c r="DJ79" s="109"/>
      <c r="DK79" s="109"/>
      <c r="DL79" s="500"/>
    </row>
    <row r="80" spans="1:116" hidden="1" x14ac:dyDescent="0.25">
      <c r="A80" s="297"/>
      <c r="B80" s="298"/>
      <c r="C80" s="297"/>
      <c r="D80" s="500"/>
      <c r="E80" s="500"/>
      <c r="F80" s="500"/>
      <c r="G80" s="500"/>
      <c r="H80" s="500"/>
      <c r="I80" s="500"/>
      <c r="J80" s="500"/>
      <c r="K80" s="500"/>
      <c r="L80" s="500"/>
      <c r="M80" s="500"/>
      <c r="N80" s="500"/>
      <c r="O80" s="500"/>
      <c r="P80" s="500"/>
      <c r="Q80" s="500"/>
      <c r="R80" s="500"/>
      <c r="S80" s="500"/>
      <c r="T80" s="500"/>
      <c r="U80" s="500"/>
      <c r="V80" s="500"/>
      <c r="W80" s="500"/>
      <c r="X80" s="500"/>
      <c r="Y80" s="500"/>
      <c r="Z80" s="500"/>
      <c r="AA80" s="500"/>
      <c r="AB80" s="500"/>
      <c r="AC80" s="500"/>
      <c r="AD80" s="500"/>
      <c r="AE80" s="500"/>
      <c r="AF80" s="108"/>
      <c r="AG80" s="108"/>
      <c r="AH80" s="500"/>
      <c r="AI80" s="500"/>
      <c r="AJ80" s="500"/>
      <c r="AK80" s="108"/>
      <c r="AL80" s="108"/>
      <c r="AM80" s="108"/>
      <c r="AN80" s="108"/>
      <c r="AO80" s="500"/>
      <c r="AP80" s="500"/>
      <c r="AQ80" s="500"/>
      <c r="AR80" s="108"/>
      <c r="AS80" s="108"/>
      <c r="AT80" s="108"/>
      <c r="AU80" s="108"/>
      <c r="AV80" s="500"/>
      <c r="AW80" s="500"/>
      <c r="AX80" s="500"/>
      <c r="AY80" s="108"/>
      <c r="AZ80" s="108"/>
      <c r="BA80" s="108"/>
      <c r="BB80" s="108"/>
      <c r="BC80" s="108"/>
      <c r="BD80" s="108"/>
      <c r="BE80" s="108"/>
      <c r="BF80" s="108"/>
      <c r="BG80" s="108"/>
      <c r="BH80" s="108"/>
      <c r="BI80" s="108"/>
      <c r="BJ80" s="108"/>
      <c r="BK80" s="108"/>
      <c r="BL80" s="108"/>
      <c r="BM80" s="108"/>
      <c r="BN80" s="108"/>
      <c r="BO80" s="108"/>
      <c r="BP80" s="108"/>
      <c r="BQ80" s="108"/>
      <c r="BR80" s="108"/>
      <c r="BS80" s="108"/>
      <c r="BT80" s="108"/>
      <c r="BU80" s="108"/>
      <c r="BV80" s="108"/>
      <c r="BW80" s="108"/>
      <c r="BX80" s="500"/>
      <c r="BY80" s="500"/>
      <c r="BZ80" s="500"/>
      <c r="CA80" s="108"/>
      <c r="CB80" s="108"/>
      <c r="CC80" s="108"/>
      <c r="CD80" s="108"/>
      <c r="CE80" s="108"/>
      <c r="CF80" s="108"/>
      <c r="CG80" s="108"/>
      <c r="CH80" s="108"/>
      <c r="CI80" s="108"/>
      <c r="CJ80" s="108"/>
      <c r="CK80" s="108"/>
      <c r="CL80" s="500"/>
      <c r="CM80" s="500"/>
      <c r="CN80" s="500"/>
      <c r="CO80" s="108"/>
      <c r="CP80" s="108"/>
      <c r="CQ80" s="108"/>
      <c r="CR80" s="108"/>
      <c r="CS80" s="108"/>
      <c r="CT80" s="108"/>
      <c r="CU80" s="108"/>
      <c r="CV80" s="108"/>
      <c r="CW80" s="108"/>
      <c r="CX80" s="109"/>
      <c r="CY80" s="109"/>
      <c r="CZ80" s="109"/>
      <c r="DA80" s="109"/>
      <c r="DB80" s="109"/>
      <c r="DC80" s="109"/>
      <c r="DD80" s="109"/>
      <c r="DE80" s="109"/>
      <c r="DF80" s="109"/>
      <c r="DG80" s="109"/>
      <c r="DH80" s="109"/>
      <c r="DI80" s="109"/>
      <c r="DJ80" s="109"/>
      <c r="DK80" s="109"/>
      <c r="DL80" s="500"/>
    </row>
    <row r="81" spans="1:116" hidden="1" x14ac:dyDescent="0.25">
      <c r="A81" s="297"/>
      <c r="B81" s="298"/>
      <c r="C81" s="297"/>
      <c r="D81" s="388"/>
      <c r="E81" s="388"/>
      <c r="F81" s="388"/>
      <c r="G81" s="388"/>
      <c r="H81" s="388"/>
      <c r="I81" s="388"/>
      <c r="J81" s="388"/>
      <c r="K81" s="388"/>
      <c r="L81" s="388"/>
      <c r="M81" s="388"/>
      <c r="N81" s="388"/>
      <c r="O81" s="388"/>
      <c r="P81" s="388"/>
      <c r="Q81" s="388"/>
      <c r="R81" s="388"/>
      <c r="S81" s="388"/>
      <c r="T81" s="388"/>
      <c r="U81" s="388"/>
      <c r="V81" s="388"/>
      <c r="W81" s="388"/>
      <c r="X81" s="388"/>
      <c r="Y81" s="388"/>
      <c r="Z81" s="388"/>
      <c r="AA81" s="388"/>
      <c r="AB81" s="388"/>
      <c r="AC81" s="388"/>
      <c r="AD81" s="388"/>
      <c r="AE81" s="388"/>
      <c r="AF81" s="108"/>
      <c r="AG81" s="108"/>
      <c r="AH81" s="299"/>
      <c r="AI81" s="388"/>
      <c r="AJ81" s="388"/>
      <c r="AK81" s="108"/>
      <c r="AL81" s="108"/>
      <c r="AM81" s="108"/>
      <c r="AN81" s="108"/>
      <c r="AO81" s="108"/>
      <c r="AP81" s="108"/>
      <c r="AQ81" s="108"/>
      <c r="AR81" s="108"/>
      <c r="AS81" s="108"/>
      <c r="AT81" s="108"/>
      <c r="AU81" s="108"/>
      <c r="AV81" s="388"/>
      <c r="AW81" s="388"/>
      <c r="AX81" s="388"/>
      <c r="AY81" s="108"/>
      <c r="AZ81" s="108"/>
      <c r="BA81" s="108"/>
      <c r="BB81" s="108"/>
      <c r="BC81" s="108"/>
      <c r="BD81" s="108"/>
      <c r="BE81" s="108"/>
      <c r="BF81" s="108"/>
      <c r="BG81" s="108"/>
      <c r="BH81" s="108"/>
      <c r="BI81" s="108"/>
      <c r="BJ81" s="108"/>
      <c r="BK81" s="108"/>
      <c r="BL81" s="108"/>
      <c r="BM81" s="108"/>
      <c r="BN81" s="108"/>
      <c r="BO81" s="108"/>
      <c r="BP81" s="108"/>
      <c r="BQ81" s="108"/>
      <c r="BR81" s="108"/>
      <c r="BS81" s="108"/>
      <c r="BT81" s="108"/>
      <c r="BU81" s="108"/>
      <c r="BV81" s="108"/>
      <c r="BW81" s="108"/>
      <c r="BX81" s="388"/>
      <c r="BY81" s="388"/>
      <c r="BZ81" s="388"/>
      <c r="CA81" s="108"/>
      <c r="CB81" s="108"/>
      <c r="CC81" s="108"/>
      <c r="CD81" s="108"/>
      <c r="CE81" s="108"/>
      <c r="CF81" s="108"/>
      <c r="CG81" s="108"/>
      <c r="CH81" s="108"/>
      <c r="CI81" s="108"/>
      <c r="CJ81" s="108"/>
      <c r="CK81" s="108"/>
      <c r="CL81" s="388"/>
      <c r="CM81" s="388"/>
      <c r="CN81" s="388"/>
      <c r="CO81" s="108"/>
      <c r="CP81" s="108"/>
      <c r="CQ81" s="108"/>
      <c r="CR81" s="108"/>
      <c r="CS81" s="108"/>
      <c r="CT81" s="108"/>
      <c r="CU81" s="108"/>
      <c r="CV81" s="108"/>
      <c r="CW81" s="108"/>
      <c r="CX81" s="109"/>
      <c r="CY81" s="109"/>
      <c r="CZ81" s="109"/>
      <c r="DA81" s="109"/>
      <c r="DB81" s="109"/>
      <c r="DC81" s="109"/>
      <c r="DD81" s="109"/>
      <c r="DE81" s="109"/>
      <c r="DF81" s="109"/>
      <c r="DG81" s="109"/>
      <c r="DH81" s="109"/>
      <c r="DI81" s="109"/>
      <c r="DJ81" s="109"/>
      <c r="DK81" s="109"/>
      <c r="DL81" s="299"/>
    </row>
    <row r="82" spans="1:116" hidden="1" x14ac:dyDescent="0.25">
      <c r="A82" s="297"/>
      <c r="B82" s="298"/>
      <c r="C82" s="297"/>
      <c r="D82" s="388"/>
      <c r="E82" s="388"/>
      <c r="F82" s="388"/>
      <c r="G82" s="388"/>
      <c r="H82" s="388"/>
      <c r="I82" s="388"/>
      <c r="J82" s="388"/>
      <c r="K82" s="388"/>
      <c r="L82" s="388"/>
      <c r="M82" s="388"/>
      <c r="N82" s="388"/>
      <c r="O82" s="388"/>
      <c r="P82" s="388"/>
      <c r="Q82" s="388"/>
      <c r="R82" s="388"/>
      <c r="S82" s="388"/>
      <c r="T82" s="388"/>
      <c r="U82" s="388"/>
      <c r="V82" s="388"/>
      <c r="W82" s="388"/>
      <c r="X82" s="388"/>
      <c r="Y82" s="388"/>
      <c r="Z82" s="388"/>
      <c r="AA82" s="388"/>
      <c r="AB82" s="388"/>
      <c r="AC82" s="388"/>
      <c r="AD82" s="388"/>
      <c r="AE82" s="388"/>
      <c r="AF82" s="108"/>
      <c r="AG82" s="108"/>
      <c r="AH82" s="388"/>
      <c r="AI82" s="388"/>
      <c r="AJ82" s="388"/>
      <c r="AK82" s="108"/>
      <c r="AL82" s="108"/>
      <c r="AM82" s="108"/>
      <c r="AN82" s="108"/>
      <c r="AO82" s="108"/>
      <c r="AP82" s="108"/>
      <c r="AQ82" s="108"/>
      <c r="AR82" s="108"/>
      <c r="AS82" s="108"/>
      <c r="AT82" s="108"/>
      <c r="AU82" s="108"/>
      <c r="AV82" s="388"/>
      <c r="AW82" s="388"/>
      <c r="AX82" s="388"/>
      <c r="AY82" s="108"/>
      <c r="AZ82" s="108"/>
      <c r="BA82" s="108"/>
      <c r="BB82" s="108"/>
      <c r="BC82" s="108"/>
      <c r="BD82" s="108"/>
      <c r="BE82" s="108"/>
      <c r="BF82" s="108"/>
      <c r="BG82" s="108"/>
      <c r="BH82" s="108"/>
      <c r="BI82" s="108"/>
      <c r="BJ82" s="108"/>
      <c r="BK82" s="108"/>
      <c r="BL82" s="108"/>
      <c r="BM82" s="108"/>
      <c r="BN82" s="108"/>
      <c r="BO82" s="108"/>
      <c r="BP82" s="108"/>
      <c r="BQ82" s="108"/>
      <c r="BR82" s="108"/>
      <c r="BS82" s="108"/>
      <c r="BT82" s="108"/>
      <c r="BU82" s="108"/>
      <c r="BV82" s="108"/>
      <c r="BW82" s="108"/>
      <c r="BX82" s="388"/>
      <c r="BY82" s="388"/>
      <c r="BZ82" s="388"/>
      <c r="CA82" s="108"/>
      <c r="CB82" s="108"/>
      <c r="CC82" s="108"/>
      <c r="CD82" s="108"/>
      <c r="CE82" s="108"/>
      <c r="CF82" s="108"/>
      <c r="CG82" s="108"/>
      <c r="CH82" s="108"/>
      <c r="CI82" s="108"/>
      <c r="CJ82" s="108"/>
      <c r="CK82" s="108"/>
      <c r="CL82" s="388"/>
      <c r="CM82" s="388"/>
      <c r="CN82" s="388"/>
      <c r="CO82" s="108"/>
      <c r="CP82" s="108"/>
      <c r="CQ82" s="108"/>
      <c r="CR82" s="108"/>
      <c r="CS82" s="108"/>
      <c r="CT82" s="108"/>
      <c r="CU82" s="108"/>
      <c r="CV82" s="108"/>
      <c r="CW82" s="108"/>
      <c r="CX82" s="109"/>
      <c r="CY82" s="109"/>
      <c r="CZ82" s="109"/>
      <c r="DA82" s="109"/>
      <c r="DB82" s="109"/>
      <c r="DC82" s="109"/>
      <c r="DD82" s="109"/>
      <c r="DE82" s="109"/>
      <c r="DF82" s="109"/>
      <c r="DG82" s="109"/>
      <c r="DH82" s="109"/>
      <c r="DI82" s="109"/>
      <c r="DJ82" s="109"/>
      <c r="DK82" s="109"/>
      <c r="DL82" s="299"/>
    </row>
    <row r="83" spans="1:116" s="88" customFormat="1" ht="47.25" x14ac:dyDescent="0.25">
      <c r="A83" s="115" t="str">
        <f>G0228_1074205010351_02_0_69_!A83</f>
        <v>1.5</v>
      </c>
      <c r="B83" s="106" t="str">
        <f>G0228_1074205010351_02_0_69_!B83</f>
        <v>Покупка земельных участков для целей реализации инвестиционных проектов, всего, в том числе:</v>
      </c>
      <c r="C83" s="115" t="str">
        <f>G0228_1074205010351_02_0_69_!C83</f>
        <v>Г</v>
      </c>
      <c r="D83" s="109">
        <f t="shared" si="103"/>
        <v>0</v>
      </c>
      <c r="E83" s="109">
        <f t="shared" si="104"/>
        <v>0</v>
      </c>
      <c r="F83" s="109">
        <f t="shared" si="105"/>
        <v>0</v>
      </c>
      <c r="G83" s="109">
        <f t="shared" si="106"/>
        <v>0</v>
      </c>
      <c r="H83" s="109">
        <f t="shared" si="107"/>
        <v>0</v>
      </c>
      <c r="I83" s="109">
        <f t="shared" si="108"/>
        <v>0</v>
      </c>
      <c r="J83" s="109">
        <f t="shared" si="109"/>
        <v>0</v>
      </c>
      <c r="K83" s="109">
        <f t="shared" si="110"/>
        <v>0</v>
      </c>
      <c r="L83" s="109">
        <f t="shared" si="111"/>
        <v>0</v>
      </c>
      <c r="M83" s="109">
        <f t="shared" si="112"/>
        <v>0</v>
      </c>
      <c r="N83" s="109">
        <f t="shared" si="113"/>
        <v>0</v>
      </c>
      <c r="O83" s="109">
        <f t="shared" si="114"/>
        <v>0</v>
      </c>
      <c r="P83" s="109">
        <f t="shared" si="115"/>
        <v>0</v>
      </c>
      <c r="Q83" s="109">
        <f t="shared" si="116"/>
        <v>0</v>
      </c>
      <c r="R83" s="109">
        <v>0</v>
      </c>
      <c r="S83" s="109">
        <v>0</v>
      </c>
      <c r="T83" s="109">
        <v>0</v>
      </c>
      <c r="U83" s="109">
        <v>0</v>
      </c>
      <c r="V83" s="109">
        <v>0</v>
      </c>
      <c r="W83" s="109">
        <v>0</v>
      </c>
      <c r="X83" s="109">
        <v>0</v>
      </c>
      <c r="Y83" s="109">
        <v>0</v>
      </c>
      <c r="Z83" s="109">
        <v>0</v>
      </c>
      <c r="AA83" s="109">
        <v>0</v>
      </c>
      <c r="AB83" s="109">
        <v>0</v>
      </c>
      <c r="AC83" s="109">
        <v>0</v>
      </c>
      <c r="AD83" s="109">
        <v>0</v>
      </c>
      <c r="AE83" s="109">
        <v>0</v>
      </c>
      <c r="AF83" s="109">
        <v>0</v>
      </c>
      <c r="AG83" s="109">
        <v>0</v>
      </c>
      <c r="AH83" s="109">
        <v>0</v>
      </c>
      <c r="AI83" s="109">
        <v>0</v>
      </c>
      <c r="AJ83" s="109">
        <v>0</v>
      </c>
      <c r="AK83" s="109">
        <v>0</v>
      </c>
      <c r="AL83" s="109">
        <v>0</v>
      </c>
      <c r="AM83" s="109">
        <v>0</v>
      </c>
      <c r="AN83" s="109">
        <v>0</v>
      </c>
      <c r="AO83" s="109">
        <v>0</v>
      </c>
      <c r="AP83" s="109">
        <v>0</v>
      </c>
      <c r="AQ83" s="109">
        <v>0</v>
      </c>
      <c r="AR83" s="109">
        <v>0</v>
      </c>
      <c r="AS83" s="109">
        <v>0</v>
      </c>
      <c r="AT83" s="109">
        <v>0</v>
      </c>
      <c r="AU83" s="109">
        <v>0</v>
      </c>
      <c r="AV83" s="109">
        <v>0</v>
      </c>
      <c r="AW83" s="109">
        <v>0</v>
      </c>
      <c r="AX83" s="109">
        <v>0</v>
      </c>
      <c r="AY83" s="109">
        <v>0</v>
      </c>
      <c r="AZ83" s="109">
        <v>0</v>
      </c>
      <c r="BA83" s="109">
        <v>0</v>
      </c>
      <c r="BB83" s="109">
        <v>0</v>
      </c>
      <c r="BC83" s="109">
        <v>0</v>
      </c>
      <c r="BD83" s="109">
        <v>0</v>
      </c>
      <c r="BE83" s="109">
        <v>0</v>
      </c>
      <c r="BF83" s="109">
        <v>0</v>
      </c>
      <c r="BG83" s="109">
        <v>0</v>
      </c>
      <c r="BH83" s="109">
        <v>0</v>
      </c>
      <c r="BI83" s="109">
        <v>0</v>
      </c>
      <c r="BJ83" s="109">
        <v>0</v>
      </c>
      <c r="BK83" s="109">
        <v>0</v>
      </c>
      <c r="BL83" s="109">
        <v>0</v>
      </c>
      <c r="BM83" s="109">
        <v>0</v>
      </c>
      <c r="BN83" s="109">
        <v>0</v>
      </c>
      <c r="BO83" s="108">
        <v>0</v>
      </c>
      <c r="BP83" s="108">
        <v>0</v>
      </c>
      <c r="BQ83" s="108">
        <v>0</v>
      </c>
      <c r="BR83" s="108">
        <v>0</v>
      </c>
      <c r="BS83" s="108">
        <v>0</v>
      </c>
      <c r="BT83" s="108">
        <v>0</v>
      </c>
      <c r="BU83" s="108">
        <f>G0228_1074205010351_04_0_69_!BI83</f>
        <v>0</v>
      </c>
      <c r="BV83" s="109">
        <v>0</v>
      </c>
      <c r="BW83" s="109">
        <v>0</v>
      </c>
      <c r="BX83" s="109">
        <v>0</v>
      </c>
      <c r="BY83" s="109">
        <v>0</v>
      </c>
      <c r="BZ83" s="109">
        <v>0</v>
      </c>
      <c r="CA83" s="109">
        <v>0</v>
      </c>
      <c r="CB83" s="109">
        <v>0</v>
      </c>
      <c r="CC83" s="108">
        <v>0</v>
      </c>
      <c r="CD83" s="108">
        <v>0</v>
      </c>
      <c r="CE83" s="108">
        <v>0</v>
      </c>
      <c r="CF83" s="108">
        <v>0</v>
      </c>
      <c r="CG83" s="108">
        <v>0</v>
      </c>
      <c r="CH83" s="108">
        <v>0</v>
      </c>
      <c r="CI83" s="108">
        <v>0</v>
      </c>
      <c r="CJ83" s="109">
        <v>0</v>
      </c>
      <c r="CK83" s="109">
        <v>0</v>
      </c>
      <c r="CL83" s="109">
        <v>0</v>
      </c>
      <c r="CM83" s="109">
        <v>0</v>
      </c>
      <c r="CN83" s="109">
        <v>0</v>
      </c>
      <c r="CO83" s="109">
        <v>0</v>
      </c>
      <c r="CP83" s="109">
        <v>0</v>
      </c>
      <c r="CQ83" s="109">
        <v>0</v>
      </c>
      <c r="CR83" s="109">
        <v>0</v>
      </c>
      <c r="CS83" s="109">
        <v>0</v>
      </c>
      <c r="CT83" s="109">
        <v>0</v>
      </c>
      <c r="CU83" s="109">
        <v>0</v>
      </c>
      <c r="CV83" s="109">
        <v>0</v>
      </c>
      <c r="CW83" s="109">
        <v>0</v>
      </c>
      <c r="CX83" s="109">
        <f t="shared" si="33"/>
        <v>0</v>
      </c>
      <c r="CY83" s="109">
        <f t="shared" si="34"/>
        <v>0</v>
      </c>
      <c r="CZ83" s="109">
        <f t="shared" si="35"/>
        <v>0</v>
      </c>
      <c r="DA83" s="109">
        <f t="shared" si="36"/>
        <v>0</v>
      </c>
      <c r="DB83" s="109">
        <f t="shared" si="37"/>
        <v>0</v>
      </c>
      <c r="DC83" s="109">
        <f t="shared" si="38"/>
        <v>0</v>
      </c>
      <c r="DD83" s="109">
        <f t="shared" si="39"/>
        <v>0</v>
      </c>
      <c r="DE83" s="109">
        <f t="shared" si="40"/>
        <v>0</v>
      </c>
      <c r="DF83" s="109">
        <f t="shared" si="41"/>
        <v>0</v>
      </c>
      <c r="DG83" s="109">
        <f t="shared" si="42"/>
        <v>0</v>
      </c>
      <c r="DH83" s="109">
        <f t="shared" si="43"/>
        <v>0</v>
      </c>
      <c r="DI83" s="109">
        <f t="shared" si="44"/>
        <v>0</v>
      </c>
      <c r="DJ83" s="109">
        <f t="shared" si="45"/>
        <v>0</v>
      </c>
      <c r="DK83" s="109">
        <f t="shared" si="47"/>
        <v>0</v>
      </c>
      <c r="DL83" s="89" t="str">
        <f>IF(G0228_1074205010351_02_0_69_!CT83="","",G0228_1074205010351_02_0_69_!CT83)</f>
        <v>нд</v>
      </c>
    </row>
    <row r="84" spans="1:116" s="88" customFormat="1" ht="31.5" x14ac:dyDescent="0.25">
      <c r="A84" s="115" t="str">
        <f>G0228_1074205010351_02_0_69_!A84</f>
        <v>1.6</v>
      </c>
      <c r="B84" s="106" t="str">
        <f>G0228_1074205010351_02_0_69_!B84</f>
        <v>Прочие инвестиционные проекты, всего, в том числе:</v>
      </c>
      <c r="C84" s="115" t="str">
        <f>G0228_1074205010351_02_0_69_!C84</f>
        <v>Г</v>
      </c>
      <c r="D84" s="109">
        <f t="shared" si="103"/>
        <v>0</v>
      </c>
      <c r="E84" s="109">
        <f t="shared" si="104"/>
        <v>0</v>
      </c>
      <c r="F84" s="109">
        <f t="shared" si="105"/>
        <v>0</v>
      </c>
      <c r="G84" s="109">
        <f t="shared" si="106"/>
        <v>0</v>
      </c>
      <c r="H84" s="109">
        <f t="shared" si="107"/>
        <v>0</v>
      </c>
      <c r="I84" s="109">
        <f t="shared" si="108"/>
        <v>0</v>
      </c>
      <c r="J84" s="109">
        <f t="shared" si="109"/>
        <v>2</v>
      </c>
      <c r="K84" s="109">
        <f t="shared" si="110"/>
        <v>0</v>
      </c>
      <c r="L84" s="109">
        <f t="shared" si="111"/>
        <v>0</v>
      </c>
      <c r="M84" s="109">
        <f t="shared" si="112"/>
        <v>0</v>
      </c>
      <c r="N84" s="109">
        <f t="shared" si="113"/>
        <v>0</v>
      </c>
      <c r="O84" s="109">
        <f t="shared" si="114"/>
        <v>0</v>
      </c>
      <c r="P84" s="109">
        <f t="shared" si="115"/>
        <v>0</v>
      </c>
      <c r="Q84" s="109">
        <f t="shared" si="116"/>
        <v>2</v>
      </c>
      <c r="R84" s="109">
        <v>0</v>
      </c>
      <c r="S84" s="109">
        <v>0</v>
      </c>
      <c r="T84" s="109">
        <v>0</v>
      </c>
      <c r="U84" s="109">
        <v>0</v>
      </c>
      <c r="V84" s="109">
        <v>0</v>
      </c>
      <c r="W84" s="109">
        <v>0</v>
      </c>
      <c r="X84" s="109">
        <f>X85</f>
        <v>1</v>
      </c>
      <c r="Y84" s="109">
        <v>0</v>
      </c>
      <c r="Z84" s="109">
        <v>0</v>
      </c>
      <c r="AA84" s="109">
        <v>0</v>
      </c>
      <c r="AB84" s="109">
        <v>0</v>
      </c>
      <c r="AC84" s="109">
        <v>0</v>
      </c>
      <c r="AD84" s="109">
        <v>0</v>
      </c>
      <c r="AE84" s="109">
        <f>AE85</f>
        <v>1</v>
      </c>
      <c r="AF84" s="109">
        <f t="shared" ref="AF84:BT84" si="119">SUM(AF85:AF101)</f>
        <v>0</v>
      </c>
      <c r="AG84" s="109">
        <f t="shared" si="119"/>
        <v>0</v>
      </c>
      <c r="AH84" s="109">
        <f t="shared" si="119"/>
        <v>0</v>
      </c>
      <c r="AI84" s="109">
        <f t="shared" si="119"/>
        <v>0</v>
      </c>
      <c r="AJ84" s="109">
        <f t="shared" si="119"/>
        <v>0</v>
      </c>
      <c r="AK84" s="109">
        <f t="shared" si="119"/>
        <v>0</v>
      </c>
      <c r="AL84" s="109">
        <f t="shared" si="119"/>
        <v>1</v>
      </c>
      <c r="AM84" s="109">
        <f t="shared" si="119"/>
        <v>0</v>
      </c>
      <c r="AN84" s="109">
        <f t="shared" si="119"/>
        <v>0</v>
      </c>
      <c r="AO84" s="109">
        <f t="shared" si="119"/>
        <v>0</v>
      </c>
      <c r="AP84" s="109">
        <f t="shared" si="119"/>
        <v>0</v>
      </c>
      <c r="AQ84" s="109">
        <f t="shared" si="119"/>
        <v>0</v>
      </c>
      <c r="AR84" s="109">
        <f t="shared" si="119"/>
        <v>0</v>
      </c>
      <c r="AS84" s="109">
        <f t="shared" si="119"/>
        <v>1</v>
      </c>
      <c r="AT84" s="109">
        <f t="shared" si="119"/>
        <v>0</v>
      </c>
      <c r="AU84" s="109">
        <f t="shared" si="119"/>
        <v>0</v>
      </c>
      <c r="AV84" s="109">
        <f t="shared" si="119"/>
        <v>0</v>
      </c>
      <c r="AW84" s="109">
        <f t="shared" si="119"/>
        <v>0</v>
      </c>
      <c r="AX84" s="109">
        <f t="shared" si="119"/>
        <v>0</v>
      </c>
      <c r="AY84" s="109">
        <f t="shared" si="119"/>
        <v>0</v>
      </c>
      <c r="AZ84" s="109">
        <f t="shared" si="119"/>
        <v>1</v>
      </c>
      <c r="BA84" s="109">
        <f t="shared" si="119"/>
        <v>0</v>
      </c>
      <c r="BB84" s="109">
        <f t="shared" si="119"/>
        <v>0</v>
      </c>
      <c r="BC84" s="109">
        <f t="shared" si="119"/>
        <v>0</v>
      </c>
      <c r="BD84" s="109">
        <f t="shared" si="119"/>
        <v>0</v>
      </c>
      <c r="BE84" s="109">
        <f t="shared" si="119"/>
        <v>0</v>
      </c>
      <c r="BF84" s="109">
        <f t="shared" si="119"/>
        <v>0</v>
      </c>
      <c r="BG84" s="109">
        <f t="shared" si="119"/>
        <v>1</v>
      </c>
      <c r="BH84" s="109">
        <f t="shared" si="119"/>
        <v>0</v>
      </c>
      <c r="BI84" s="109">
        <f t="shared" si="119"/>
        <v>0</v>
      </c>
      <c r="BJ84" s="109">
        <f t="shared" si="119"/>
        <v>0</v>
      </c>
      <c r="BK84" s="109">
        <f t="shared" si="119"/>
        <v>0</v>
      </c>
      <c r="BL84" s="109">
        <f t="shared" si="119"/>
        <v>0</v>
      </c>
      <c r="BM84" s="109">
        <f t="shared" si="119"/>
        <v>0</v>
      </c>
      <c r="BN84" s="109">
        <f t="shared" si="119"/>
        <v>0</v>
      </c>
      <c r="BO84" s="108">
        <f t="shared" si="119"/>
        <v>0</v>
      </c>
      <c r="BP84" s="108">
        <f t="shared" si="119"/>
        <v>0</v>
      </c>
      <c r="BQ84" s="108">
        <f t="shared" si="119"/>
        <v>0</v>
      </c>
      <c r="BR84" s="108">
        <f t="shared" si="119"/>
        <v>0</v>
      </c>
      <c r="BS84" s="108">
        <f t="shared" si="119"/>
        <v>0</v>
      </c>
      <c r="BT84" s="108">
        <f t="shared" si="119"/>
        <v>0</v>
      </c>
      <c r="BU84" s="108">
        <f>G0228_1074205010351_04_0_69_!BI84</f>
        <v>0</v>
      </c>
      <c r="BV84" s="109">
        <f t="shared" ref="BV84:CW84" si="120">SUM(BV85:BV101)</f>
        <v>0</v>
      </c>
      <c r="BW84" s="109">
        <f t="shared" si="120"/>
        <v>0</v>
      </c>
      <c r="BX84" s="109">
        <f t="shared" si="120"/>
        <v>0</v>
      </c>
      <c r="BY84" s="109">
        <f t="shared" si="120"/>
        <v>0</v>
      </c>
      <c r="BZ84" s="109">
        <f t="shared" si="120"/>
        <v>0</v>
      </c>
      <c r="CA84" s="109">
        <f t="shared" si="120"/>
        <v>0</v>
      </c>
      <c r="CB84" s="109">
        <f t="shared" si="120"/>
        <v>0</v>
      </c>
      <c r="CC84" s="108">
        <f t="shared" si="120"/>
        <v>0</v>
      </c>
      <c r="CD84" s="108">
        <f t="shared" si="120"/>
        <v>0</v>
      </c>
      <c r="CE84" s="108">
        <f t="shared" si="120"/>
        <v>0</v>
      </c>
      <c r="CF84" s="108">
        <f t="shared" si="120"/>
        <v>0</v>
      </c>
      <c r="CG84" s="108">
        <f t="shared" si="120"/>
        <v>0</v>
      </c>
      <c r="CH84" s="108">
        <f t="shared" si="120"/>
        <v>0</v>
      </c>
      <c r="CI84" s="108">
        <f t="shared" si="120"/>
        <v>0</v>
      </c>
      <c r="CJ84" s="109">
        <f t="shared" si="120"/>
        <v>0</v>
      </c>
      <c r="CK84" s="109">
        <f t="shared" si="120"/>
        <v>0</v>
      </c>
      <c r="CL84" s="109">
        <f t="shared" si="120"/>
        <v>0</v>
      </c>
      <c r="CM84" s="109">
        <f t="shared" si="120"/>
        <v>0</v>
      </c>
      <c r="CN84" s="109">
        <f t="shared" si="120"/>
        <v>0</v>
      </c>
      <c r="CO84" s="109">
        <f t="shared" si="120"/>
        <v>0</v>
      </c>
      <c r="CP84" s="109">
        <f t="shared" si="120"/>
        <v>0</v>
      </c>
      <c r="CQ84" s="109">
        <f t="shared" si="120"/>
        <v>0</v>
      </c>
      <c r="CR84" s="109">
        <f t="shared" si="120"/>
        <v>0</v>
      </c>
      <c r="CS84" s="109">
        <f t="shared" si="120"/>
        <v>0</v>
      </c>
      <c r="CT84" s="109">
        <f t="shared" si="120"/>
        <v>0</v>
      </c>
      <c r="CU84" s="109">
        <f t="shared" si="120"/>
        <v>0</v>
      </c>
      <c r="CV84" s="109">
        <f t="shared" si="120"/>
        <v>0</v>
      </c>
      <c r="CW84" s="109">
        <f t="shared" si="120"/>
        <v>0</v>
      </c>
      <c r="CX84" s="109">
        <f t="shared" si="33"/>
        <v>0</v>
      </c>
      <c r="CY84" s="109">
        <f t="shared" si="34"/>
        <v>0</v>
      </c>
      <c r="CZ84" s="109">
        <f t="shared" si="35"/>
        <v>0</v>
      </c>
      <c r="DA84" s="109">
        <f t="shared" si="36"/>
        <v>0</v>
      </c>
      <c r="DB84" s="109">
        <f t="shared" si="37"/>
        <v>0</v>
      </c>
      <c r="DC84" s="109">
        <f t="shared" si="38"/>
        <v>0</v>
      </c>
      <c r="DD84" s="109">
        <f t="shared" si="39"/>
        <v>2</v>
      </c>
      <c r="DE84" s="109">
        <f t="shared" si="40"/>
        <v>0</v>
      </c>
      <c r="DF84" s="109">
        <f t="shared" si="41"/>
        <v>0</v>
      </c>
      <c r="DG84" s="109">
        <f t="shared" si="42"/>
        <v>0</v>
      </c>
      <c r="DH84" s="109">
        <f t="shared" si="43"/>
        <v>0</v>
      </c>
      <c r="DI84" s="109">
        <f t="shared" si="44"/>
        <v>0</v>
      </c>
      <c r="DJ84" s="109">
        <f t="shared" si="45"/>
        <v>0</v>
      </c>
      <c r="DK84" s="109">
        <f t="shared" si="47"/>
        <v>2</v>
      </c>
      <c r="DL84" s="89" t="str">
        <f>IF(G0228_1074205010351_02_0_69_!CT84="","",G0228_1074205010351_02_0_69_!CT84)</f>
        <v>нд</v>
      </c>
    </row>
    <row r="85" spans="1:116" x14ac:dyDescent="0.25">
      <c r="A85" s="297" t="str">
        <f>G0228_1074205010351_02_0_69_!A85</f>
        <v>1.6.1</v>
      </c>
      <c r="B85" s="298" t="str">
        <f>G0228_1074205010351_02_0_69_!B85</f>
        <v>Приобретение автогидроподъемника</v>
      </c>
      <c r="C85" s="297" t="str">
        <f>G0228_1074205010351_02_0_69_!C85</f>
        <v>J_0000000002</v>
      </c>
      <c r="D85" s="388">
        <f t="shared" si="103"/>
        <v>0</v>
      </c>
      <c r="E85" s="388">
        <f t="shared" si="104"/>
        <v>0</v>
      </c>
      <c r="F85" s="388">
        <f t="shared" si="105"/>
        <v>0</v>
      </c>
      <c r="G85" s="388">
        <f t="shared" si="106"/>
        <v>0</v>
      </c>
      <c r="H85" s="388">
        <f t="shared" si="107"/>
        <v>0</v>
      </c>
      <c r="I85" s="388">
        <f t="shared" si="108"/>
        <v>0</v>
      </c>
      <c r="J85" s="388">
        <f t="shared" si="109"/>
        <v>1</v>
      </c>
      <c r="K85" s="388">
        <f t="shared" si="110"/>
        <v>0</v>
      </c>
      <c r="L85" s="388">
        <f t="shared" si="111"/>
        <v>0</v>
      </c>
      <c r="M85" s="388">
        <f t="shared" si="112"/>
        <v>0</v>
      </c>
      <c r="N85" s="388">
        <f t="shared" si="113"/>
        <v>0</v>
      </c>
      <c r="O85" s="388">
        <f t="shared" si="114"/>
        <v>0</v>
      </c>
      <c r="P85" s="388">
        <f t="shared" si="115"/>
        <v>0</v>
      </c>
      <c r="Q85" s="388">
        <f t="shared" si="116"/>
        <v>1</v>
      </c>
      <c r="R85" s="388">
        <v>0</v>
      </c>
      <c r="S85" s="388">
        <v>0</v>
      </c>
      <c r="T85" s="388">
        <v>0</v>
      </c>
      <c r="U85" s="388">
        <v>0</v>
      </c>
      <c r="V85" s="388">
        <v>0</v>
      </c>
      <c r="W85" s="388">
        <v>0</v>
      </c>
      <c r="X85" s="388">
        <f>J85</f>
        <v>1</v>
      </c>
      <c r="Y85" s="388">
        <v>0</v>
      </c>
      <c r="Z85" s="388">
        <v>0</v>
      </c>
      <c r="AA85" s="388">
        <v>0</v>
      </c>
      <c r="AB85" s="388">
        <v>0</v>
      </c>
      <c r="AC85" s="388">
        <v>0</v>
      </c>
      <c r="AD85" s="388">
        <v>0</v>
      </c>
      <c r="AE85" s="388">
        <f>X85</f>
        <v>1</v>
      </c>
      <c r="AF85" s="108">
        <f>G0228_1074205010351_04_0_69_!V85</f>
        <v>0</v>
      </c>
      <c r="AG85" s="108">
        <v>0</v>
      </c>
      <c r="AH85" s="388">
        <v>0</v>
      </c>
      <c r="AI85" s="388">
        <v>0</v>
      </c>
      <c r="AJ85" s="388">
        <v>0</v>
      </c>
      <c r="AK85" s="108">
        <v>0</v>
      </c>
      <c r="AL85" s="108">
        <f>G0228_1074205010351_04_0_69_!Z85</f>
        <v>1</v>
      </c>
      <c r="AM85" s="108">
        <f>G0228_1074205010351_04_0_69_!AC85</f>
        <v>0</v>
      </c>
      <c r="AN85" s="108">
        <v>0</v>
      </c>
      <c r="AO85" s="489">
        <v>0</v>
      </c>
      <c r="AP85" s="489">
        <v>0</v>
      </c>
      <c r="AQ85" s="489">
        <v>0</v>
      </c>
      <c r="AR85" s="108">
        <v>0</v>
      </c>
      <c r="AS85" s="108">
        <f>G0228_1074205010351_04_0_69_!AG85</f>
        <v>1</v>
      </c>
      <c r="AT85" s="108">
        <f>G0228_1074205010351_04_0_69_!AJ85</f>
        <v>0</v>
      </c>
      <c r="AU85" s="108">
        <v>0</v>
      </c>
      <c r="AV85" s="388">
        <v>0</v>
      </c>
      <c r="AW85" s="388">
        <v>0</v>
      </c>
      <c r="AX85" s="388">
        <v>0</v>
      </c>
      <c r="AY85" s="108">
        <v>0</v>
      </c>
      <c r="AZ85" s="108">
        <f>G0228_1074205010351_04_0_69_!AN85</f>
        <v>0</v>
      </c>
      <c r="BA85" s="108" t="s">
        <v>482</v>
      </c>
      <c r="BB85" s="108" t="s">
        <v>482</v>
      </c>
      <c r="BC85" s="108" t="s">
        <v>482</v>
      </c>
      <c r="BD85" s="108" t="s">
        <v>482</v>
      </c>
      <c r="BE85" s="108" t="s">
        <v>482</v>
      </c>
      <c r="BF85" s="108" t="s">
        <v>482</v>
      </c>
      <c r="BG85" s="108" t="s">
        <v>482</v>
      </c>
      <c r="BH85" s="108">
        <f>G0228_1074205010351_04_0_69_!AX85</f>
        <v>0</v>
      </c>
      <c r="BI85" s="108">
        <v>0</v>
      </c>
      <c r="BJ85" s="108">
        <v>0</v>
      </c>
      <c r="BK85" s="108">
        <v>0</v>
      </c>
      <c r="BL85" s="108">
        <v>0</v>
      </c>
      <c r="BM85" s="108">
        <v>0</v>
      </c>
      <c r="BN85" s="108">
        <f>G0228_1074205010351_04_0_69_!BB85</f>
        <v>0</v>
      </c>
      <c r="BO85" s="108" t="s">
        <v>482</v>
      </c>
      <c r="BP85" s="108" t="s">
        <v>482</v>
      </c>
      <c r="BQ85" s="108" t="s">
        <v>482</v>
      </c>
      <c r="BR85" s="108" t="s">
        <v>482</v>
      </c>
      <c r="BS85" s="108" t="s">
        <v>482</v>
      </c>
      <c r="BT85" s="108" t="s">
        <v>482</v>
      </c>
      <c r="BU85" s="108" t="s">
        <v>482</v>
      </c>
      <c r="BV85" s="108">
        <f>G0228_1074205010351_04_0_69_!BL85</f>
        <v>0</v>
      </c>
      <c r="BW85" s="108">
        <v>0</v>
      </c>
      <c r="BX85" s="388">
        <v>0</v>
      </c>
      <c r="BY85" s="388">
        <v>0</v>
      </c>
      <c r="BZ85" s="388">
        <v>0</v>
      </c>
      <c r="CA85" s="108">
        <v>0</v>
      </c>
      <c r="CB85" s="108">
        <f>G0228_1074205010351_04_0_69_!BP85</f>
        <v>0</v>
      </c>
      <c r="CC85" s="108" t="s">
        <v>482</v>
      </c>
      <c r="CD85" s="108" t="s">
        <v>482</v>
      </c>
      <c r="CE85" s="108" t="s">
        <v>482</v>
      </c>
      <c r="CF85" s="108" t="s">
        <v>482</v>
      </c>
      <c r="CG85" s="108" t="s">
        <v>482</v>
      </c>
      <c r="CH85" s="108" t="s">
        <v>482</v>
      </c>
      <c r="CI85" s="108" t="s">
        <v>482</v>
      </c>
      <c r="CJ85" s="108">
        <f>G0228_1074205010351_04_0_69_!BZ85</f>
        <v>0</v>
      </c>
      <c r="CK85" s="108">
        <v>0</v>
      </c>
      <c r="CL85" s="388">
        <v>0</v>
      </c>
      <c r="CM85" s="388">
        <v>0</v>
      </c>
      <c r="CN85" s="388">
        <v>0</v>
      </c>
      <c r="CO85" s="108">
        <v>0</v>
      </c>
      <c r="CP85" s="108">
        <f>G0228_1074205010351_04_0_69_!CD85</f>
        <v>0</v>
      </c>
      <c r="CQ85" s="108" t="s">
        <v>482</v>
      </c>
      <c r="CR85" s="108" t="s">
        <v>482</v>
      </c>
      <c r="CS85" s="108" t="s">
        <v>482</v>
      </c>
      <c r="CT85" s="108" t="s">
        <v>482</v>
      </c>
      <c r="CU85" s="108" t="s">
        <v>482</v>
      </c>
      <c r="CV85" s="108" t="s">
        <v>482</v>
      </c>
      <c r="CW85" s="108" t="s">
        <v>482</v>
      </c>
      <c r="CX85" s="109">
        <f t="shared" ref="CX85:CX87" si="121">SUM(AF85,AT85,BH85,BV85,CJ85)</f>
        <v>0</v>
      </c>
      <c r="CY85" s="109">
        <f t="shared" ref="CY85:CY87" si="122">SUM(AG85,AU85,BI85,BW85,CK85)</f>
        <v>0</v>
      </c>
      <c r="CZ85" s="109">
        <f t="shared" ref="CZ85:CZ87" si="123">SUM(AH85,AV85,BJ85,BX85,CL85)</f>
        <v>0</v>
      </c>
      <c r="DA85" s="109">
        <f t="shared" ref="DA85:DA87" si="124">SUM(AI85,AW85,BK85,BY85,CM85)</f>
        <v>0</v>
      </c>
      <c r="DB85" s="109">
        <f t="shared" ref="DB85:DB87" si="125">SUM(AJ85,AX85,BL85,BZ85,CN85)</f>
        <v>0</v>
      </c>
      <c r="DC85" s="109">
        <f t="shared" ref="DC85:DC87" si="126">SUM(AK85,AY85,BM85,CA85,CO85)</f>
        <v>0</v>
      </c>
      <c r="DD85" s="109">
        <f t="shared" ref="DD85:DD87" si="127">SUM(AL85,AZ85,BN85,CB85,CP85)</f>
        <v>1</v>
      </c>
      <c r="DE85" s="109">
        <f t="shared" ref="DE85:DE87" si="128">SUM(AM85,BA85,BO85,CC85,CQ85)</f>
        <v>0</v>
      </c>
      <c r="DF85" s="109">
        <f t="shared" ref="DF85:DF87" si="129">SUM(AN85,BB85,BP85,CD85,CR85)</f>
        <v>0</v>
      </c>
      <c r="DG85" s="109">
        <f t="shared" ref="DG85:DG87" si="130">SUM(AO85,BC85,BQ85,CE85,CS85)</f>
        <v>0</v>
      </c>
      <c r="DH85" s="109">
        <f t="shared" ref="DH85:DH87" si="131">SUM(AP85,BD85,BR85,CF85,CT85)</f>
        <v>0</v>
      </c>
      <c r="DI85" s="109">
        <f t="shared" ref="DI85:DI87" si="132">SUM(AQ85,BE85,BS85,CG85,CU85)</f>
        <v>0</v>
      </c>
      <c r="DJ85" s="109">
        <f t="shared" ref="DJ85:DJ87" si="133">SUM(AR85,BF85,BT85,CH85,CV85)</f>
        <v>0</v>
      </c>
      <c r="DK85" s="109">
        <f t="shared" ref="DK85:DK87" si="134">SUM(AS85,BG85,BU85,CI85,CW85)</f>
        <v>1</v>
      </c>
      <c r="DL85" s="299" t="str">
        <f>IF(G0228_1074205010351_02_0_69_!CT85="","",G0228_1074205010351_02_0_69_!CT85)</f>
        <v>нд</v>
      </c>
    </row>
    <row r="86" spans="1:116" hidden="1" x14ac:dyDescent="0.25">
      <c r="A86" s="297"/>
      <c r="B86" s="298"/>
      <c r="C86" s="297"/>
      <c r="D86" s="388"/>
      <c r="E86" s="388"/>
      <c r="F86" s="388"/>
      <c r="G86" s="388"/>
      <c r="H86" s="388"/>
      <c r="I86" s="388"/>
      <c r="J86" s="388"/>
      <c r="K86" s="388"/>
      <c r="L86" s="388"/>
      <c r="M86" s="388"/>
      <c r="N86" s="388"/>
      <c r="O86" s="388"/>
      <c r="P86" s="388"/>
      <c r="Q86" s="388"/>
      <c r="R86" s="388"/>
      <c r="S86" s="388"/>
      <c r="T86" s="388"/>
      <c r="U86" s="388"/>
      <c r="V86" s="388"/>
      <c r="W86" s="388"/>
      <c r="X86" s="388"/>
      <c r="Y86" s="388"/>
      <c r="Z86" s="388"/>
      <c r="AA86" s="388"/>
      <c r="AB86" s="388"/>
      <c r="AC86" s="388"/>
      <c r="AD86" s="388"/>
      <c r="AE86" s="388"/>
      <c r="AF86" s="108"/>
      <c r="AG86" s="108"/>
      <c r="AH86" s="388"/>
      <c r="AI86" s="388"/>
      <c r="AJ86" s="388"/>
      <c r="AK86" s="108"/>
      <c r="AL86" s="108"/>
      <c r="AM86" s="108"/>
      <c r="AN86" s="108"/>
      <c r="AO86" s="108"/>
      <c r="AP86" s="108"/>
      <c r="AQ86" s="108"/>
      <c r="AR86" s="108"/>
      <c r="AS86" s="108"/>
      <c r="AT86" s="108"/>
      <c r="AU86" s="108"/>
      <c r="AV86" s="388"/>
      <c r="AW86" s="388"/>
      <c r="AX86" s="388"/>
      <c r="AY86" s="108"/>
      <c r="AZ86" s="108"/>
      <c r="BA86" s="108"/>
      <c r="BB86" s="108"/>
      <c r="BC86" s="108"/>
      <c r="BD86" s="108"/>
      <c r="BE86" s="108"/>
      <c r="BF86" s="108"/>
      <c r="BG86" s="108"/>
      <c r="BH86" s="108"/>
      <c r="BI86" s="108"/>
      <c r="BJ86" s="108"/>
      <c r="BK86" s="108"/>
      <c r="BL86" s="108"/>
      <c r="BM86" s="108"/>
      <c r="BN86" s="108"/>
      <c r="BO86" s="108"/>
      <c r="BP86" s="108"/>
      <c r="BQ86" s="108"/>
      <c r="BR86" s="108"/>
      <c r="BS86" s="108"/>
      <c r="BT86" s="108"/>
      <c r="BU86" s="108"/>
      <c r="BV86" s="108"/>
      <c r="BW86" s="108"/>
      <c r="BX86" s="388"/>
      <c r="BY86" s="388"/>
      <c r="BZ86" s="388"/>
      <c r="CA86" s="108"/>
      <c r="CB86" s="108"/>
      <c r="CC86" s="108"/>
      <c r="CD86" s="108"/>
      <c r="CE86" s="108"/>
      <c r="CF86" s="108"/>
      <c r="CG86" s="108"/>
      <c r="CH86" s="108"/>
      <c r="CI86" s="108"/>
      <c r="CJ86" s="108"/>
      <c r="CK86" s="108"/>
      <c r="CL86" s="388"/>
      <c r="CM86" s="388"/>
      <c r="CN86" s="388"/>
      <c r="CO86" s="108"/>
      <c r="CP86" s="108"/>
      <c r="CQ86" s="108"/>
      <c r="CR86" s="108"/>
      <c r="CS86" s="108"/>
      <c r="CT86" s="108"/>
      <c r="CU86" s="108"/>
      <c r="CV86" s="108"/>
      <c r="CW86" s="108"/>
      <c r="CX86" s="109"/>
      <c r="CY86" s="109"/>
      <c r="CZ86" s="109"/>
      <c r="DA86" s="109"/>
      <c r="DB86" s="109"/>
      <c r="DC86" s="109"/>
      <c r="DD86" s="109"/>
      <c r="DE86" s="109"/>
      <c r="DF86" s="109"/>
      <c r="DG86" s="109"/>
      <c r="DH86" s="109"/>
      <c r="DI86" s="109"/>
      <c r="DJ86" s="109"/>
      <c r="DK86" s="109"/>
      <c r="DL86" s="299"/>
    </row>
    <row r="87" spans="1:116" ht="31.5" x14ac:dyDescent="0.25">
      <c r="A87" s="297" t="str">
        <f>G0228_1074205010351_02_0_69_!A87</f>
        <v>1.6.2</v>
      </c>
      <c r="B87" s="298" t="str">
        <f>G0228_1074205010351_02_0_69_!B87</f>
        <v>Приобретение бригадного автомобиля</v>
      </c>
      <c r="C87" s="297" t="str">
        <f>G0228_1074205010351_02_0_69_!C87</f>
        <v>J_0000000003</v>
      </c>
      <c r="D87" s="388">
        <f t="shared" si="103"/>
        <v>0</v>
      </c>
      <c r="E87" s="388">
        <f t="shared" si="104"/>
        <v>0</v>
      </c>
      <c r="F87" s="388">
        <f t="shared" si="105"/>
        <v>0</v>
      </c>
      <c r="G87" s="388">
        <f t="shared" si="106"/>
        <v>0</v>
      </c>
      <c r="H87" s="388">
        <f t="shared" si="107"/>
        <v>0</v>
      </c>
      <c r="I87" s="388">
        <f t="shared" si="108"/>
        <v>0</v>
      </c>
      <c r="J87" s="388">
        <f t="shared" si="109"/>
        <v>1</v>
      </c>
      <c r="K87" s="388">
        <f t="shared" si="110"/>
        <v>0</v>
      </c>
      <c r="L87" s="388">
        <f t="shared" si="111"/>
        <v>0</v>
      </c>
      <c r="M87" s="388">
        <f t="shared" si="112"/>
        <v>0</v>
      </c>
      <c r="N87" s="388">
        <f t="shared" si="113"/>
        <v>0</v>
      </c>
      <c r="O87" s="388">
        <f t="shared" si="114"/>
        <v>0</v>
      </c>
      <c r="P87" s="388">
        <f t="shared" si="115"/>
        <v>0</v>
      </c>
      <c r="Q87" s="388">
        <f t="shared" si="116"/>
        <v>1</v>
      </c>
      <c r="R87" s="388">
        <v>0</v>
      </c>
      <c r="S87" s="388">
        <v>0</v>
      </c>
      <c r="T87" s="388">
        <v>0</v>
      </c>
      <c r="U87" s="388">
        <v>0</v>
      </c>
      <c r="V87" s="388">
        <v>0</v>
      </c>
      <c r="W87" s="388">
        <v>0</v>
      </c>
      <c r="X87" s="388">
        <v>0</v>
      </c>
      <c r="Y87" s="388">
        <v>0</v>
      </c>
      <c r="Z87" s="388">
        <v>0</v>
      </c>
      <c r="AA87" s="388">
        <v>0</v>
      </c>
      <c r="AB87" s="388">
        <v>0</v>
      </c>
      <c r="AC87" s="388">
        <v>0</v>
      </c>
      <c r="AD87" s="388">
        <v>0</v>
      </c>
      <c r="AE87" s="388">
        <v>0</v>
      </c>
      <c r="AF87" s="108">
        <f>G0228_1074205010351_04_0_69_!V87</f>
        <v>0</v>
      </c>
      <c r="AG87" s="108">
        <v>0</v>
      </c>
      <c r="AH87" s="388">
        <v>0</v>
      </c>
      <c r="AI87" s="388">
        <v>0</v>
      </c>
      <c r="AJ87" s="388">
        <v>0</v>
      </c>
      <c r="AK87" s="108">
        <v>0</v>
      </c>
      <c r="AL87" s="108">
        <f>G0228_1074205010351_04_0_69_!Z87</f>
        <v>0</v>
      </c>
      <c r="AM87" s="108" t="s">
        <v>482</v>
      </c>
      <c r="AN87" s="108" t="s">
        <v>482</v>
      </c>
      <c r="AO87" s="108" t="s">
        <v>482</v>
      </c>
      <c r="AP87" s="108" t="s">
        <v>482</v>
      </c>
      <c r="AQ87" s="108" t="s">
        <v>482</v>
      </c>
      <c r="AR87" s="108" t="s">
        <v>482</v>
      </c>
      <c r="AS87" s="108" t="s">
        <v>482</v>
      </c>
      <c r="AT87" s="108">
        <f>G0228_1074205010351_04_0_69_!AJ87</f>
        <v>0</v>
      </c>
      <c r="AU87" s="108">
        <v>0</v>
      </c>
      <c r="AV87" s="388">
        <v>0</v>
      </c>
      <c r="AW87" s="388">
        <v>0</v>
      </c>
      <c r="AX87" s="388">
        <v>0</v>
      </c>
      <c r="AY87" s="108">
        <v>0</v>
      </c>
      <c r="AZ87" s="108">
        <f>G0228_1074205010351_04_0_69_!AN87</f>
        <v>1</v>
      </c>
      <c r="BA87" s="108">
        <f>G0228_1074205010351_04_0_69_!AQ87</f>
        <v>0</v>
      </c>
      <c r="BB87" s="108">
        <v>0</v>
      </c>
      <c r="BC87" s="489">
        <v>0</v>
      </c>
      <c r="BD87" s="489">
        <v>0</v>
      </c>
      <c r="BE87" s="489">
        <v>0</v>
      </c>
      <c r="BF87" s="108">
        <v>0</v>
      </c>
      <c r="BG87" s="108">
        <f>G0228_1074205010351_04_0_69_!AU87</f>
        <v>1</v>
      </c>
      <c r="BH87" s="108">
        <f>G0228_1074205010351_04_0_69_!AX87</f>
        <v>0</v>
      </c>
      <c r="BI87" s="108">
        <v>0</v>
      </c>
      <c r="BJ87" s="108">
        <v>0</v>
      </c>
      <c r="BK87" s="108">
        <v>0</v>
      </c>
      <c r="BL87" s="108">
        <v>0</v>
      </c>
      <c r="BM87" s="108">
        <v>0</v>
      </c>
      <c r="BN87" s="108">
        <f>G0228_1074205010351_04_0_69_!BB87</f>
        <v>0</v>
      </c>
      <c r="BO87" s="108" t="s">
        <v>482</v>
      </c>
      <c r="BP87" s="108" t="s">
        <v>482</v>
      </c>
      <c r="BQ87" s="108" t="s">
        <v>482</v>
      </c>
      <c r="BR87" s="108" t="s">
        <v>482</v>
      </c>
      <c r="BS87" s="108" t="s">
        <v>482</v>
      </c>
      <c r="BT87" s="108" t="s">
        <v>482</v>
      </c>
      <c r="BU87" s="108" t="s">
        <v>482</v>
      </c>
      <c r="BV87" s="108">
        <f>G0228_1074205010351_04_0_69_!BL87</f>
        <v>0</v>
      </c>
      <c r="BW87" s="108">
        <v>0</v>
      </c>
      <c r="BX87" s="388">
        <v>0</v>
      </c>
      <c r="BY87" s="388">
        <v>0</v>
      </c>
      <c r="BZ87" s="388">
        <v>0</v>
      </c>
      <c r="CA87" s="108">
        <v>0</v>
      </c>
      <c r="CB87" s="108">
        <f>G0228_1074205010351_04_0_69_!BP87</f>
        <v>0</v>
      </c>
      <c r="CC87" s="108" t="s">
        <v>482</v>
      </c>
      <c r="CD87" s="108" t="s">
        <v>482</v>
      </c>
      <c r="CE87" s="108" t="s">
        <v>482</v>
      </c>
      <c r="CF87" s="108" t="s">
        <v>482</v>
      </c>
      <c r="CG87" s="108" t="s">
        <v>482</v>
      </c>
      <c r="CH87" s="108" t="s">
        <v>482</v>
      </c>
      <c r="CI87" s="108" t="s">
        <v>482</v>
      </c>
      <c r="CJ87" s="108">
        <f>G0228_1074205010351_04_0_69_!BZ87</f>
        <v>0</v>
      </c>
      <c r="CK87" s="108">
        <v>0</v>
      </c>
      <c r="CL87" s="388">
        <v>0</v>
      </c>
      <c r="CM87" s="388">
        <v>0</v>
      </c>
      <c r="CN87" s="388">
        <v>0</v>
      </c>
      <c r="CO87" s="108">
        <v>0</v>
      </c>
      <c r="CP87" s="108">
        <f>G0228_1074205010351_04_0_69_!CD87</f>
        <v>0</v>
      </c>
      <c r="CQ87" s="108" t="s">
        <v>482</v>
      </c>
      <c r="CR87" s="108" t="s">
        <v>482</v>
      </c>
      <c r="CS87" s="108" t="s">
        <v>482</v>
      </c>
      <c r="CT87" s="108" t="s">
        <v>482</v>
      </c>
      <c r="CU87" s="108" t="s">
        <v>482</v>
      </c>
      <c r="CV87" s="108" t="s">
        <v>482</v>
      </c>
      <c r="CW87" s="108" t="s">
        <v>482</v>
      </c>
      <c r="CX87" s="109">
        <f t="shared" si="121"/>
        <v>0</v>
      </c>
      <c r="CY87" s="109">
        <f t="shared" si="122"/>
        <v>0</v>
      </c>
      <c r="CZ87" s="109">
        <f t="shared" si="123"/>
        <v>0</v>
      </c>
      <c r="DA87" s="109">
        <f t="shared" si="124"/>
        <v>0</v>
      </c>
      <c r="DB87" s="109">
        <f t="shared" si="125"/>
        <v>0</v>
      </c>
      <c r="DC87" s="109">
        <f t="shared" si="126"/>
        <v>0</v>
      </c>
      <c r="DD87" s="109">
        <f t="shared" si="127"/>
        <v>1</v>
      </c>
      <c r="DE87" s="109">
        <f t="shared" si="128"/>
        <v>0</v>
      </c>
      <c r="DF87" s="109">
        <f t="shared" si="129"/>
        <v>0</v>
      </c>
      <c r="DG87" s="109">
        <f t="shared" si="130"/>
        <v>0</v>
      </c>
      <c r="DH87" s="109">
        <f t="shared" si="131"/>
        <v>0</v>
      </c>
      <c r="DI87" s="109">
        <f t="shared" si="132"/>
        <v>0</v>
      </c>
      <c r="DJ87" s="109">
        <f t="shared" si="133"/>
        <v>0</v>
      </c>
      <c r="DK87" s="109">
        <f t="shared" si="134"/>
        <v>1</v>
      </c>
      <c r="DL87" s="299" t="str">
        <f>IF(G0228_1074205010351_02_0_69_!CT87="","",G0228_1074205010351_02_0_69_!CT87)</f>
        <v>нд</v>
      </c>
    </row>
    <row r="88" spans="1:116" hidden="1" x14ac:dyDescent="0.25">
      <c r="A88" s="297"/>
      <c r="B88" s="298"/>
      <c r="C88" s="297"/>
      <c r="D88" s="388"/>
      <c r="E88" s="388"/>
      <c r="F88" s="388"/>
      <c r="G88" s="388"/>
      <c r="H88" s="388"/>
      <c r="I88" s="388"/>
      <c r="J88" s="388"/>
      <c r="K88" s="388"/>
      <c r="L88" s="388"/>
      <c r="M88" s="388"/>
      <c r="N88" s="388"/>
      <c r="O88" s="388"/>
      <c r="P88" s="388"/>
      <c r="Q88" s="388"/>
      <c r="R88" s="388"/>
      <c r="S88" s="388"/>
      <c r="T88" s="388"/>
      <c r="U88" s="388"/>
      <c r="V88" s="388"/>
      <c r="W88" s="388"/>
      <c r="X88" s="388"/>
      <c r="Y88" s="388"/>
      <c r="Z88" s="388"/>
      <c r="AA88" s="388"/>
      <c r="AB88" s="388"/>
      <c r="AC88" s="388"/>
      <c r="AD88" s="388"/>
      <c r="AE88" s="388"/>
      <c r="AF88" s="108"/>
      <c r="AG88" s="108"/>
      <c r="AH88" s="388"/>
      <c r="AI88" s="388"/>
      <c r="AJ88" s="388"/>
      <c r="AK88" s="108"/>
      <c r="AL88" s="108"/>
      <c r="AM88" s="108"/>
      <c r="AN88" s="108"/>
      <c r="AO88" s="108"/>
      <c r="AP88" s="108"/>
      <c r="AQ88" s="108"/>
      <c r="AR88" s="108"/>
      <c r="AS88" s="108"/>
      <c r="AT88" s="108"/>
      <c r="AU88" s="108"/>
      <c r="AV88" s="388"/>
      <c r="AW88" s="388"/>
      <c r="AX88" s="388"/>
      <c r="AY88" s="108"/>
      <c r="AZ88" s="108"/>
      <c r="BA88" s="108"/>
      <c r="BB88" s="108"/>
      <c r="BC88" s="108"/>
      <c r="BD88" s="108"/>
      <c r="BE88" s="108"/>
      <c r="BF88" s="108"/>
      <c r="BG88" s="108"/>
      <c r="BH88" s="108"/>
      <c r="BI88" s="108"/>
      <c r="BJ88" s="108"/>
      <c r="BK88" s="108"/>
      <c r="BL88" s="108"/>
      <c r="BM88" s="108"/>
      <c r="BN88" s="108"/>
      <c r="BO88" s="108"/>
      <c r="BP88" s="108"/>
      <c r="BQ88" s="108"/>
      <c r="BR88" s="108"/>
      <c r="BS88" s="108"/>
      <c r="BT88" s="108"/>
      <c r="BU88" s="108"/>
      <c r="BV88" s="108"/>
      <c r="BW88" s="108"/>
      <c r="BX88" s="388"/>
      <c r="BY88" s="388"/>
      <c r="BZ88" s="388"/>
      <c r="CA88" s="108"/>
      <c r="CB88" s="108"/>
      <c r="CC88" s="108"/>
      <c r="CD88" s="108"/>
      <c r="CE88" s="108"/>
      <c r="CF88" s="108"/>
      <c r="CG88" s="108"/>
      <c r="CH88" s="108"/>
      <c r="CI88" s="108"/>
      <c r="CJ88" s="108"/>
      <c r="CK88" s="108"/>
      <c r="CL88" s="388"/>
      <c r="CM88" s="388"/>
      <c r="CN88" s="388"/>
      <c r="CO88" s="108"/>
      <c r="CP88" s="108"/>
      <c r="CQ88" s="108"/>
      <c r="CR88" s="108"/>
      <c r="CS88" s="108"/>
      <c r="CT88" s="108"/>
      <c r="CU88" s="108"/>
      <c r="CV88" s="108"/>
      <c r="CW88" s="108"/>
      <c r="CX88" s="109"/>
      <c r="CY88" s="109"/>
      <c r="CZ88" s="109"/>
      <c r="DA88" s="109"/>
      <c r="DB88" s="109"/>
      <c r="DC88" s="109"/>
      <c r="DD88" s="109"/>
      <c r="DE88" s="109"/>
      <c r="DF88" s="109"/>
      <c r="DG88" s="109"/>
      <c r="DH88" s="109"/>
      <c r="DI88" s="109"/>
      <c r="DJ88" s="109"/>
      <c r="DK88" s="109"/>
      <c r="DL88" s="299"/>
    </row>
    <row r="89" spans="1:116" hidden="1" x14ac:dyDescent="0.25">
      <c r="A89" s="297"/>
      <c r="B89" s="298"/>
      <c r="C89" s="297"/>
      <c r="D89" s="388"/>
      <c r="E89" s="388"/>
      <c r="F89" s="388"/>
      <c r="G89" s="388"/>
      <c r="H89" s="388"/>
      <c r="I89" s="388"/>
      <c r="J89" s="388"/>
      <c r="K89" s="388"/>
      <c r="L89" s="388"/>
      <c r="M89" s="388"/>
      <c r="N89" s="388"/>
      <c r="O89" s="388"/>
      <c r="P89" s="388"/>
      <c r="Q89" s="388"/>
      <c r="R89" s="388"/>
      <c r="S89" s="388"/>
      <c r="T89" s="388"/>
      <c r="U89" s="388"/>
      <c r="V89" s="388"/>
      <c r="W89" s="388"/>
      <c r="X89" s="388"/>
      <c r="Y89" s="388"/>
      <c r="Z89" s="388"/>
      <c r="AA89" s="388"/>
      <c r="AB89" s="388"/>
      <c r="AC89" s="388"/>
      <c r="AD89" s="388"/>
      <c r="AE89" s="388"/>
      <c r="AF89" s="108"/>
      <c r="AG89" s="108"/>
      <c r="AH89" s="388"/>
      <c r="AI89" s="388"/>
      <c r="AJ89" s="388"/>
      <c r="AK89" s="108"/>
      <c r="AL89" s="108"/>
      <c r="AM89" s="108"/>
      <c r="AN89" s="108"/>
      <c r="AO89" s="108"/>
      <c r="AP89" s="108"/>
      <c r="AQ89" s="108"/>
      <c r="AR89" s="108"/>
      <c r="AS89" s="108"/>
      <c r="AT89" s="108"/>
      <c r="AU89" s="108"/>
      <c r="AV89" s="388"/>
      <c r="AW89" s="388"/>
      <c r="AX89" s="388"/>
      <c r="AY89" s="108"/>
      <c r="AZ89" s="108"/>
      <c r="BA89" s="108"/>
      <c r="BB89" s="108"/>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388"/>
      <c r="BY89" s="388"/>
      <c r="BZ89" s="388"/>
      <c r="CA89" s="108"/>
      <c r="CB89" s="108"/>
      <c r="CC89" s="108"/>
      <c r="CD89" s="108"/>
      <c r="CE89" s="108"/>
      <c r="CF89" s="108"/>
      <c r="CG89" s="108"/>
      <c r="CH89" s="108"/>
      <c r="CI89" s="108"/>
      <c r="CJ89" s="108"/>
      <c r="CK89" s="108"/>
      <c r="CL89" s="388"/>
      <c r="CM89" s="388"/>
      <c r="CN89" s="388"/>
      <c r="CO89" s="108"/>
      <c r="CP89" s="108"/>
      <c r="CQ89" s="108"/>
      <c r="CR89" s="108"/>
      <c r="CS89" s="108"/>
      <c r="CT89" s="108"/>
      <c r="CU89" s="108"/>
      <c r="CV89" s="108"/>
      <c r="CW89" s="108"/>
      <c r="CX89" s="109"/>
      <c r="CY89" s="109"/>
      <c r="CZ89" s="109"/>
      <c r="DA89" s="109"/>
      <c r="DB89" s="109"/>
      <c r="DC89" s="109"/>
      <c r="DD89" s="109"/>
      <c r="DE89" s="109"/>
      <c r="DF89" s="109"/>
      <c r="DG89" s="109"/>
      <c r="DH89" s="109"/>
      <c r="DI89" s="109"/>
      <c r="DJ89" s="109"/>
      <c r="DK89" s="109"/>
      <c r="DL89" s="299"/>
    </row>
    <row r="90" spans="1:116" hidden="1" x14ac:dyDescent="0.25">
      <c r="A90" s="297"/>
      <c r="B90" s="298"/>
      <c r="C90" s="297"/>
      <c r="D90" s="388"/>
      <c r="E90" s="388"/>
      <c r="F90" s="388"/>
      <c r="G90" s="388"/>
      <c r="H90" s="388"/>
      <c r="I90" s="388"/>
      <c r="J90" s="388"/>
      <c r="K90" s="388"/>
      <c r="L90" s="388"/>
      <c r="M90" s="388"/>
      <c r="N90" s="388"/>
      <c r="O90" s="388"/>
      <c r="P90" s="388"/>
      <c r="Q90" s="388"/>
      <c r="R90" s="388"/>
      <c r="S90" s="388"/>
      <c r="T90" s="388"/>
      <c r="U90" s="388"/>
      <c r="V90" s="388"/>
      <c r="W90" s="388"/>
      <c r="X90" s="388"/>
      <c r="Y90" s="388"/>
      <c r="Z90" s="388"/>
      <c r="AA90" s="388"/>
      <c r="AB90" s="388"/>
      <c r="AC90" s="388"/>
      <c r="AD90" s="388"/>
      <c r="AE90" s="388"/>
      <c r="AF90" s="108"/>
      <c r="AG90" s="108"/>
      <c r="AH90" s="388"/>
      <c r="AI90" s="388"/>
      <c r="AJ90" s="388"/>
      <c r="AK90" s="108"/>
      <c r="AL90" s="108"/>
      <c r="AM90" s="108"/>
      <c r="AN90" s="108"/>
      <c r="AO90" s="108"/>
      <c r="AP90" s="108"/>
      <c r="AQ90" s="108"/>
      <c r="AR90" s="108"/>
      <c r="AS90" s="108"/>
      <c r="AT90" s="108"/>
      <c r="AU90" s="108"/>
      <c r="AV90" s="388"/>
      <c r="AW90" s="388"/>
      <c r="AX90" s="388"/>
      <c r="AY90" s="108"/>
      <c r="AZ90" s="108"/>
      <c r="BA90" s="108"/>
      <c r="BB90" s="108"/>
      <c r="BC90" s="108"/>
      <c r="BD90" s="108"/>
      <c r="BE90" s="108"/>
      <c r="BF90" s="108"/>
      <c r="BG90" s="108"/>
      <c r="BH90" s="108"/>
      <c r="BI90" s="108"/>
      <c r="BJ90" s="108"/>
      <c r="BK90" s="108"/>
      <c r="BL90" s="108"/>
      <c r="BM90" s="108"/>
      <c r="BN90" s="108"/>
      <c r="BO90" s="108"/>
      <c r="BP90" s="108"/>
      <c r="BQ90" s="108"/>
      <c r="BR90" s="108"/>
      <c r="BS90" s="108"/>
      <c r="BT90" s="108"/>
      <c r="BU90" s="108"/>
      <c r="BV90" s="108"/>
      <c r="BW90" s="108"/>
      <c r="BX90" s="388"/>
      <c r="BY90" s="388"/>
      <c r="BZ90" s="388"/>
      <c r="CA90" s="108"/>
      <c r="CB90" s="108"/>
      <c r="CC90" s="108"/>
      <c r="CD90" s="108"/>
      <c r="CE90" s="108"/>
      <c r="CF90" s="108"/>
      <c r="CG90" s="108"/>
      <c r="CH90" s="108"/>
      <c r="CI90" s="108"/>
      <c r="CJ90" s="108"/>
      <c r="CK90" s="108"/>
      <c r="CL90" s="388"/>
      <c r="CM90" s="388"/>
      <c r="CN90" s="388"/>
      <c r="CO90" s="108"/>
      <c r="CP90" s="108"/>
      <c r="CQ90" s="108"/>
      <c r="CR90" s="108"/>
      <c r="CS90" s="108"/>
      <c r="CT90" s="108"/>
      <c r="CU90" s="108"/>
      <c r="CV90" s="108"/>
      <c r="CW90" s="108"/>
      <c r="CX90" s="109"/>
      <c r="CY90" s="109"/>
      <c r="CZ90" s="109"/>
      <c r="DA90" s="109"/>
      <c r="DB90" s="109"/>
      <c r="DC90" s="109"/>
      <c r="DD90" s="109"/>
      <c r="DE90" s="109"/>
      <c r="DF90" s="109"/>
      <c r="DG90" s="109"/>
      <c r="DH90" s="109"/>
      <c r="DI90" s="109"/>
      <c r="DJ90" s="109"/>
      <c r="DK90" s="109"/>
      <c r="DL90" s="299"/>
    </row>
    <row r="91" spans="1:116" hidden="1" x14ac:dyDescent="0.25">
      <c r="A91" s="297"/>
      <c r="B91" s="298"/>
      <c r="C91" s="297"/>
      <c r="D91" s="388"/>
      <c r="E91" s="388"/>
      <c r="F91" s="388"/>
      <c r="G91" s="388"/>
      <c r="H91" s="388"/>
      <c r="I91" s="388"/>
      <c r="J91" s="388"/>
      <c r="K91" s="388"/>
      <c r="L91" s="388"/>
      <c r="M91" s="388"/>
      <c r="N91" s="388"/>
      <c r="O91" s="388"/>
      <c r="P91" s="388"/>
      <c r="Q91" s="388"/>
      <c r="R91" s="388"/>
      <c r="S91" s="388"/>
      <c r="T91" s="388"/>
      <c r="U91" s="388"/>
      <c r="V91" s="388"/>
      <c r="W91" s="388"/>
      <c r="X91" s="388"/>
      <c r="Y91" s="388"/>
      <c r="Z91" s="388"/>
      <c r="AA91" s="388"/>
      <c r="AB91" s="388"/>
      <c r="AC91" s="388"/>
      <c r="AD91" s="388"/>
      <c r="AE91" s="388"/>
      <c r="AF91" s="108"/>
      <c r="AG91" s="108"/>
      <c r="AH91" s="388"/>
      <c r="AI91" s="388"/>
      <c r="AJ91" s="388"/>
      <c r="AK91" s="108"/>
      <c r="AL91" s="108"/>
      <c r="AM91" s="108"/>
      <c r="AN91" s="108"/>
      <c r="AO91" s="108"/>
      <c r="AP91" s="108"/>
      <c r="AQ91" s="108"/>
      <c r="AR91" s="108"/>
      <c r="AS91" s="108"/>
      <c r="AT91" s="108"/>
      <c r="AU91" s="108"/>
      <c r="AV91" s="388"/>
      <c r="AW91" s="388"/>
      <c r="AX91" s="388"/>
      <c r="AY91" s="108"/>
      <c r="AZ91" s="108"/>
      <c r="BA91" s="108"/>
      <c r="BB91" s="108"/>
      <c r="BC91" s="108"/>
      <c r="BD91" s="108"/>
      <c r="BE91" s="108"/>
      <c r="BF91" s="108"/>
      <c r="BG91" s="108"/>
      <c r="BH91" s="108"/>
      <c r="BI91" s="108"/>
      <c r="BJ91" s="108"/>
      <c r="BK91" s="108"/>
      <c r="BL91" s="108"/>
      <c r="BM91" s="108"/>
      <c r="BN91" s="108"/>
      <c r="BO91" s="108"/>
      <c r="BP91" s="108"/>
      <c r="BQ91" s="108"/>
      <c r="BR91" s="108"/>
      <c r="BS91" s="108"/>
      <c r="BT91" s="108"/>
      <c r="BU91" s="108"/>
      <c r="BV91" s="108"/>
      <c r="BW91" s="108"/>
      <c r="BX91" s="388"/>
      <c r="BY91" s="388"/>
      <c r="BZ91" s="388"/>
      <c r="CA91" s="108"/>
      <c r="CB91" s="108"/>
      <c r="CC91" s="108"/>
      <c r="CD91" s="108"/>
      <c r="CE91" s="108"/>
      <c r="CF91" s="108"/>
      <c r="CG91" s="108"/>
      <c r="CH91" s="108"/>
      <c r="CI91" s="108"/>
      <c r="CJ91" s="108"/>
      <c r="CK91" s="108"/>
      <c r="CL91" s="388"/>
      <c r="CM91" s="388"/>
      <c r="CN91" s="388"/>
      <c r="CO91" s="108"/>
      <c r="CP91" s="108"/>
      <c r="CQ91" s="108"/>
      <c r="CR91" s="108"/>
      <c r="CS91" s="108"/>
      <c r="CT91" s="108"/>
      <c r="CU91" s="108"/>
      <c r="CV91" s="108"/>
      <c r="CW91" s="108"/>
      <c r="CX91" s="109"/>
      <c r="CY91" s="109"/>
      <c r="CZ91" s="109"/>
      <c r="DA91" s="109"/>
      <c r="DB91" s="109"/>
      <c r="DC91" s="109"/>
      <c r="DD91" s="109"/>
      <c r="DE91" s="109"/>
      <c r="DF91" s="109"/>
      <c r="DG91" s="109"/>
      <c r="DH91" s="109"/>
      <c r="DI91" s="109"/>
      <c r="DJ91" s="109"/>
      <c r="DK91" s="109"/>
      <c r="DL91" s="299"/>
    </row>
    <row r="92" spans="1:116" hidden="1" x14ac:dyDescent="0.25">
      <c r="A92" s="297"/>
      <c r="B92" s="298"/>
      <c r="C92" s="297"/>
      <c r="D92" s="388"/>
      <c r="E92" s="388"/>
      <c r="F92" s="388"/>
      <c r="G92" s="388"/>
      <c r="H92" s="388"/>
      <c r="I92" s="388"/>
      <c r="J92" s="388"/>
      <c r="K92" s="388"/>
      <c r="L92" s="388"/>
      <c r="M92" s="388"/>
      <c r="N92" s="388"/>
      <c r="O92" s="388"/>
      <c r="P92" s="388"/>
      <c r="Q92" s="388"/>
      <c r="R92" s="388"/>
      <c r="S92" s="388"/>
      <c r="T92" s="388"/>
      <c r="U92" s="388"/>
      <c r="V92" s="388"/>
      <c r="W92" s="388"/>
      <c r="X92" s="388"/>
      <c r="Y92" s="388"/>
      <c r="Z92" s="388"/>
      <c r="AA92" s="388"/>
      <c r="AB92" s="388"/>
      <c r="AC92" s="388"/>
      <c r="AD92" s="388"/>
      <c r="AE92" s="388"/>
      <c r="AF92" s="108"/>
      <c r="AG92" s="108"/>
      <c r="AH92" s="388"/>
      <c r="AI92" s="388"/>
      <c r="AJ92" s="388"/>
      <c r="AK92" s="108"/>
      <c r="AL92" s="108"/>
      <c r="AM92" s="108"/>
      <c r="AN92" s="108"/>
      <c r="AO92" s="108"/>
      <c r="AP92" s="108"/>
      <c r="AQ92" s="108"/>
      <c r="AR92" s="108"/>
      <c r="AS92" s="108"/>
      <c r="AT92" s="108"/>
      <c r="AU92" s="108"/>
      <c r="AV92" s="388"/>
      <c r="AW92" s="388"/>
      <c r="AX92" s="388"/>
      <c r="AY92" s="108"/>
      <c r="AZ92" s="108"/>
      <c r="BA92" s="108"/>
      <c r="BB92" s="108"/>
      <c r="BC92" s="108"/>
      <c r="BD92" s="108"/>
      <c r="BE92" s="108"/>
      <c r="BF92" s="108"/>
      <c r="BG92" s="108"/>
      <c r="BH92" s="108"/>
      <c r="BI92" s="108"/>
      <c r="BJ92" s="108"/>
      <c r="BK92" s="108"/>
      <c r="BL92" s="108"/>
      <c r="BM92" s="108"/>
      <c r="BN92" s="108"/>
      <c r="BO92" s="108"/>
      <c r="BP92" s="108"/>
      <c r="BQ92" s="108"/>
      <c r="BR92" s="108"/>
      <c r="BS92" s="108"/>
      <c r="BT92" s="108"/>
      <c r="BU92" s="108"/>
      <c r="BV92" s="108"/>
      <c r="BW92" s="108"/>
      <c r="BX92" s="388"/>
      <c r="BY92" s="388"/>
      <c r="BZ92" s="388"/>
      <c r="CA92" s="108"/>
      <c r="CB92" s="108"/>
      <c r="CC92" s="108"/>
      <c r="CD92" s="108"/>
      <c r="CE92" s="108"/>
      <c r="CF92" s="108"/>
      <c r="CG92" s="108"/>
      <c r="CH92" s="108"/>
      <c r="CI92" s="108"/>
      <c r="CJ92" s="108"/>
      <c r="CK92" s="108"/>
      <c r="CL92" s="388"/>
      <c r="CM92" s="388"/>
      <c r="CN92" s="388"/>
      <c r="CO92" s="108"/>
      <c r="CP92" s="108"/>
      <c r="CQ92" s="108"/>
      <c r="CR92" s="108"/>
      <c r="CS92" s="108"/>
      <c r="CT92" s="108"/>
      <c r="CU92" s="108"/>
      <c r="CV92" s="108"/>
      <c r="CW92" s="108"/>
      <c r="CX92" s="109"/>
      <c r="CY92" s="109"/>
      <c r="CZ92" s="109"/>
      <c r="DA92" s="109"/>
      <c r="DB92" s="109"/>
      <c r="DC92" s="109"/>
      <c r="DD92" s="109"/>
      <c r="DE92" s="109"/>
      <c r="DF92" s="109"/>
      <c r="DG92" s="109"/>
      <c r="DH92" s="109"/>
      <c r="DI92" s="109"/>
      <c r="DJ92" s="109"/>
      <c r="DK92" s="109"/>
      <c r="DL92" s="299"/>
    </row>
    <row r="93" spans="1:116" hidden="1" x14ac:dyDescent="0.25">
      <c r="A93" s="297"/>
      <c r="B93" s="298"/>
      <c r="C93" s="297"/>
      <c r="D93" s="388"/>
      <c r="E93" s="388"/>
      <c r="F93" s="388"/>
      <c r="G93" s="388"/>
      <c r="H93" s="388"/>
      <c r="I93" s="388"/>
      <c r="J93" s="388"/>
      <c r="K93" s="388"/>
      <c r="L93" s="388"/>
      <c r="M93" s="388"/>
      <c r="N93" s="388"/>
      <c r="O93" s="388"/>
      <c r="P93" s="388"/>
      <c r="Q93" s="388"/>
      <c r="R93" s="388"/>
      <c r="S93" s="388"/>
      <c r="T93" s="388"/>
      <c r="U93" s="388"/>
      <c r="V93" s="388"/>
      <c r="W93" s="388"/>
      <c r="X93" s="388"/>
      <c r="Y93" s="388"/>
      <c r="Z93" s="388"/>
      <c r="AA93" s="388"/>
      <c r="AB93" s="388"/>
      <c r="AC93" s="388"/>
      <c r="AD93" s="388"/>
      <c r="AE93" s="388"/>
      <c r="AF93" s="108"/>
      <c r="AG93" s="108"/>
      <c r="AH93" s="388"/>
      <c r="AI93" s="388"/>
      <c r="AJ93" s="388"/>
      <c r="AK93" s="108"/>
      <c r="AL93" s="108"/>
      <c r="AM93" s="108"/>
      <c r="AN93" s="108"/>
      <c r="AO93" s="108"/>
      <c r="AP93" s="108"/>
      <c r="AQ93" s="108"/>
      <c r="AR93" s="108"/>
      <c r="AS93" s="108"/>
      <c r="AT93" s="108"/>
      <c r="AU93" s="108"/>
      <c r="AV93" s="388"/>
      <c r="AW93" s="388"/>
      <c r="AX93" s="388"/>
      <c r="AY93" s="108"/>
      <c r="AZ93" s="108"/>
      <c r="BA93" s="108"/>
      <c r="BB93" s="108"/>
      <c r="BC93" s="108"/>
      <c r="BD93" s="108"/>
      <c r="BE93" s="108"/>
      <c r="BF93" s="108"/>
      <c r="BG93" s="108"/>
      <c r="BH93" s="108"/>
      <c r="BI93" s="108"/>
      <c r="BJ93" s="108"/>
      <c r="BK93" s="108"/>
      <c r="BL93" s="108"/>
      <c r="BM93" s="108"/>
      <c r="BN93" s="108"/>
      <c r="BO93" s="108"/>
      <c r="BP93" s="108"/>
      <c r="BQ93" s="108"/>
      <c r="BR93" s="108"/>
      <c r="BS93" s="108"/>
      <c r="BT93" s="108"/>
      <c r="BU93" s="108"/>
      <c r="BV93" s="108"/>
      <c r="BW93" s="108"/>
      <c r="BX93" s="388"/>
      <c r="BY93" s="388"/>
      <c r="BZ93" s="388"/>
      <c r="CA93" s="108"/>
      <c r="CB93" s="108"/>
      <c r="CC93" s="108"/>
      <c r="CD93" s="108"/>
      <c r="CE93" s="108"/>
      <c r="CF93" s="108"/>
      <c r="CG93" s="108"/>
      <c r="CH93" s="108"/>
      <c r="CI93" s="108"/>
      <c r="CJ93" s="108"/>
      <c r="CK93" s="108"/>
      <c r="CL93" s="388"/>
      <c r="CM93" s="388"/>
      <c r="CN93" s="388"/>
      <c r="CO93" s="108"/>
      <c r="CP93" s="108"/>
      <c r="CQ93" s="108"/>
      <c r="CR93" s="108"/>
      <c r="CS93" s="108"/>
      <c r="CT93" s="108"/>
      <c r="CU93" s="108"/>
      <c r="CV93" s="108"/>
      <c r="CW93" s="108"/>
      <c r="CX93" s="109"/>
      <c r="CY93" s="109"/>
      <c r="CZ93" s="109"/>
      <c r="DA93" s="109"/>
      <c r="DB93" s="109"/>
      <c r="DC93" s="109"/>
      <c r="DD93" s="109"/>
      <c r="DE93" s="109"/>
      <c r="DF93" s="109"/>
      <c r="DG93" s="109"/>
      <c r="DH93" s="109"/>
      <c r="DI93" s="109"/>
      <c r="DJ93" s="109"/>
      <c r="DK93" s="109"/>
      <c r="DL93" s="299"/>
    </row>
    <row r="94" spans="1:116" hidden="1" x14ac:dyDescent="0.25">
      <c r="A94" s="297"/>
      <c r="B94" s="298"/>
      <c r="C94" s="297"/>
      <c r="D94" s="388"/>
      <c r="E94" s="388"/>
      <c r="F94" s="388"/>
      <c r="G94" s="388"/>
      <c r="H94" s="388"/>
      <c r="I94" s="388"/>
      <c r="J94" s="388"/>
      <c r="K94" s="388"/>
      <c r="L94" s="388"/>
      <c r="M94" s="388"/>
      <c r="N94" s="388"/>
      <c r="O94" s="388"/>
      <c r="P94" s="388"/>
      <c r="Q94" s="388"/>
      <c r="R94" s="388"/>
      <c r="S94" s="388"/>
      <c r="T94" s="388"/>
      <c r="U94" s="388"/>
      <c r="V94" s="388"/>
      <c r="W94" s="388"/>
      <c r="X94" s="388"/>
      <c r="Y94" s="388"/>
      <c r="Z94" s="388"/>
      <c r="AA94" s="388"/>
      <c r="AB94" s="388"/>
      <c r="AC94" s="388"/>
      <c r="AD94" s="388"/>
      <c r="AE94" s="388"/>
      <c r="AF94" s="108"/>
      <c r="AG94" s="108"/>
      <c r="AH94" s="388"/>
      <c r="AI94" s="388"/>
      <c r="AJ94" s="388"/>
      <c r="AK94" s="108"/>
      <c r="AL94" s="108"/>
      <c r="AM94" s="108"/>
      <c r="AN94" s="108"/>
      <c r="AO94" s="108"/>
      <c r="AP94" s="108"/>
      <c r="AQ94" s="108"/>
      <c r="AR94" s="108"/>
      <c r="AS94" s="108"/>
      <c r="AT94" s="108"/>
      <c r="AU94" s="108"/>
      <c r="AV94" s="388"/>
      <c r="AW94" s="388"/>
      <c r="AX94" s="388"/>
      <c r="AY94" s="108"/>
      <c r="AZ94" s="108"/>
      <c r="BA94" s="108"/>
      <c r="BB94" s="108"/>
      <c r="BC94" s="108"/>
      <c r="BD94" s="108"/>
      <c r="BE94" s="108"/>
      <c r="BF94" s="108"/>
      <c r="BG94" s="108"/>
      <c r="BH94" s="108"/>
      <c r="BI94" s="108"/>
      <c r="BJ94" s="108"/>
      <c r="BK94" s="108"/>
      <c r="BL94" s="108"/>
      <c r="BM94" s="108"/>
      <c r="BN94" s="108"/>
      <c r="BO94" s="108"/>
      <c r="BP94" s="108"/>
      <c r="BQ94" s="108"/>
      <c r="BR94" s="108"/>
      <c r="BS94" s="108"/>
      <c r="BT94" s="108"/>
      <c r="BU94" s="108"/>
      <c r="BV94" s="108"/>
      <c r="BW94" s="108"/>
      <c r="BX94" s="388"/>
      <c r="BY94" s="388"/>
      <c r="BZ94" s="388"/>
      <c r="CA94" s="108"/>
      <c r="CB94" s="108"/>
      <c r="CC94" s="108"/>
      <c r="CD94" s="108"/>
      <c r="CE94" s="108"/>
      <c r="CF94" s="108"/>
      <c r="CG94" s="108"/>
      <c r="CH94" s="108"/>
      <c r="CI94" s="108"/>
      <c r="CJ94" s="108"/>
      <c r="CK94" s="108"/>
      <c r="CL94" s="388"/>
      <c r="CM94" s="388"/>
      <c r="CN94" s="388"/>
      <c r="CO94" s="108"/>
      <c r="CP94" s="108"/>
      <c r="CQ94" s="108"/>
      <c r="CR94" s="108"/>
      <c r="CS94" s="108"/>
      <c r="CT94" s="108"/>
      <c r="CU94" s="108"/>
      <c r="CV94" s="108"/>
      <c r="CW94" s="108"/>
      <c r="CX94" s="109"/>
      <c r="CY94" s="109"/>
      <c r="CZ94" s="109"/>
      <c r="DA94" s="109"/>
      <c r="DB94" s="109"/>
      <c r="DC94" s="109"/>
      <c r="DD94" s="109"/>
      <c r="DE94" s="109"/>
      <c r="DF94" s="109"/>
      <c r="DG94" s="109"/>
      <c r="DH94" s="109"/>
      <c r="DI94" s="109"/>
      <c r="DJ94" s="109"/>
      <c r="DK94" s="109"/>
      <c r="DL94" s="299"/>
    </row>
    <row r="95" spans="1:116" hidden="1" x14ac:dyDescent="0.25">
      <c r="A95" s="297"/>
      <c r="B95" s="298"/>
      <c r="C95" s="297"/>
      <c r="D95" s="388"/>
      <c r="E95" s="388"/>
      <c r="F95" s="388"/>
      <c r="G95" s="388"/>
      <c r="H95" s="388"/>
      <c r="I95" s="388"/>
      <c r="J95" s="388"/>
      <c r="K95" s="388"/>
      <c r="L95" s="388"/>
      <c r="M95" s="388"/>
      <c r="N95" s="388"/>
      <c r="O95" s="388"/>
      <c r="P95" s="388"/>
      <c r="Q95" s="388"/>
      <c r="R95" s="388"/>
      <c r="S95" s="388"/>
      <c r="T95" s="388"/>
      <c r="U95" s="388"/>
      <c r="V95" s="388"/>
      <c r="W95" s="388"/>
      <c r="X95" s="388"/>
      <c r="Y95" s="388"/>
      <c r="Z95" s="388"/>
      <c r="AA95" s="388"/>
      <c r="AB95" s="388"/>
      <c r="AC95" s="388"/>
      <c r="AD95" s="388"/>
      <c r="AE95" s="388"/>
      <c r="AF95" s="108"/>
      <c r="AG95" s="108"/>
      <c r="AH95" s="388"/>
      <c r="AI95" s="388"/>
      <c r="AJ95" s="388"/>
      <c r="AK95" s="108"/>
      <c r="AL95" s="108"/>
      <c r="AM95" s="108"/>
      <c r="AN95" s="108"/>
      <c r="AO95" s="108"/>
      <c r="AP95" s="108"/>
      <c r="AQ95" s="108"/>
      <c r="AR95" s="108"/>
      <c r="AS95" s="108"/>
      <c r="AT95" s="108"/>
      <c r="AU95" s="108"/>
      <c r="AV95" s="388"/>
      <c r="AW95" s="388"/>
      <c r="AX95" s="388"/>
      <c r="AY95" s="108"/>
      <c r="AZ95" s="108"/>
      <c r="BA95" s="108"/>
      <c r="BB95" s="108"/>
      <c r="BC95" s="108"/>
      <c r="BD95" s="108"/>
      <c r="BE95" s="108"/>
      <c r="BF95" s="108"/>
      <c r="BG95" s="108"/>
      <c r="BH95" s="108"/>
      <c r="BI95" s="108"/>
      <c r="BJ95" s="108"/>
      <c r="BK95" s="108"/>
      <c r="BL95" s="108"/>
      <c r="BM95" s="108"/>
      <c r="BN95" s="108"/>
      <c r="BO95" s="108"/>
      <c r="BP95" s="108"/>
      <c r="BQ95" s="108"/>
      <c r="BR95" s="108"/>
      <c r="BS95" s="108"/>
      <c r="BT95" s="108"/>
      <c r="BU95" s="108"/>
      <c r="BV95" s="108"/>
      <c r="BW95" s="108"/>
      <c r="BX95" s="388"/>
      <c r="BY95" s="388"/>
      <c r="BZ95" s="388"/>
      <c r="CA95" s="108"/>
      <c r="CB95" s="108"/>
      <c r="CC95" s="108"/>
      <c r="CD95" s="108"/>
      <c r="CE95" s="108"/>
      <c r="CF95" s="108"/>
      <c r="CG95" s="108"/>
      <c r="CH95" s="108"/>
      <c r="CI95" s="108"/>
      <c r="CJ95" s="108"/>
      <c r="CK95" s="108"/>
      <c r="CL95" s="388"/>
      <c r="CM95" s="388"/>
      <c r="CN95" s="388"/>
      <c r="CO95" s="108"/>
      <c r="CP95" s="108"/>
      <c r="CQ95" s="108"/>
      <c r="CR95" s="108"/>
      <c r="CS95" s="108"/>
      <c r="CT95" s="108"/>
      <c r="CU95" s="108"/>
      <c r="CV95" s="108"/>
      <c r="CW95" s="108"/>
      <c r="CX95" s="109"/>
      <c r="CY95" s="109"/>
      <c r="CZ95" s="109"/>
      <c r="DA95" s="109"/>
      <c r="DB95" s="109"/>
      <c r="DC95" s="109"/>
      <c r="DD95" s="109"/>
      <c r="DE95" s="109"/>
      <c r="DF95" s="109"/>
      <c r="DG95" s="109"/>
      <c r="DH95" s="109"/>
      <c r="DI95" s="109"/>
      <c r="DJ95" s="109"/>
      <c r="DK95" s="109"/>
      <c r="DL95" s="299"/>
    </row>
    <row r="96" spans="1:116" hidden="1" x14ac:dyDescent="0.25">
      <c r="A96" s="297"/>
      <c r="B96" s="298"/>
      <c r="C96" s="297"/>
      <c r="D96" s="388"/>
      <c r="E96" s="388"/>
      <c r="F96" s="388"/>
      <c r="G96" s="388"/>
      <c r="H96" s="388"/>
      <c r="I96" s="388"/>
      <c r="J96" s="388"/>
      <c r="K96" s="388"/>
      <c r="L96" s="388"/>
      <c r="M96" s="388"/>
      <c r="N96" s="388"/>
      <c r="O96" s="388"/>
      <c r="P96" s="388"/>
      <c r="Q96" s="388"/>
      <c r="R96" s="388"/>
      <c r="S96" s="388"/>
      <c r="T96" s="388"/>
      <c r="U96" s="388"/>
      <c r="V96" s="388"/>
      <c r="W96" s="388"/>
      <c r="X96" s="388"/>
      <c r="Y96" s="388"/>
      <c r="Z96" s="388"/>
      <c r="AA96" s="388"/>
      <c r="AB96" s="388"/>
      <c r="AC96" s="388"/>
      <c r="AD96" s="388"/>
      <c r="AE96" s="388"/>
      <c r="AF96" s="108"/>
      <c r="AG96" s="108"/>
      <c r="AH96" s="388"/>
      <c r="AI96" s="388"/>
      <c r="AJ96" s="388"/>
      <c r="AK96" s="108"/>
      <c r="AL96" s="108"/>
      <c r="AM96" s="108"/>
      <c r="AN96" s="108"/>
      <c r="AO96" s="108"/>
      <c r="AP96" s="108"/>
      <c r="AQ96" s="108"/>
      <c r="AR96" s="108"/>
      <c r="AS96" s="108"/>
      <c r="AT96" s="108"/>
      <c r="AU96" s="108"/>
      <c r="AV96" s="388"/>
      <c r="AW96" s="388"/>
      <c r="AX96" s="388"/>
      <c r="AY96" s="108"/>
      <c r="AZ96" s="108"/>
      <c r="BA96" s="108"/>
      <c r="BB96" s="108"/>
      <c r="BC96" s="108"/>
      <c r="BD96" s="108"/>
      <c r="BE96" s="108"/>
      <c r="BF96" s="108"/>
      <c r="BG96" s="108"/>
      <c r="BH96" s="108"/>
      <c r="BI96" s="108"/>
      <c r="BJ96" s="108"/>
      <c r="BK96" s="108"/>
      <c r="BL96" s="108"/>
      <c r="BM96" s="108"/>
      <c r="BN96" s="108"/>
      <c r="BO96" s="108"/>
      <c r="BP96" s="108"/>
      <c r="BQ96" s="108"/>
      <c r="BR96" s="108"/>
      <c r="BS96" s="108"/>
      <c r="BT96" s="108"/>
      <c r="BU96" s="108"/>
      <c r="BV96" s="108"/>
      <c r="BW96" s="108"/>
      <c r="BX96" s="388"/>
      <c r="BY96" s="388"/>
      <c r="BZ96" s="388"/>
      <c r="CA96" s="108"/>
      <c r="CB96" s="108"/>
      <c r="CC96" s="108"/>
      <c r="CD96" s="108"/>
      <c r="CE96" s="108"/>
      <c r="CF96" s="108"/>
      <c r="CG96" s="108"/>
      <c r="CH96" s="108"/>
      <c r="CI96" s="108"/>
      <c r="CJ96" s="108"/>
      <c r="CK96" s="108"/>
      <c r="CL96" s="388"/>
      <c r="CM96" s="388"/>
      <c r="CN96" s="388"/>
      <c r="CO96" s="108"/>
      <c r="CP96" s="108"/>
      <c r="CQ96" s="108"/>
      <c r="CR96" s="108"/>
      <c r="CS96" s="108"/>
      <c r="CT96" s="108"/>
      <c r="CU96" s="108"/>
      <c r="CV96" s="108"/>
      <c r="CW96" s="108"/>
      <c r="CX96" s="109"/>
      <c r="CY96" s="109"/>
      <c r="CZ96" s="109"/>
      <c r="DA96" s="109"/>
      <c r="DB96" s="109"/>
      <c r="DC96" s="109"/>
      <c r="DD96" s="109"/>
      <c r="DE96" s="109"/>
      <c r="DF96" s="109"/>
      <c r="DG96" s="109"/>
      <c r="DH96" s="109"/>
      <c r="DI96" s="109"/>
      <c r="DJ96" s="109"/>
      <c r="DK96" s="109"/>
      <c r="DL96" s="299"/>
    </row>
    <row r="97" spans="1:116" hidden="1" x14ac:dyDescent="0.25">
      <c r="A97" s="297"/>
      <c r="B97" s="298"/>
      <c r="C97" s="297"/>
      <c r="D97" s="388"/>
      <c r="E97" s="388"/>
      <c r="F97" s="388"/>
      <c r="G97" s="388"/>
      <c r="H97" s="388"/>
      <c r="I97" s="388"/>
      <c r="J97" s="388"/>
      <c r="K97" s="388"/>
      <c r="L97" s="388"/>
      <c r="M97" s="388"/>
      <c r="N97" s="388"/>
      <c r="O97" s="388"/>
      <c r="P97" s="388"/>
      <c r="Q97" s="388"/>
      <c r="R97" s="388"/>
      <c r="S97" s="388"/>
      <c r="T97" s="388"/>
      <c r="U97" s="388"/>
      <c r="V97" s="388"/>
      <c r="W97" s="388"/>
      <c r="X97" s="388"/>
      <c r="Y97" s="388"/>
      <c r="Z97" s="388"/>
      <c r="AA97" s="388"/>
      <c r="AB97" s="388"/>
      <c r="AC97" s="388"/>
      <c r="AD97" s="388"/>
      <c r="AE97" s="388"/>
      <c r="AF97" s="108"/>
      <c r="AG97" s="108"/>
      <c r="AH97" s="388"/>
      <c r="AI97" s="388"/>
      <c r="AJ97" s="388"/>
      <c r="AK97" s="108"/>
      <c r="AL97" s="108"/>
      <c r="AM97" s="108"/>
      <c r="AN97" s="108"/>
      <c r="AO97" s="108"/>
      <c r="AP97" s="108"/>
      <c r="AQ97" s="108"/>
      <c r="AR97" s="108"/>
      <c r="AS97" s="108"/>
      <c r="AT97" s="108"/>
      <c r="AU97" s="108"/>
      <c r="AV97" s="388"/>
      <c r="AW97" s="388"/>
      <c r="AX97" s="388"/>
      <c r="AY97" s="108"/>
      <c r="AZ97" s="108"/>
      <c r="BA97" s="108"/>
      <c r="BB97" s="108"/>
      <c r="BC97" s="108"/>
      <c r="BD97" s="108"/>
      <c r="BE97" s="108"/>
      <c r="BF97" s="108"/>
      <c r="BG97" s="108"/>
      <c r="BH97" s="108"/>
      <c r="BI97" s="108"/>
      <c r="BJ97" s="108"/>
      <c r="BK97" s="108"/>
      <c r="BL97" s="108"/>
      <c r="BM97" s="108"/>
      <c r="BN97" s="108"/>
      <c r="BO97" s="108"/>
      <c r="BP97" s="108"/>
      <c r="BQ97" s="108"/>
      <c r="BR97" s="108"/>
      <c r="BS97" s="108"/>
      <c r="BT97" s="108"/>
      <c r="BU97" s="108"/>
      <c r="BV97" s="108"/>
      <c r="BW97" s="108"/>
      <c r="BX97" s="388"/>
      <c r="BY97" s="388"/>
      <c r="BZ97" s="388"/>
      <c r="CA97" s="108"/>
      <c r="CB97" s="108"/>
      <c r="CC97" s="108"/>
      <c r="CD97" s="108"/>
      <c r="CE97" s="108"/>
      <c r="CF97" s="108"/>
      <c r="CG97" s="108"/>
      <c r="CH97" s="108"/>
      <c r="CI97" s="108"/>
      <c r="CJ97" s="108"/>
      <c r="CK97" s="108"/>
      <c r="CL97" s="388"/>
      <c r="CM97" s="388"/>
      <c r="CN97" s="388"/>
      <c r="CO97" s="108"/>
      <c r="CP97" s="108"/>
      <c r="CQ97" s="108"/>
      <c r="CR97" s="108"/>
      <c r="CS97" s="108"/>
      <c r="CT97" s="108"/>
      <c r="CU97" s="108"/>
      <c r="CV97" s="108"/>
      <c r="CW97" s="108"/>
      <c r="CX97" s="109"/>
      <c r="CY97" s="109"/>
      <c r="CZ97" s="109"/>
      <c r="DA97" s="109"/>
      <c r="DB97" s="109"/>
      <c r="DC97" s="109"/>
      <c r="DD97" s="109"/>
      <c r="DE97" s="109"/>
      <c r="DF97" s="109"/>
      <c r="DG97" s="109"/>
      <c r="DH97" s="109"/>
      <c r="DI97" s="109"/>
      <c r="DJ97" s="109"/>
      <c r="DK97" s="109"/>
      <c r="DL97" s="299"/>
    </row>
    <row r="98" spans="1:116" hidden="1" x14ac:dyDescent="0.25">
      <c r="A98" s="297"/>
      <c r="B98" s="298"/>
      <c r="C98" s="297"/>
      <c r="D98" s="388"/>
      <c r="E98" s="388"/>
      <c r="F98" s="388"/>
      <c r="G98" s="388"/>
      <c r="H98" s="388"/>
      <c r="I98" s="388"/>
      <c r="J98" s="388"/>
      <c r="K98" s="388"/>
      <c r="L98" s="388"/>
      <c r="M98" s="388"/>
      <c r="N98" s="388"/>
      <c r="O98" s="388"/>
      <c r="P98" s="388"/>
      <c r="Q98" s="388"/>
      <c r="R98" s="388"/>
      <c r="S98" s="388"/>
      <c r="T98" s="388"/>
      <c r="U98" s="388"/>
      <c r="V98" s="388"/>
      <c r="W98" s="388"/>
      <c r="X98" s="388"/>
      <c r="Y98" s="388"/>
      <c r="Z98" s="388"/>
      <c r="AA98" s="388"/>
      <c r="AB98" s="388"/>
      <c r="AC98" s="388"/>
      <c r="AD98" s="388"/>
      <c r="AE98" s="388"/>
      <c r="AF98" s="108"/>
      <c r="AG98" s="108"/>
      <c r="AH98" s="388"/>
      <c r="AI98" s="388"/>
      <c r="AJ98" s="388"/>
      <c r="AK98" s="108"/>
      <c r="AL98" s="108"/>
      <c r="AM98" s="108"/>
      <c r="AN98" s="108"/>
      <c r="AO98" s="108"/>
      <c r="AP98" s="108"/>
      <c r="AQ98" s="108"/>
      <c r="AR98" s="108"/>
      <c r="AS98" s="108"/>
      <c r="AT98" s="108"/>
      <c r="AU98" s="108"/>
      <c r="AV98" s="388"/>
      <c r="AW98" s="388"/>
      <c r="AX98" s="388"/>
      <c r="AY98" s="108"/>
      <c r="AZ98" s="108"/>
      <c r="BA98" s="108"/>
      <c r="BB98" s="108"/>
      <c r="BC98" s="108"/>
      <c r="BD98" s="108"/>
      <c r="BE98" s="108"/>
      <c r="BF98" s="108"/>
      <c r="BG98" s="108"/>
      <c r="BH98" s="108"/>
      <c r="BI98" s="108"/>
      <c r="BJ98" s="108"/>
      <c r="BK98" s="108"/>
      <c r="BL98" s="108"/>
      <c r="BM98" s="108"/>
      <c r="BN98" s="108"/>
      <c r="BO98" s="108"/>
      <c r="BP98" s="108"/>
      <c r="BQ98" s="108"/>
      <c r="BR98" s="108"/>
      <c r="BS98" s="108"/>
      <c r="BT98" s="108"/>
      <c r="BU98" s="108"/>
      <c r="BV98" s="108"/>
      <c r="BW98" s="108"/>
      <c r="BX98" s="388"/>
      <c r="BY98" s="388"/>
      <c r="BZ98" s="388"/>
      <c r="CA98" s="108"/>
      <c r="CB98" s="108"/>
      <c r="CC98" s="108"/>
      <c r="CD98" s="108"/>
      <c r="CE98" s="108"/>
      <c r="CF98" s="108"/>
      <c r="CG98" s="108"/>
      <c r="CH98" s="108"/>
      <c r="CI98" s="108"/>
      <c r="CJ98" s="108"/>
      <c r="CK98" s="108"/>
      <c r="CL98" s="388"/>
      <c r="CM98" s="388"/>
      <c r="CN98" s="388"/>
      <c r="CO98" s="108"/>
      <c r="CP98" s="108"/>
      <c r="CQ98" s="108"/>
      <c r="CR98" s="108"/>
      <c r="CS98" s="108"/>
      <c r="CT98" s="108"/>
      <c r="CU98" s="108"/>
      <c r="CV98" s="108"/>
      <c r="CW98" s="108"/>
      <c r="CX98" s="109"/>
      <c r="CY98" s="109"/>
      <c r="CZ98" s="109"/>
      <c r="DA98" s="109"/>
      <c r="DB98" s="109"/>
      <c r="DC98" s="109"/>
      <c r="DD98" s="109"/>
      <c r="DE98" s="109"/>
      <c r="DF98" s="109"/>
      <c r="DG98" s="109"/>
      <c r="DH98" s="109"/>
      <c r="DI98" s="109"/>
      <c r="DJ98" s="109"/>
      <c r="DK98" s="109"/>
      <c r="DL98" s="299"/>
    </row>
    <row r="99" spans="1:116" hidden="1" x14ac:dyDescent="0.25">
      <c r="A99" s="297"/>
      <c r="B99" s="298"/>
      <c r="C99" s="297"/>
      <c r="D99" s="388"/>
      <c r="E99" s="388"/>
      <c r="F99" s="388"/>
      <c r="G99" s="388"/>
      <c r="H99" s="388"/>
      <c r="I99" s="388"/>
      <c r="J99" s="388"/>
      <c r="K99" s="388"/>
      <c r="L99" s="388"/>
      <c r="M99" s="388"/>
      <c r="N99" s="388"/>
      <c r="O99" s="388"/>
      <c r="P99" s="388"/>
      <c r="Q99" s="388"/>
      <c r="R99" s="388"/>
      <c r="S99" s="388"/>
      <c r="T99" s="388"/>
      <c r="U99" s="388"/>
      <c r="V99" s="388"/>
      <c r="W99" s="388"/>
      <c r="X99" s="388"/>
      <c r="Y99" s="388"/>
      <c r="Z99" s="388"/>
      <c r="AA99" s="388"/>
      <c r="AB99" s="388"/>
      <c r="AC99" s="388"/>
      <c r="AD99" s="388"/>
      <c r="AE99" s="388"/>
      <c r="AF99" s="108"/>
      <c r="AG99" s="108"/>
      <c r="AH99" s="388"/>
      <c r="AI99" s="388"/>
      <c r="AJ99" s="388"/>
      <c r="AK99" s="108"/>
      <c r="AL99" s="108"/>
      <c r="AM99" s="108"/>
      <c r="AN99" s="108"/>
      <c r="AO99" s="108"/>
      <c r="AP99" s="108"/>
      <c r="AQ99" s="108"/>
      <c r="AR99" s="108"/>
      <c r="AS99" s="108"/>
      <c r="AT99" s="108"/>
      <c r="AU99" s="108"/>
      <c r="AV99" s="388"/>
      <c r="AW99" s="388"/>
      <c r="AX99" s="388"/>
      <c r="AY99" s="108"/>
      <c r="AZ99" s="108"/>
      <c r="BA99" s="108"/>
      <c r="BB99" s="108"/>
      <c r="BC99" s="108"/>
      <c r="BD99" s="108"/>
      <c r="BE99" s="108"/>
      <c r="BF99" s="108"/>
      <c r="BG99" s="108"/>
      <c r="BH99" s="108"/>
      <c r="BI99" s="108"/>
      <c r="BJ99" s="108"/>
      <c r="BK99" s="108"/>
      <c r="BL99" s="108"/>
      <c r="BM99" s="108"/>
      <c r="BN99" s="108"/>
      <c r="BO99" s="108"/>
      <c r="BP99" s="108"/>
      <c r="BQ99" s="108"/>
      <c r="BR99" s="108"/>
      <c r="BS99" s="108"/>
      <c r="BT99" s="108"/>
      <c r="BU99" s="108"/>
      <c r="BV99" s="108"/>
      <c r="BW99" s="108"/>
      <c r="BX99" s="388"/>
      <c r="BY99" s="388"/>
      <c r="BZ99" s="388"/>
      <c r="CA99" s="108"/>
      <c r="CB99" s="108"/>
      <c r="CC99" s="108"/>
      <c r="CD99" s="108"/>
      <c r="CE99" s="108"/>
      <c r="CF99" s="108"/>
      <c r="CG99" s="108"/>
      <c r="CH99" s="108"/>
      <c r="CI99" s="108"/>
      <c r="CJ99" s="108"/>
      <c r="CK99" s="108"/>
      <c r="CL99" s="388"/>
      <c r="CM99" s="388"/>
      <c r="CN99" s="388"/>
      <c r="CO99" s="108"/>
      <c r="CP99" s="108"/>
      <c r="CQ99" s="108"/>
      <c r="CR99" s="108"/>
      <c r="CS99" s="108"/>
      <c r="CT99" s="108"/>
      <c r="CU99" s="108"/>
      <c r="CV99" s="108"/>
      <c r="CW99" s="108"/>
      <c r="CX99" s="109"/>
      <c r="CY99" s="109"/>
      <c r="CZ99" s="109"/>
      <c r="DA99" s="109"/>
      <c r="DB99" s="109"/>
      <c r="DC99" s="109"/>
      <c r="DD99" s="109"/>
      <c r="DE99" s="109"/>
      <c r="DF99" s="109"/>
      <c r="DG99" s="109"/>
      <c r="DH99" s="109"/>
      <c r="DI99" s="109"/>
      <c r="DJ99" s="109"/>
      <c r="DK99" s="109"/>
      <c r="DL99" s="299"/>
    </row>
    <row r="100" spans="1:116" hidden="1" x14ac:dyDescent="0.25">
      <c r="A100" s="297"/>
      <c r="B100" s="298"/>
      <c r="C100" s="297"/>
      <c r="D100" s="388"/>
      <c r="E100" s="388"/>
      <c r="F100" s="388"/>
      <c r="G100" s="388"/>
      <c r="H100" s="388"/>
      <c r="I100" s="388"/>
      <c r="J100" s="388"/>
      <c r="K100" s="388"/>
      <c r="L100" s="388"/>
      <c r="M100" s="388"/>
      <c r="N100" s="388"/>
      <c r="O100" s="388"/>
      <c r="P100" s="388"/>
      <c r="Q100" s="388"/>
      <c r="R100" s="388"/>
      <c r="S100" s="388"/>
      <c r="T100" s="388"/>
      <c r="U100" s="388"/>
      <c r="V100" s="388"/>
      <c r="W100" s="388"/>
      <c r="X100" s="388"/>
      <c r="Y100" s="388"/>
      <c r="Z100" s="388"/>
      <c r="AA100" s="388"/>
      <c r="AB100" s="388"/>
      <c r="AC100" s="388"/>
      <c r="AD100" s="388"/>
      <c r="AE100" s="388"/>
      <c r="AF100" s="108"/>
      <c r="AG100" s="108"/>
      <c r="AH100" s="388"/>
      <c r="AI100" s="388"/>
      <c r="AJ100" s="388"/>
      <c r="AK100" s="108"/>
      <c r="AL100" s="108"/>
      <c r="AM100" s="108"/>
      <c r="AN100" s="108"/>
      <c r="AO100" s="108"/>
      <c r="AP100" s="108"/>
      <c r="AQ100" s="108"/>
      <c r="AR100" s="108"/>
      <c r="AS100" s="108"/>
      <c r="AT100" s="108"/>
      <c r="AU100" s="108"/>
      <c r="AV100" s="388"/>
      <c r="AW100" s="388"/>
      <c r="AX100" s="388"/>
      <c r="AY100" s="108"/>
      <c r="AZ100" s="108"/>
      <c r="BA100" s="108"/>
      <c r="BB100" s="108"/>
      <c r="BC100" s="108"/>
      <c r="BD100" s="108"/>
      <c r="BE100" s="108"/>
      <c r="BF100" s="108"/>
      <c r="BG100" s="108"/>
      <c r="BH100" s="108"/>
      <c r="BI100" s="108"/>
      <c r="BJ100" s="108"/>
      <c r="BK100" s="108"/>
      <c r="BL100" s="108"/>
      <c r="BM100" s="108"/>
      <c r="BN100" s="108"/>
      <c r="BO100" s="108"/>
      <c r="BP100" s="108"/>
      <c r="BQ100" s="108"/>
      <c r="BR100" s="108"/>
      <c r="BS100" s="108"/>
      <c r="BT100" s="108"/>
      <c r="BU100" s="108"/>
      <c r="BV100" s="108"/>
      <c r="BW100" s="108"/>
      <c r="BX100" s="388"/>
      <c r="BY100" s="388"/>
      <c r="BZ100" s="388"/>
      <c r="CA100" s="108"/>
      <c r="CB100" s="108"/>
      <c r="CC100" s="108"/>
      <c r="CD100" s="108"/>
      <c r="CE100" s="108"/>
      <c r="CF100" s="108"/>
      <c r="CG100" s="108"/>
      <c r="CH100" s="108"/>
      <c r="CI100" s="108"/>
      <c r="CJ100" s="108"/>
      <c r="CK100" s="108"/>
      <c r="CL100" s="388"/>
      <c r="CM100" s="388"/>
      <c r="CN100" s="388"/>
      <c r="CO100" s="108"/>
      <c r="CP100" s="108"/>
      <c r="CQ100" s="108"/>
      <c r="CR100" s="108"/>
      <c r="CS100" s="108"/>
      <c r="CT100" s="108"/>
      <c r="CU100" s="108"/>
      <c r="CV100" s="108"/>
      <c r="CW100" s="108"/>
      <c r="CX100" s="109"/>
      <c r="CY100" s="109"/>
      <c r="CZ100" s="109"/>
      <c r="DA100" s="109"/>
      <c r="DB100" s="109"/>
      <c r="DC100" s="109"/>
      <c r="DD100" s="109"/>
      <c r="DE100" s="109"/>
      <c r="DF100" s="109"/>
      <c r="DG100" s="109"/>
      <c r="DH100" s="109"/>
      <c r="DI100" s="109"/>
      <c r="DJ100" s="109"/>
      <c r="DK100" s="109"/>
      <c r="DL100" s="299"/>
    </row>
    <row r="101" spans="1:116" hidden="1" x14ac:dyDescent="0.25">
      <c r="A101" s="297"/>
      <c r="B101" s="298"/>
      <c r="C101" s="297"/>
      <c r="D101" s="388"/>
      <c r="E101" s="388"/>
      <c r="F101" s="388"/>
      <c r="G101" s="388"/>
      <c r="H101" s="388"/>
      <c r="I101" s="388"/>
      <c r="J101" s="388"/>
      <c r="K101" s="388"/>
      <c r="L101" s="388"/>
      <c r="M101" s="388"/>
      <c r="N101" s="388"/>
      <c r="O101" s="388"/>
      <c r="P101" s="388"/>
      <c r="Q101" s="388"/>
      <c r="R101" s="388"/>
      <c r="S101" s="388"/>
      <c r="T101" s="388"/>
      <c r="U101" s="388"/>
      <c r="V101" s="388"/>
      <c r="W101" s="388"/>
      <c r="X101" s="388"/>
      <c r="Y101" s="388"/>
      <c r="Z101" s="388"/>
      <c r="AA101" s="388"/>
      <c r="AB101" s="388"/>
      <c r="AC101" s="388"/>
      <c r="AD101" s="388"/>
      <c r="AE101" s="388"/>
      <c r="AF101" s="108"/>
      <c r="AG101" s="108"/>
      <c r="AH101" s="388"/>
      <c r="AI101" s="388"/>
      <c r="AJ101" s="388"/>
      <c r="AK101" s="108"/>
      <c r="AL101" s="108"/>
      <c r="AM101" s="108"/>
      <c r="AN101" s="108"/>
      <c r="AO101" s="108"/>
      <c r="AP101" s="108"/>
      <c r="AQ101" s="108"/>
      <c r="AR101" s="108"/>
      <c r="AS101" s="108"/>
      <c r="AT101" s="108"/>
      <c r="AU101" s="108"/>
      <c r="AV101" s="388"/>
      <c r="AW101" s="388"/>
      <c r="AX101" s="388"/>
      <c r="AY101" s="108"/>
      <c r="AZ101" s="108"/>
      <c r="BA101" s="108"/>
      <c r="BB101" s="108"/>
      <c r="BC101" s="108"/>
      <c r="BD101" s="108"/>
      <c r="BE101" s="108"/>
      <c r="BF101" s="108"/>
      <c r="BG101" s="108"/>
      <c r="BH101" s="108"/>
      <c r="BI101" s="108"/>
      <c r="BJ101" s="108"/>
      <c r="BK101" s="108"/>
      <c r="BL101" s="108"/>
      <c r="BM101" s="108"/>
      <c r="BN101" s="108"/>
      <c r="BO101" s="108"/>
      <c r="BP101" s="108"/>
      <c r="BQ101" s="108"/>
      <c r="BR101" s="108"/>
      <c r="BS101" s="108"/>
      <c r="BT101" s="108"/>
      <c r="BU101" s="108"/>
      <c r="BV101" s="108"/>
      <c r="BW101" s="108"/>
      <c r="BX101" s="388"/>
      <c r="BY101" s="388"/>
      <c r="BZ101" s="388"/>
      <c r="CA101" s="108"/>
      <c r="CB101" s="108"/>
      <c r="CC101" s="108"/>
      <c r="CD101" s="108"/>
      <c r="CE101" s="108"/>
      <c r="CF101" s="108"/>
      <c r="CG101" s="108"/>
      <c r="CH101" s="108"/>
      <c r="CI101" s="108"/>
      <c r="CJ101" s="108"/>
      <c r="CK101" s="108"/>
      <c r="CL101" s="388"/>
      <c r="CM101" s="388"/>
      <c r="CN101" s="388"/>
      <c r="CO101" s="108"/>
      <c r="CP101" s="108"/>
      <c r="CQ101" s="108"/>
      <c r="CR101" s="108"/>
      <c r="CS101" s="108"/>
      <c r="CT101" s="108"/>
      <c r="CU101" s="108"/>
      <c r="CV101" s="108"/>
      <c r="CW101" s="108"/>
      <c r="CX101" s="109"/>
      <c r="CY101" s="109"/>
      <c r="CZ101" s="109"/>
      <c r="DA101" s="109"/>
      <c r="DB101" s="109"/>
      <c r="DC101" s="109"/>
      <c r="DD101" s="109"/>
      <c r="DE101" s="109"/>
      <c r="DF101" s="109"/>
      <c r="DG101" s="109"/>
      <c r="DH101" s="109"/>
      <c r="DI101" s="109"/>
      <c r="DJ101" s="109"/>
      <c r="DK101" s="109"/>
      <c r="DL101" s="299"/>
    </row>
    <row r="103" spans="1:116" ht="37.5" customHeight="1" x14ac:dyDescent="0.25">
      <c r="B103" s="607" t="s">
        <v>913</v>
      </c>
      <c r="C103" s="607"/>
      <c r="D103" s="256"/>
      <c r="E103" s="256"/>
      <c r="F103" s="256"/>
      <c r="G103" s="256"/>
      <c r="H103" s="256"/>
      <c r="I103" s="607" t="s">
        <v>914</v>
      </c>
      <c r="J103" s="607"/>
      <c r="K103" s="607"/>
      <c r="L103" s="607"/>
      <c r="M103" s="607"/>
    </row>
    <row r="104" spans="1:116" ht="18.75" x14ac:dyDescent="0.25">
      <c r="B104" s="256"/>
      <c r="C104" s="257"/>
      <c r="D104" s="256"/>
      <c r="E104" s="256"/>
      <c r="F104" s="256"/>
      <c r="G104" s="256"/>
      <c r="H104" s="256"/>
      <c r="I104" s="256"/>
      <c r="J104" s="256"/>
      <c r="K104" s="256"/>
      <c r="L104" s="256"/>
      <c r="M104" s="256"/>
    </row>
    <row r="105" spans="1:116" ht="18.75" x14ac:dyDescent="0.25">
      <c r="B105" s="607"/>
      <c r="C105" s="607"/>
      <c r="D105" s="256"/>
      <c r="E105" s="256"/>
      <c r="F105" s="256"/>
      <c r="G105" s="256"/>
      <c r="H105" s="256"/>
      <c r="I105" s="607"/>
      <c r="J105" s="607"/>
      <c r="K105" s="607"/>
      <c r="L105" s="607"/>
      <c r="M105" s="607"/>
    </row>
  </sheetData>
  <mergeCells count="42">
    <mergeCell ref="I103:M103"/>
    <mergeCell ref="B105:C105"/>
    <mergeCell ref="I105:M105"/>
    <mergeCell ref="B103:C103"/>
    <mergeCell ref="A9:AS9"/>
    <mergeCell ref="A10:AS10"/>
    <mergeCell ref="AM16:AS16"/>
    <mergeCell ref="AF15:AS15"/>
    <mergeCell ref="D16:J16"/>
    <mergeCell ref="K16:Q16"/>
    <mergeCell ref="R16:X16"/>
    <mergeCell ref="Y16:AE16"/>
    <mergeCell ref="AF16:AL16"/>
    <mergeCell ref="AF14:DK14"/>
    <mergeCell ref="CX15:DK15"/>
    <mergeCell ref="AT16:AZ16"/>
    <mergeCell ref="DI2:DL2"/>
    <mergeCell ref="CJ15:CW15"/>
    <mergeCell ref="CJ16:CP16"/>
    <mergeCell ref="CQ16:CW16"/>
    <mergeCell ref="BV15:CI15"/>
    <mergeCell ref="BV16:CB16"/>
    <mergeCell ref="CC16:CI16"/>
    <mergeCell ref="DL14:DL17"/>
    <mergeCell ref="A13:DK13"/>
    <mergeCell ref="A14:A17"/>
    <mergeCell ref="B14:B17"/>
    <mergeCell ref="C14:C17"/>
    <mergeCell ref="D14:Q15"/>
    <mergeCell ref="R14:AE15"/>
    <mergeCell ref="A4:AS4"/>
    <mergeCell ref="A5:AS5"/>
    <mergeCell ref="A6:AS6"/>
    <mergeCell ref="A7:AS7"/>
    <mergeCell ref="A8:AS8"/>
    <mergeCell ref="AT15:BG15"/>
    <mergeCell ref="BH15:BU15"/>
    <mergeCell ref="BA16:BG16"/>
    <mergeCell ref="BH16:BN16"/>
    <mergeCell ref="BO16:BU16"/>
    <mergeCell ref="CX16:DD16"/>
    <mergeCell ref="DE16:DK16"/>
  </mergeCells>
  <pageMargins left="0.59055118110236227" right="0.19685039370078741" top="0.19685039370078741" bottom="0.19685039370078741" header="0.27559055118110237" footer="0.27559055118110237"/>
  <pageSetup paperSize="8" scale="66" fitToWidth="3"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M101"/>
  <sheetViews>
    <sheetView view="pageBreakPreview" topLeftCell="B1" zoomScale="70" zoomScaleNormal="75" zoomScaleSheetLayoutView="70" workbookViewId="0">
      <selection activeCell="B53" sqref="A53:XFD53"/>
    </sheetView>
  </sheetViews>
  <sheetFormatPr defaultRowHeight="15.75" x14ac:dyDescent="0.25"/>
  <cols>
    <col min="1" max="1" width="13" style="4" customWidth="1"/>
    <col min="2" max="2" width="36" style="4" customWidth="1"/>
    <col min="3" max="3" width="15.85546875" style="4" customWidth="1"/>
    <col min="4" max="4" width="17.5703125" style="310" customWidth="1"/>
    <col min="5" max="6" width="6" style="310" bestFit="1" customWidth="1"/>
    <col min="7" max="9" width="6" style="310" customWidth="1"/>
    <col min="10" max="39" width="6.85546875" style="310" customWidth="1"/>
    <col min="40" max="40" width="6.5703125" style="4" customWidth="1"/>
    <col min="41" max="41" width="18.42578125" style="4" customWidth="1"/>
    <col min="42" max="42" width="24.28515625" style="4" customWidth="1"/>
    <col min="43" max="43" width="14.42578125" style="4" customWidth="1"/>
    <col min="44" max="44" width="25.5703125" style="4" customWidth="1"/>
    <col min="45" max="45" width="12.42578125" style="4" customWidth="1"/>
    <col min="46" max="46" width="19.85546875" style="4" customWidth="1"/>
    <col min="47" max="48" width="4.7109375" style="4" customWidth="1"/>
    <col min="49" max="49" width="4.28515625" style="4" customWidth="1"/>
    <col min="50" max="50" width="4.42578125" style="4" customWidth="1"/>
    <col min="51" max="51" width="5.140625" style="4" customWidth="1"/>
    <col min="52" max="52" width="5.7109375" style="4" customWidth="1"/>
    <col min="53" max="53" width="6.28515625" style="4" customWidth="1"/>
    <col min="54" max="54" width="6.5703125" style="4" customWidth="1"/>
    <col min="55" max="55" width="6.28515625" style="4" customWidth="1"/>
    <col min="56" max="57" width="5.7109375" style="4" customWidth="1"/>
    <col min="58" max="58" width="14.7109375" style="4" customWidth="1"/>
    <col min="59" max="68" width="5.7109375" style="4" customWidth="1"/>
    <col min="69" max="16384" width="9.140625" style="4"/>
  </cols>
  <sheetData>
    <row r="1" spans="1:39" s="3" customFormat="1" x14ac:dyDescent="0.2">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339" t="s">
        <v>302</v>
      </c>
    </row>
    <row r="2" spans="1:39" s="3" customFormat="1" x14ac:dyDescent="0.2">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339" t="s">
        <v>1</v>
      </c>
    </row>
    <row r="3" spans="1:39" s="3" customFormat="1" x14ac:dyDescent="0.2">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74" t="s">
        <v>2</v>
      </c>
    </row>
    <row r="4" spans="1:39" x14ac:dyDescent="0.25">
      <c r="A4" s="609" t="s">
        <v>303</v>
      </c>
      <c r="B4" s="609"/>
      <c r="C4" s="609"/>
      <c r="D4" s="609"/>
      <c r="E4" s="609"/>
      <c r="F4" s="609"/>
      <c r="G4" s="609"/>
      <c r="H4" s="609"/>
      <c r="I4" s="609"/>
      <c r="J4" s="609"/>
      <c r="K4" s="609"/>
      <c r="L4" s="609"/>
      <c r="M4" s="609"/>
      <c r="N4" s="609"/>
      <c r="O4" s="609"/>
      <c r="P4" s="609"/>
      <c r="Q4" s="609"/>
      <c r="R4" s="609"/>
      <c r="S4" s="609"/>
      <c r="T4" s="609"/>
      <c r="U4" s="609"/>
      <c r="V4" s="609"/>
      <c r="W4" s="609"/>
      <c r="X4" s="609"/>
      <c r="Y4" s="609"/>
      <c r="Z4" s="609"/>
      <c r="AA4" s="609"/>
      <c r="AB4" s="609"/>
      <c r="AC4" s="609"/>
      <c r="AD4" s="609"/>
      <c r="AE4" s="609"/>
      <c r="AF4" s="609"/>
      <c r="AG4" s="609"/>
      <c r="AH4" s="609"/>
      <c r="AI4" s="609"/>
      <c r="AJ4" s="609"/>
      <c r="AK4" s="609"/>
      <c r="AL4" s="609"/>
      <c r="AM4" s="609"/>
    </row>
    <row r="6" spans="1:39" x14ac:dyDescent="0.25">
      <c r="A6" s="610" t="str">
        <f>G0228_1074205010351_07_0_69_!A6</f>
        <v xml:space="preserve">Инвестиционная программа              ООО "ИнвестГрадСтрой"                </v>
      </c>
      <c r="B6" s="610"/>
      <c r="C6" s="610"/>
      <c r="D6" s="610"/>
      <c r="E6" s="610"/>
      <c r="F6" s="610"/>
      <c r="G6" s="610"/>
      <c r="H6" s="610"/>
      <c r="I6" s="610"/>
      <c r="J6" s="610"/>
      <c r="K6" s="610"/>
      <c r="L6" s="610"/>
      <c r="M6" s="610"/>
      <c r="N6" s="610"/>
      <c r="O6" s="610"/>
      <c r="P6" s="610"/>
      <c r="Q6" s="610"/>
      <c r="R6" s="610"/>
      <c r="S6" s="610"/>
      <c r="T6" s="610"/>
      <c r="U6" s="610"/>
      <c r="V6" s="610"/>
      <c r="W6" s="610"/>
      <c r="X6" s="610"/>
      <c r="Y6" s="610"/>
      <c r="Z6" s="610"/>
      <c r="AA6" s="610"/>
      <c r="AB6" s="610"/>
      <c r="AC6" s="610"/>
      <c r="AD6" s="610"/>
      <c r="AE6" s="610"/>
      <c r="AF6" s="610"/>
      <c r="AG6" s="610"/>
      <c r="AH6" s="610"/>
      <c r="AI6" s="610"/>
      <c r="AJ6" s="610"/>
      <c r="AK6" s="610"/>
      <c r="AL6" s="610"/>
      <c r="AM6" s="610"/>
    </row>
    <row r="7" spans="1:39" x14ac:dyDescent="0.25">
      <c r="A7" s="611" t="s">
        <v>4</v>
      </c>
      <c r="B7" s="611"/>
      <c r="C7" s="611"/>
      <c r="D7" s="611"/>
      <c r="E7" s="611"/>
      <c r="F7" s="611"/>
      <c r="G7" s="611"/>
      <c r="H7" s="611"/>
      <c r="I7" s="611"/>
      <c r="J7" s="611"/>
      <c r="K7" s="611"/>
      <c r="L7" s="611"/>
      <c r="M7" s="611"/>
      <c r="N7" s="611"/>
      <c r="O7" s="611"/>
      <c r="P7" s="611"/>
      <c r="Q7" s="611"/>
      <c r="R7" s="611"/>
      <c r="S7" s="611"/>
      <c r="T7" s="611"/>
      <c r="U7" s="611"/>
      <c r="V7" s="611"/>
      <c r="W7" s="611"/>
      <c r="X7" s="611"/>
      <c r="Y7" s="611"/>
      <c r="Z7" s="611"/>
      <c r="AA7" s="611"/>
      <c r="AB7" s="611"/>
      <c r="AC7" s="611"/>
      <c r="AD7" s="611"/>
      <c r="AE7" s="611"/>
      <c r="AF7" s="611"/>
      <c r="AG7" s="611"/>
      <c r="AH7" s="611"/>
      <c r="AI7" s="611"/>
      <c r="AJ7" s="611"/>
      <c r="AK7" s="611"/>
      <c r="AL7" s="611"/>
      <c r="AM7" s="611"/>
    </row>
    <row r="8" spans="1:39" x14ac:dyDescent="0.25">
      <c r="A8" s="340"/>
      <c r="B8" s="340"/>
      <c r="C8" s="340"/>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row>
    <row r="9" spans="1:39" x14ac:dyDescent="0.25">
      <c r="A9" s="612" t="s">
        <v>955</v>
      </c>
      <c r="B9" s="612"/>
      <c r="C9" s="612"/>
      <c r="D9" s="612"/>
      <c r="E9" s="612"/>
      <c r="F9" s="612"/>
      <c r="G9" s="612"/>
      <c r="H9" s="612"/>
      <c r="I9" s="612"/>
      <c r="J9" s="612"/>
      <c r="K9" s="612"/>
      <c r="L9" s="612"/>
      <c r="M9" s="612"/>
      <c r="N9" s="612"/>
      <c r="O9" s="612"/>
      <c r="P9" s="612"/>
      <c r="Q9" s="612"/>
      <c r="R9" s="612"/>
      <c r="S9" s="612"/>
      <c r="T9" s="612"/>
      <c r="U9" s="612"/>
      <c r="V9" s="612"/>
      <c r="W9" s="612"/>
      <c r="X9" s="612"/>
      <c r="Y9" s="612"/>
      <c r="Z9" s="612"/>
      <c r="AA9" s="612"/>
      <c r="AB9" s="612"/>
      <c r="AC9" s="612"/>
      <c r="AD9" s="612"/>
      <c r="AE9" s="612"/>
      <c r="AF9" s="612"/>
      <c r="AG9" s="612"/>
      <c r="AH9" s="612"/>
      <c r="AI9" s="612"/>
      <c r="AJ9" s="612"/>
      <c r="AK9" s="612"/>
      <c r="AL9" s="612"/>
      <c r="AM9" s="612"/>
    </row>
    <row r="10" spans="1:39" x14ac:dyDescent="0.25">
      <c r="A10" s="309"/>
      <c r="B10" s="309"/>
      <c r="C10" s="309"/>
    </row>
    <row r="11" spans="1:39" x14ac:dyDescent="0.25">
      <c r="A11" s="309"/>
      <c r="B11" s="309"/>
      <c r="C11" s="309"/>
    </row>
    <row r="12" spans="1:39" x14ac:dyDescent="0.25">
      <c r="A12" s="309"/>
      <c r="B12" s="309"/>
      <c r="C12" s="309"/>
    </row>
    <row r="13" spans="1:39" x14ac:dyDescent="0.25">
      <c r="A13" s="613"/>
      <c r="B13" s="613"/>
      <c r="C13" s="613"/>
      <c r="D13" s="613"/>
      <c r="E13" s="613"/>
      <c r="F13" s="613"/>
      <c r="G13" s="613"/>
      <c r="H13" s="613"/>
      <c r="I13" s="613"/>
      <c r="J13" s="613"/>
      <c r="K13" s="613"/>
      <c r="L13" s="613"/>
      <c r="M13" s="613"/>
      <c r="N13" s="613"/>
      <c r="O13" s="613"/>
      <c r="P13" s="613"/>
      <c r="Q13" s="613"/>
      <c r="R13" s="613"/>
      <c r="S13" s="613"/>
      <c r="T13" s="613"/>
      <c r="U13" s="613"/>
      <c r="V13" s="613"/>
      <c r="W13" s="613"/>
      <c r="X13" s="613"/>
      <c r="Y13" s="141"/>
      <c r="Z13" s="141"/>
      <c r="AA13" s="141"/>
      <c r="AB13" s="141"/>
      <c r="AC13" s="141"/>
      <c r="AD13" s="141"/>
      <c r="AE13" s="141"/>
      <c r="AF13" s="141"/>
      <c r="AG13" s="141"/>
      <c r="AH13" s="141"/>
      <c r="AI13" s="141"/>
    </row>
    <row r="14" spans="1:39" ht="30.75" customHeight="1" x14ac:dyDescent="0.25">
      <c r="A14" s="578" t="s">
        <v>5</v>
      </c>
      <c r="B14" s="578" t="s">
        <v>6</v>
      </c>
      <c r="C14" s="578" t="s">
        <v>7</v>
      </c>
      <c r="D14" s="578" t="s">
        <v>304</v>
      </c>
      <c r="E14" s="578" t="s">
        <v>927</v>
      </c>
      <c r="F14" s="578"/>
      <c r="G14" s="578"/>
      <c r="H14" s="578"/>
      <c r="I14" s="578"/>
      <c r="J14" s="614" t="s">
        <v>305</v>
      </c>
      <c r="K14" s="614"/>
      <c r="L14" s="614"/>
      <c r="M14" s="614"/>
      <c r="N14" s="614"/>
      <c r="O14" s="614"/>
      <c r="P14" s="614"/>
      <c r="Q14" s="614"/>
      <c r="R14" s="614"/>
      <c r="S14" s="614"/>
      <c r="T14" s="614"/>
      <c r="U14" s="614"/>
      <c r="V14" s="614"/>
      <c r="W14" s="614"/>
      <c r="X14" s="614"/>
      <c r="Y14" s="614"/>
      <c r="Z14" s="614"/>
      <c r="AA14" s="614"/>
      <c r="AB14" s="614"/>
      <c r="AC14" s="614"/>
      <c r="AD14" s="614"/>
      <c r="AE14" s="614"/>
      <c r="AF14" s="614"/>
      <c r="AG14" s="614"/>
      <c r="AH14" s="614"/>
      <c r="AI14" s="614"/>
      <c r="AJ14" s="614"/>
      <c r="AK14" s="614"/>
      <c r="AL14" s="614"/>
      <c r="AM14" s="614"/>
    </row>
    <row r="15" spans="1:39" ht="31.5" customHeight="1" x14ac:dyDescent="0.25">
      <c r="A15" s="578"/>
      <c r="B15" s="578"/>
      <c r="C15" s="578"/>
      <c r="D15" s="578"/>
      <c r="E15" s="578"/>
      <c r="F15" s="578"/>
      <c r="G15" s="578"/>
      <c r="H15" s="578"/>
      <c r="I15" s="578"/>
      <c r="J15" s="608" t="s">
        <v>868</v>
      </c>
      <c r="K15" s="608"/>
      <c r="L15" s="608"/>
      <c r="M15" s="608"/>
      <c r="N15" s="608"/>
      <c r="O15" s="608" t="s">
        <v>869</v>
      </c>
      <c r="P15" s="608"/>
      <c r="Q15" s="608"/>
      <c r="R15" s="608"/>
      <c r="S15" s="608"/>
      <c r="T15" s="608" t="s">
        <v>870</v>
      </c>
      <c r="U15" s="608"/>
      <c r="V15" s="608"/>
      <c r="W15" s="608"/>
      <c r="X15" s="608"/>
      <c r="Y15" s="608" t="s">
        <v>871</v>
      </c>
      <c r="Z15" s="608"/>
      <c r="AA15" s="608"/>
      <c r="AB15" s="608"/>
      <c r="AC15" s="608"/>
      <c r="AD15" s="608" t="s">
        <v>872</v>
      </c>
      <c r="AE15" s="608"/>
      <c r="AF15" s="608"/>
      <c r="AG15" s="608"/>
      <c r="AH15" s="608"/>
      <c r="AI15" s="578" t="s">
        <v>103</v>
      </c>
      <c r="AJ15" s="578"/>
      <c r="AK15" s="578"/>
      <c r="AL15" s="578"/>
      <c r="AM15" s="578"/>
    </row>
    <row r="16" spans="1:39" x14ac:dyDescent="0.25">
      <c r="A16" s="578"/>
      <c r="B16" s="578"/>
      <c r="C16" s="578"/>
      <c r="D16" s="578"/>
      <c r="E16" s="608" t="s">
        <v>696</v>
      </c>
      <c r="F16" s="608"/>
      <c r="G16" s="608"/>
      <c r="H16" s="608"/>
      <c r="I16" s="608"/>
      <c r="J16" s="608" t="s">
        <v>696</v>
      </c>
      <c r="K16" s="608"/>
      <c r="L16" s="608"/>
      <c r="M16" s="608"/>
      <c r="N16" s="608"/>
      <c r="O16" s="608" t="s">
        <v>696</v>
      </c>
      <c r="P16" s="608"/>
      <c r="Q16" s="608"/>
      <c r="R16" s="608"/>
      <c r="S16" s="608"/>
      <c r="T16" s="608" t="s">
        <v>54</v>
      </c>
      <c r="U16" s="608"/>
      <c r="V16" s="608"/>
      <c r="W16" s="608"/>
      <c r="X16" s="608"/>
      <c r="Y16" s="608" t="s">
        <v>54</v>
      </c>
      <c r="Z16" s="608"/>
      <c r="AA16" s="608"/>
      <c r="AB16" s="608"/>
      <c r="AC16" s="608"/>
      <c r="AD16" s="608" t="s">
        <v>54</v>
      </c>
      <c r="AE16" s="608"/>
      <c r="AF16" s="608"/>
      <c r="AG16" s="608"/>
      <c r="AH16" s="608"/>
      <c r="AI16" s="608" t="s">
        <v>54</v>
      </c>
      <c r="AJ16" s="608"/>
      <c r="AK16" s="608"/>
      <c r="AL16" s="608"/>
      <c r="AM16" s="608"/>
    </row>
    <row r="17" spans="1:39" ht="47.25" x14ac:dyDescent="0.25">
      <c r="A17" s="578"/>
      <c r="B17" s="578"/>
      <c r="C17" s="578"/>
      <c r="D17" s="578"/>
      <c r="E17" s="7" t="s">
        <v>107</v>
      </c>
      <c r="F17" s="7" t="s">
        <v>108</v>
      </c>
      <c r="G17" s="7" t="s">
        <v>109</v>
      </c>
      <c r="H17" s="7" t="s">
        <v>110</v>
      </c>
      <c r="I17" s="7" t="s">
        <v>111</v>
      </c>
      <c r="J17" s="7" t="s">
        <v>107</v>
      </c>
      <c r="K17" s="7" t="s">
        <v>108</v>
      </c>
      <c r="L17" s="7" t="s">
        <v>109</v>
      </c>
      <c r="M17" s="7" t="s">
        <v>110</v>
      </c>
      <c r="N17" s="7" t="s">
        <v>111</v>
      </c>
      <c r="O17" s="7" t="s">
        <v>107</v>
      </c>
      <c r="P17" s="7" t="s">
        <v>108</v>
      </c>
      <c r="Q17" s="7" t="s">
        <v>109</v>
      </c>
      <c r="R17" s="7" t="s">
        <v>110</v>
      </c>
      <c r="S17" s="7" t="s">
        <v>111</v>
      </c>
      <c r="T17" s="7" t="s">
        <v>107</v>
      </c>
      <c r="U17" s="7" t="s">
        <v>108</v>
      </c>
      <c r="V17" s="7" t="s">
        <v>109</v>
      </c>
      <c r="W17" s="7" t="s">
        <v>110</v>
      </c>
      <c r="X17" s="7" t="s">
        <v>111</v>
      </c>
      <c r="Y17" s="7" t="s">
        <v>107</v>
      </c>
      <c r="Z17" s="7" t="s">
        <v>108</v>
      </c>
      <c r="AA17" s="7" t="s">
        <v>109</v>
      </c>
      <c r="AB17" s="7" t="s">
        <v>110</v>
      </c>
      <c r="AC17" s="7" t="s">
        <v>111</v>
      </c>
      <c r="AD17" s="7" t="s">
        <v>107</v>
      </c>
      <c r="AE17" s="7" t="s">
        <v>108</v>
      </c>
      <c r="AF17" s="7" t="s">
        <v>109</v>
      </c>
      <c r="AG17" s="7" t="s">
        <v>110</v>
      </c>
      <c r="AH17" s="7" t="s">
        <v>111</v>
      </c>
      <c r="AI17" s="7" t="s">
        <v>107</v>
      </c>
      <c r="AJ17" s="7" t="s">
        <v>108</v>
      </c>
      <c r="AK17" s="7" t="s">
        <v>109</v>
      </c>
      <c r="AL17" s="7" t="s">
        <v>110</v>
      </c>
      <c r="AM17" s="7" t="s">
        <v>111</v>
      </c>
    </row>
    <row r="18" spans="1:39" x14ac:dyDescent="0.25">
      <c r="A18" s="311">
        <v>1</v>
      </c>
      <c r="B18" s="311">
        <v>2</v>
      </c>
      <c r="C18" s="311">
        <v>3</v>
      </c>
      <c r="D18" s="311">
        <v>4</v>
      </c>
      <c r="E18" s="8" t="s">
        <v>228</v>
      </c>
      <c r="F18" s="8" t="s">
        <v>229</v>
      </c>
      <c r="G18" s="8" t="s">
        <v>230</v>
      </c>
      <c r="H18" s="8" t="s">
        <v>231</v>
      </c>
      <c r="I18" s="8" t="s">
        <v>232</v>
      </c>
      <c r="J18" s="8" t="s">
        <v>112</v>
      </c>
      <c r="K18" s="8" t="s">
        <v>113</v>
      </c>
      <c r="L18" s="8" t="s">
        <v>114</v>
      </c>
      <c r="M18" s="8" t="s">
        <v>115</v>
      </c>
      <c r="N18" s="8" t="s">
        <v>116</v>
      </c>
      <c r="O18" s="8" t="s">
        <v>119</v>
      </c>
      <c r="P18" s="8" t="s">
        <v>120</v>
      </c>
      <c r="Q18" s="8" t="s">
        <v>121</v>
      </c>
      <c r="R18" s="8" t="s">
        <v>122</v>
      </c>
      <c r="S18" s="8" t="s">
        <v>123</v>
      </c>
      <c r="T18" s="8" t="s">
        <v>274</v>
      </c>
      <c r="U18" s="8" t="s">
        <v>275</v>
      </c>
      <c r="V18" s="8" t="s">
        <v>276</v>
      </c>
      <c r="W18" s="8" t="s">
        <v>277</v>
      </c>
      <c r="X18" s="8" t="s">
        <v>278</v>
      </c>
      <c r="Y18" s="8" t="s">
        <v>281</v>
      </c>
      <c r="Z18" s="8" t="s">
        <v>282</v>
      </c>
      <c r="AA18" s="8" t="s">
        <v>283</v>
      </c>
      <c r="AB18" s="8" t="s">
        <v>284</v>
      </c>
      <c r="AC18" s="8" t="s">
        <v>285</v>
      </c>
      <c r="AD18" s="8" t="s">
        <v>288</v>
      </c>
      <c r="AE18" s="8" t="s">
        <v>289</v>
      </c>
      <c r="AF18" s="8" t="s">
        <v>290</v>
      </c>
      <c r="AG18" s="8" t="s">
        <v>291</v>
      </c>
      <c r="AH18" s="8" t="s">
        <v>292</v>
      </c>
      <c r="AI18" s="8" t="s">
        <v>126</v>
      </c>
      <c r="AJ18" s="8" t="s">
        <v>127</v>
      </c>
      <c r="AK18" s="8" t="s">
        <v>128</v>
      </c>
      <c r="AL18" s="8" t="s">
        <v>129</v>
      </c>
      <c r="AM18" s="8" t="s">
        <v>130</v>
      </c>
    </row>
    <row r="19" spans="1:39" ht="31.5" x14ac:dyDescent="0.25">
      <c r="A19" s="297">
        <f>G0228_1074205010351_02_0_69_!A19</f>
        <v>0</v>
      </c>
      <c r="B19" s="298" t="str">
        <f>G0228_1074205010351_02_0_69_!B19</f>
        <v>ВСЕГО по инвестиционной программе, в том числе:</v>
      </c>
      <c r="C19" s="297" t="str">
        <f>G0228_1074205010351_02_0_69_!C19</f>
        <v>Г</v>
      </c>
      <c r="D19" s="315" t="s">
        <v>482</v>
      </c>
      <c r="E19" s="315">
        <v>0</v>
      </c>
      <c r="F19" s="315">
        <v>0</v>
      </c>
      <c r="G19" s="315">
        <v>0</v>
      </c>
      <c r="H19" s="315">
        <v>0</v>
      </c>
      <c r="I19" s="315">
        <v>0</v>
      </c>
      <c r="J19" s="315">
        <v>0</v>
      </c>
      <c r="K19" s="315">
        <v>0</v>
      </c>
      <c r="L19" s="315">
        <v>0</v>
      </c>
      <c r="M19" s="315">
        <v>0</v>
      </c>
      <c r="N19" s="315">
        <v>0</v>
      </c>
      <c r="O19" s="315">
        <f>O47</f>
        <v>0</v>
      </c>
      <c r="P19" s="315">
        <v>0</v>
      </c>
      <c r="Q19" s="315">
        <v>0</v>
      </c>
      <c r="R19" s="315">
        <v>0</v>
      </c>
      <c r="S19" s="315">
        <v>0</v>
      </c>
      <c r="T19" s="511">
        <f>T47</f>
        <v>3.35</v>
      </c>
      <c r="U19" s="315">
        <v>0</v>
      </c>
      <c r="V19" s="315">
        <v>0</v>
      </c>
      <c r="W19" s="315">
        <v>0</v>
      </c>
      <c r="X19" s="315">
        <v>0</v>
      </c>
      <c r="Y19" s="315">
        <v>32</v>
      </c>
      <c r="Z19" s="315">
        <v>0</v>
      </c>
      <c r="AA19" s="315">
        <v>0</v>
      </c>
      <c r="AB19" s="315">
        <v>0</v>
      </c>
      <c r="AC19" s="315">
        <v>0</v>
      </c>
      <c r="AD19" s="315">
        <v>0</v>
      </c>
      <c r="AE19" s="315">
        <v>0</v>
      </c>
      <c r="AF19" s="315">
        <v>0</v>
      </c>
      <c r="AG19" s="315">
        <v>0</v>
      </c>
      <c r="AH19" s="315">
        <v>0</v>
      </c>
      <c r="AI19" s="315">
        <f>Y19+T19+O19</f>
        <v>35.35</v>
      </c>
      <c r="AJ19" s="315">
        <v>0</v>
      </c>
      <c r="AK19" s="315">
        <v>0</v>
      </c>
      <c r="AL19" s="315">
        <v>0</v>
      </c>
      <c r="AM19" s="315">
        <v>0</v>
      </c>
    </row>
    <row r="20" spans="1:39" ht="31.5" x14ac:dyDescent="0.25">
      <c r="A20" s="297" t="str">
        <f>G0228_1074205010351_02_0_69_!A20</f>
        <v>0.1</v>
      </c>
      <c r="B20" s="298" t="str">
        <f>G0228_1074205010351_02_0_69_!B20</f>
        <v>Технологическое присоединение, всего</v>
      </c>
      <c r="C20" s="297" t="str">
        <f>G0228_1074205010351_02_0_69_!C20</f>
        <v>Г</v>
      </c>
      <c r="D20" s="315" t="s">
        <v>482</v>
      </c>
      <c r="E20" s="315">
        <v>0</v>
      </c>
      <c r="F20" s="315">
        <v>0</v>
      </c>
      <c r="G20" s="315">
        <v>0</v>
      </c>
      <c r="H20" s="315">
        <v>0</v>
      </c>
      <c r="I20" s="315">
        <v>0</v>
      </c>
      <c r="J20" s="315">
        <v>0</v>
      </c>
      <c r="K20" s="315">
        <v>0</v>
      </c>
      <c r="L20" s="315">
        <v>0</v>
      </c>
      <c r="M20" s="315">
        <v>0</v>
      </c>
      <c r="N20" s="315">
        <v>0</v>
      </c>
      <c r="O20" s="315">
        <v>0</v>
      </c>
      <c r="P20" s="315">
        <v>0</v>
      </c>
      <c r="Q20" s="315">
        <v>0</v>
      </c>
      <c r="R20" s="315">
        <v>0</v>
      </c>
      <c r="S20" s="315">
        <v>0</v>
      </c>
      <c r="T20" s="315">
        <v>0</v>
      </c>
      <c r="U20" s="315">
        <v>0</v>
      </c>
      <c r="V20" s="315">
        <v>0</v>
      </c>
      <c r="W20" s="315">
        <v>0</v>
      </c>
      <c r="X20" s="315">
        <v>0</v>
      </c>
      <c r="Y20" s="315">
        <v>0</v>
      </c>
      <c r="Z20" s="315">
        <v>0</v>
      </c>
      <c r="AA20" s="315">
        <v>0</v>
      </c>
      <c r="AB20" s="315">
        <v>0</v>
      </c>
      <c r="AC20" s="315">
        <v>0</v>
      </c>
      <c r="AD20" s="315">
        <v>0</v>
      </c>
      <c r="AE20" s="315">
        <v>0</v>
      </c>
      <c r="AF20" s="315">
        <v>0</v>
      </c>
      <c r="AG20" s="315">
        <v>0</v>
      </c>
      <c r="AH20" s="315">
        <v>0</v>
      </c>
      <c r="AI20" s="315">
        <v>0</v>
      </c>
      <c r="AJ20" s="315">
        <v>0</v>
      </c>
      <c r="AK20" s="315">
        <v>0</v>
      </c>
      <c r="AL20" s="315">
        <v>0</v>
      </c>
      <c r="AM20" s="315">
        <v>0</v>
      </c>
    </row>
    <row r="21" spans="1:39" ht="47.25" x14ac:dyDescent="0.25">
      <c r="A21" s="297" t="str">
        <f>G0228_1074205010351_02_0_69_!A21</f>
        <v>0.2</v>
      </c>
      <c r="B21" s="298" t="str">
        <f>G0228_1074205010351_02_0_69_!B21</f>
        <v>Реконструкция, модернизация, техническое перевооружение, всего</v>
      </c>
      <c r="C21" s="297" t="str">
        <f>G0228_1074205010351_02_0_69_!C21</f>
        <v>Г</v>
      </c>
      <c r="D21" s="315" t="s">
        <v>482</v>
      </c>
      <c r="E21" s="315">
        <v>0</v>
      </c>
      <c r="F21" s="315">
        <v>0</v>
      </c>
      <c r="G21" s="315">
        <v>0</v>
      </c>
      <c r="H21" s="315">
        <v>0</v>
      </c>
      <c r="I21" s="315">
        <v>0</v>
      </c>
      <c r="J21" s="315">
        <v>0</v>
      </c>
      <c r="K21" s="315">
        <v>0</v>
      </c>
      <c r="L21" s="315">
        <v>0</v>
      </c>
      <c r="M21" s="315">
        <v>0</v>
      </c>
      <c r="N21" s="315">
        <v>0</v>
      </c>
      <c r="O21" s="315">
        <v>0</v>
      </c>
      <c r="P21" s="315">
        <v>0</v>
      </c>
      <c r="Q21" s="315">
        <v>0</v>
      </c>
      <c r="R21" s="315">
        <v>0</v>
      </c>
      <c r="S21" s="315">
        <v>0</v>
      </c>
      <c r="T21" s="315">
        <v>0</v>
      </c>
      <c r="U21" s="315">
        <v>0</v>
      </c>
      <c r="V21" s="315">
        <v>0</v>
      </c>
      <c r="W21" s="315">
        <v>0</v>
      </c>
      <c r="X21" s="315">
        <v>0</v>
      </c>
      <c r="Y21" s="315">
        <v>0</v>
      </c>
      <c r="Z21" s="315">
        <v>0</v>
      </c>
      <c r="AA21" s="315">
        <v>0</v>
      </c>
      <c r="AB21" s="315">
        <v>0</v>
      </c>
      <c r="AC21" s="315">
        <v>0</v>
      </c>
      <c r="AD21" s="315">
        <v>0</v>
      </c>
      <c r="AE21" s="315">
        <v>0</v>
      </c>
      <c r="AF21" s="315">
        <v>0</v>
      </c>
      <c r="AG21" s="315">
        <v>0</v>
      </c>
      <c r="AH21" s="315">
        <v>0</v>
      </c>
      <c r="AI21" s="315">
        <v>0</v>
      </c>
      <c r="AJ21" s="315">
        <v>0</v>
      </c>
      <c r="AK21" s="315">
        <v>0</v>
      </c>
      <c r="AL21" s="315">
        <v>0</v>
      </c>
      <c r="AM21" s="315">
        <v>0</v>
      </c>
    </row>
    <row r="22" spans="1:39" ht="94.5" x14ac:dyDescent="0.25">
      <c r="A22" s="297" t="str">
        <f>G0228_1074205010351_02_0_69_!A22</f>
        <v>0.3</v>
      </c>
      <c r="B22" s="298"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297" t="str">
        <f>G0228_1074205010351_02_0_69_!C22</f>
        <v>Г</v>
      </c>
      <c r="D22" s="315" t="s">
        <v>482</v>
      </c>
      <c r="E22" s="315">
        <v>0</v>
      </c>
      <c r="F22" s="315">
        <v>0</v>
      </c>
      <c r="G22" s="315">
        <v>0</v>
      </c>
      <c r="H22" s="315">
        <v>0</v>
      </c>
      <c r="I22" s="315">
        <v>0</v>
      </c>
      <c r="J22" s="315">
        <v>0</v>
      </c>
      <c r="K22" s="315">
        <v>0</v>
      </c>
      <c r="L22" s="315">
        <v>0</v>
      </c>
      <c r="M22" s="315">
        <v>0</v>
      </c>
      <c r="N22" s="315">
        <v>0</v>
      </c>
      <c r="O22" s="315">
        <v>0</v>
      </c>
      <c r="P22" s="315">
        <v>0</v>
      </c>
      <c r="Q22" s="315">
        <v>0</v>
      </c>
      <c r="R22" s="315">
        <v>0</v>
      </c>
      <c r="S22" s="315">
        <v>0</v>
      </c>
      <c r="T22" s="315">
        <v>0</v>
      </c>
      <c r="U22" s="315">
        <v>0</v>
      </c>
      <c r="V22" s="315">
        <v>0</v>
      </c>
      <c r="W22" s="315">
        <v>0</v>
      </c>
      <c r="X22" s="315">
        <v>0</v>
      </c>
      <c r="Y22" s="315">
        <v>0</v>
      </c>
      <c r="Z22" s="315">
        <v>0</v>
      </c>
      <c r="AA22" s="315">
        <v>0</v>
      </c>
      <c r="AB22" s="315">
        <v>0</v>
      </c>
      <c r="AC22" s="315">
        <v>0</v>
      </c>
      <c r="AD22" s="315">
        <v>0</v>
      </c>
      <c r="AE22" s="315">
        <v>0</v>
      </c>
      <c r="AF22" s="315">
        <v>0</v>
      </c>
      <c r="AG22" s="315">
        <v>0</v>
      </c>
      <c r="AH22" s="315">
        <v>0</v>
      </c>
      <c r="AI22" s="315">
        <v>0</v>
      </c>
      <c r="AJ22" s="315">
        <v>0</v>
      </c>
      <c r="AK22" s="315">
        <v>0</v>
      </c>
      <c r="AL22" s="315">
        <v>0</v>
      </c>
      <c r="AM22" s="315">
        <v>0</v>
      </c>
    </row>
    <row r="23" spans="1:39" ht="47.25" x14ac:dyDescent="0.25">
      <c r="A23" s="297" t="str">
        <f>G0228_1074205010351_02_0_69_!A23</f>
        <v>0.4</v>
      </c>
      <c r="B23" s="298" t="str">
        <f>G0228_1074205010351_02_0_69_!B23</f>
        <v>Прочее новое строительство объектов электросетевого хозяйства, всего</v>
      </c>
      <c r="C23" s="297" t="str">
        <f>G0228_1074205010351_02_0_69_!C23</f>
        <v>Г</v>
      </c>
      <c r="D23" s="315" t="s">
        <v>482</v>
      </c>
      <c r="E23" s="315">
        <v>0</v>
      </c>
      <c r="F23" s="315">
        <v>0</v>
      </c>
      <c r="G23" s="315">
        <v>0</v>
      </c>
      <c r="H23" s="315">
        <v>0</v>
      </c>
      <c r="I23" s="315">
        <v>0</v>
      </c>
      <c r="J23" s="315">
        <v>0</v>
      </c>
      <c r="K23" s="315">
        <v>0</v>
      </c>
      <c r="L23" s="315">
        <v>0</v>
      </c>
      <c r="M23" s="315">
        <v>0</v>
      </c>
      <c r="N23" s="315">
        <v>0</v>
      </c>
      <c r="O23" s="315">
        <v>0</v>
      </c>
      <c r="P23" s="315">
        <v>0</v>
      </c>
      <c r="Q23" s="315">
        <v>0</v>
      </c>
      <c r="R23" s="315">
        <v>0</v>
      </c>
      <c r="S23" s="315">
        <v>0</v>
      </c>
      <c r="T23" s="315">
        <v>0</v>
      </c>
      <c r="U23" s="315">
        <v>0</v>
      </c>
      <c r="V23" s="315">
        <v>0</v>
      </c>
      <c r="W23" s="315">
        <v>0</v>
      </c>
      <c r="X23" s="315">
        <v>0</v>
      </c>
      <c r="Y23" s="315">
        <v>0</v>
      </c>
      <c r="Z23" s="315">
        <v>0</v>
      </c>
      <c r="AA23" s="315">
        <v>0</v>
      </c>
      <c r="AB23" s="315">
        <v>0</v>
      </c>
      <c r="AC23" s="315">
        <v>0</v>
      </c>
      <c r="AD23" s="315">
        <v>0</v>
      </c>
      <c r="AE23" s="315">
        <v>0</v>
      </c>
      <c r="AF23" s="315">
        <v>0</v>
      </c>
      <c r="AG23" s="315">
        <v>0</v>
      </c>
      <c r="AH23" s="315">
        <v>0</v>
      </c>
      <c r="AI23" s="315">
        <v>0</v>
      </c>
      <c r="AJ23" s="315">
        <v>0</v>
      </c>
      <c r="AK23" s="315">
        <v>0</v>
      </c>
      <c r="AL23" s="315">
        <v>0</v>
      </c>
      <c r="AM23" s="315">
        <v>0</v>
      </c>
    </row>
    <row r="24" spans="1:39" ht="47.25" x14ac:dyDescent="0.25">
      <c r="A24" s="297" t="str">
        <f>G0228_1074205010351_02_0_69_!A24</f>
        <v>0.5</v>
      </c>
      <c r="B24" s="298" t="str">
        <f>G0228_1074205010351_02_0_69_!B24</f>
        <v>Покупка земельных участков для целей реализации инвестиционных проектов, всего</v>
      </c>
      <c r="C24" s="297" t="str">
        <f>G0228_1074205010351_02_0_69_!C24</f>
        <v>Г</v>
      </c>
      <c r="D24" s="315" t="s">
        <v>482</v>
      </c>
      <c r="E24" s="315">
        <v>0</v>
      </c>
      <c r="F24" s="315">
        <v>0</v>
      </c>
      <c r="G24" s="315">
        <v>0</v>
      </c>
      <c r="H24" s="315">
        <v>0</v>
      </c>
      <c r="I24" s="315">
        <v>0</v>
      </c>
      <c r="J24" s="315">
        <v>0</v>
      </c>
      <c r="K24" s="315">
        <v>0</v>
      </c>
      <c r="L24" s="315">
        <v>0</v>
      </c>
      <c r="M24" s="315">
        <v>0</v>
      </c>
      <c r="N24" s="315">
        <v>0</v>
      </c>
      <c r="O24" s="315">
        <v>0</v>
      </c>
      <c r="P24" s="315">
        <v>0</v>
      </c>
      <c r="Q24" s="315">
        <v>0</v>
      </c>
      <c r="R24" s="315">
        <v>0</v>
      </c>
      <c r="S24" s="315">
        <v>0</v>
      </c>
      <c r="T24" s="315">
        <v>0</v>
      </c>
      <c r="U24" s="315">
        <v>0</v>
      </c>
      <c r="V24" s="315">
        <v>0</v>
      </c>
      <c r="W24" s="315">
        <v>0</v>
      </c>
      <c r="X24" s="315">
        <v>0</v>
      </c>
      <c r="Y24" s="315">
        <v>0</v>
      </c>
      <c r="Z24" s="315">
        <v>0</v>
      </c>
      <c r="AA24" s="315">
        <v>0</v>
      </c>
      <c r="AB24" s="315">
        <v>0</v>
      </c>
      <c r="AC24" s="315">
        <v>0</v>
      </c>
      <c r="AD24" s="315">
        <v>0</v>
      </c>
      <c r="AE24" s="315">
        <v>0</v>
      </c>
      <c r="AF24" s="315">
        <v>0</v>
      </c>
      <c r="AG24" s="315">
        <v>0</v>
      </c>
      <c r="AH24" s="315">
        <v>0</v>
      </c>
      <c r="AI24" s="315">
        <v>0</v>
      </c>
      <c r="AJ24" s="315">
        <v>0</v>
      </c>
      <c r="AK24" s="315">
        <v>0</v>
      </c>
      <c r="AL24" s="315">
        <v>0</v>
      </c>
      <c r="AM24" s="315">
        <v>0</v>
      </c>
    </row>
    <row r="25" spans="1:39" ht="31.5" x14ac:dyDescent="0.25">
      <c r="A25" s="297" t="str">
        <f>G0228_1074205010351_02_0_69_!A25</f>
        <v>0.6</v>
      </c>
      <c r="B25" s="298" t="str">
        <f>G0228_1074205010351_02_0_69_!B25</f>
        <v>Прочие инвестиционные проекты, всего</v>
      </c>
      <c r="C25" s="297" t="str">
        <f>G0228_1074205010351_02_0_69_!C25</f>
        <v>Г</v>
      </c>
      <c r="D25" s="315" t="s">
        <v>482</v>
      </c>
      <c r="E25" s="315">
        <v>0</v>
      </c>
      <c r="F25" s="315">
        <v>0</v>
      </c>
      <c r="G25" s="315">
        <v>0</v>
      </c>
      <c r="H25" s="315">
        <v>0</v>
      </c>
      <c r="I25" s="315">
        <v>0</v>
      </c>
      <c r="J25" s="315">
        <v>0</v>
      </c>
      <c r="K25" s="315">
        <v>0</v>
      </c>
      <c r="L25" s="315">
        <v>0</v>
      </c>
      <c r="M25" s="315">
        <v>0</v>
      </c>
      <c r="N25" s="315">
        <v>0</v>
      </c>
      <c r="O25" s="315">
        <v>0</v>
      </c>
      <c r="P25" s="315">
        <v>0</v>
      </c>
      <c r="Q25" s="315">
        <v>0</v>
      </c>
      <c r="R25" s="315">
        <v>0</v>
      </c>
      <c r="S25" s="315">
        <v>0</v>
      </c>
      <c r="T25" s="315">
        <v>0</v>
      </c>
      <c r="U25" s="315">
        <v>0</v>
      </c>
      <c r="V25" s="315">
        <v>0</v>
      </c>
      <c r="W25" s="315">
        <v>0</v>
      </c>
      <c r="X25" s="315">
        <v>0</v>
      </c>
      <c r="Y25" s="315">
        <v>0</v>
      </c>
      <c r="Z25" s="315">
        <v>0</v>
      </c>
      <c r="AA25" s="315">
        <v>0</v>
      </c>
      <c r="AB25" s="315">
        <v>0</v>
      </c>
      <c r="AC25" s="315">
        <v>0</v>
      </c>
      <c r="AD25" s="315">
        <v>0</v>
      </c>
      <c r="AE25" s="315">
        <v>0</v>
      </c>
      <c r="AF25" s="315">
        <v>0</v>
      </c>
      <c r="AG25" s="315">
        <v>0</v>
      </c>
      <c r="AH25" s="315">
        <v>0</v>
      </c>
      <c r="AI25" s="315">
        <v>0</v>
      </c>
      <c r="AJ25" s="315">
        <v>0</v>
      </c>
      <c r="AK25" s="315">
        <v>0</v>
      </c>
      <c r="AL25" s="315">
        <v>0</v>
      </c>
      <c r="AM25" s="315">
        <v>0</v>
      </c>
    </row>
    <row r="26" spans="1:39" ht="31.5" x14ac:dyDescent="0.25">
      <c r="A26" s="297" t="str">
        <f>G0228_1074205010351_02_0_69_!A26</f>
        <v>1.1</v>
      </c>
      <c r="B26" s="298" t="str">
        <f>G0228_1074205010351_02_0_69_!B26</f>
        <v>Технологическое присоединение, всего, в том числе:</v>
      </c>
      <c r="C26" s="297" t="str">
        <f>G0228_1074205010351_02_0_69_!C26</f>
        <v>Г</v>
      </c>
      <c r="D26" s="315" t="s">
        <v>482</v>
      </c>
      <c r="E26" s="315">
        <v>0</v>
      </c>
      <c r="F26" s="315">
        <v>0</v>
      </c>
      <c r="G26" s="315">
        <v>0</v>
      </c>
      <c r="H26" s="315">
        <v>0</v>
      </c>
      <c r="I26" s="315">
        <v>0</v>
      </c>
      <c r="J26" s="315">
        <v>0</v>
      </c>
      <c r="K26" s="315">
        <v>0</v>
      </c>
      <c r="L26" s="315">
        <v>0</v>
      </c>
      <c r="M26" s="315">
        <v>0</v>
      </c>
      <c r="N26" s="315">
        <v>0</v>
      </c>
      <c r="O26" s="315">
        <v>0</v>
      </c>
      <c r="P26" s="315">
        <v>0</v>
      </c>
      <c r="Q26" s="315">
        <v>0</v>
      </c>
      <c r="R26" s="315">
        <v>0</v>
      </c>
      <c r="S26" s="315">
        <v>0</v>
      </c>
      <c r="T26" s="315">
        <v>0</v>
      </c>
      <c r="U26" s="315">
        <v>0</v>
      </c>
      <c r="V26" s="315">
        <v>0</v>
      </c>
      <c r="W26" s="315">
        <v>0</v>
      </c>
      <c r="X26" s="315">
        <v>0</v>
      </c>
      <c r="Y26" s="315">
        <v>0</v>
      </c>
      <c r="Z26" s="315">
        <v>0</v>
      </c>
      <c r="AA26" s="315">
        <v>0</v>
      </c>
      <c r="AB26" s="315">
        <v>0</v>
      </c>
      <c r="AC26" s="315">
        <v>0</v>
      </c>
      <c r="AD26" s="315">
        <v>0</v>
      </c>
      <c r="AE26" s="315">
        <v>0</v>
      </c>
      <c r="AF26" s="315">
        <v>0</v>
      </c>
      <c r="AG26" s="315">
        <v>0</v>
      </c>
      <c r="AH26" s="315">
        <v>0</v>
      </c>
      <c r="AI26" s="315">
        <v>0</v>
      </c>
      <c r="AJ26" s="315">
        <v>0</v>
      </c>
      <c r="AK26" s="315">
        <v>0</v>
      </c>
      <c r="AL26" s="315">
        <v>0</v>
      </c>
      <c r="AM26" s="315">
        <v>0</v>
      </c>
    </row>
    <row r="27" spans="1:39" ht="47.25" x14ac:dyDescent="0.25">
      <c r="A27" s="297" t="str">
        <f>G0228_1074205010351_02_0_69_!A27</f>
        <v>1.1.1</v>
      </c>
      <c r="B27" s="298" t="str">
        <f>G0228_1074205010351_02_0_69_!B27</f>
        <v>Технологическое присоединение энергопринимающих устройств потребителей, всего, в том числе:</v>
      </c>
      <c r="C27" s="297" t="str">
        <f>G0228_1074205010351_02_0_69_!C27</f>
        <v>Г</v>
      </c>
      <c r="D27" s="315" t="s">
        <v>482</v>
      </c>
      <c r="E27" s="315">
        <v>0</v>
      </c>
      <c r="F27" s="315">
        <v>0</v>
      </c>
      <c r="G27" s="315">
        <v>0</v>
      </c>
      <c r="H27" s="315">
        <v>0</v>
      </c>
      <c r="I27" s="315">
        <v>0</v>
      </c>
      <c r="J27" s="315">
        <v>0</v>
      </c>
      <c r="K27" s="315">
        <v>0</v>
      </c>
      <c r="L27" s="315">
        <v>0</v>
      </c>
      <c r="M27" s="315">
        <v>0</v>
      </c>
      <c r="N27" s="315">
        <v>0</v>
      </c>
      <c r="O27" s="315">
        <v>0</v>
      </c>
      <c r="P27" s="315">
        <v>0</v>
      </c>
      <c r="Q27" s="315">
        <v>0</v>
      </c>
      <c r="R27" s="315">
        <v>0</v>
      </c>
      <c r="S27" s="315">
        <v>0</v>
      </c>
      <c r="T27" s="315">
        <v>0</v>
      </c>
      <c r="U27" s="315">
        <v>0</v>
      </c>
      <c r="V27" s="315">
        <v>0</v>
      </c>
      <c r="W27" s="315">
        <v>0</v>
      </c>
      <c r="X27" s="315">
        <v>0</v>
      </c>
      <c r="Y27" s="315">
        <v>0</v>
      </c>
      <c r="Z27" s="315">
        <v>0</v>
      </c>
      <c r="AA27" s="315">
        <v>0</v>
      </c>
      <c r="AB27" s="315">
        <v>0</v>
      </c>
      <c r="AC27" s="315">
        <v>0</v>
      </c>
      <c r="AD27" s="315">
        <v>0</v>
      </c>
      <c r="AE27" s="315">
        <v>0</v>
      </c>
      <c r="AF27" s="315">
        <v>0</v>
      </c>
      <c r="AG27" s="315">
        <v>0</v>
      </c>
      <c r="AH27" s="315">
        <v>0</v>
      </c>
      <c r="AI27" s="315">
        <v>0</v>
      </c>
      <c r="AJ27" s="315">
        <v>0</v>
      </c>
      <c r="AK27" s="315">
        <v>0</v>
      </c>
      <c r="AL27" s="315">
        <v>0</v>
      </c>
      <c r="AM27" s="315">
        <v>0</v>
      </c>
    </row>
    <row r="28" spans="1:39" ht="78.75" x14ac:dyDescent="0.25">
      <c r="A28" s="297" t="str">
        <f>G0228_1074205010351_02_0_69_!A28</f>
        <v>1.1.1.1</v>
      </c>
      <c r="B28" s="298"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297" t="str">
        <f>G0228_1074205010351_02_0_69_!C28</f>
        <v>Г</v>
      </c>
      <c r="D28" s="315" t="s">
        <v>482</v>
      </c>
      <c r="E28" s="315">
        <v>0</v>
      </c>
      <c r="F28" s="315">
        <v>0</v>
      </c>
      <c r="G28" s="315">
        <v>0</v>
      </c>
      <c r="H28" s="315">
        <v>0</v>
      </c>
      <c r="I28" s="315">
        <v>0</v>
      </c>
      <c r="J28" s="315">
        <v>0</v>
      </c>
      <c r="K28" s="315">
        <v>0</v>
      </c>
      <c r="L28" s="315">
        <v>0</v>
      </c>
      <c r="M28" s="315">
        <v>0</v>
      </c>
      <c r="N28" s="315">
        <v>0</v>
      </c>
      <c r="O28" s="315">
        <v>0</v>
      </c>
      <c r="P28" s="315">
        <v>0</v>
      </c>
      <c r="Q28" s="315">
        <v>0</v>
      </c>
      <c r="R28" s="315">
        <v>0</v>
      </c>
      <c r="S28" s="315">
        <v>0</v>
      </c>
      <c r="T28" s="315">
        <v>0</v>
      </c>
      <c r="U28" s="315">
        <v>0</v>
      </c>
      <c r="V28" s="315">
        <v>0</v>
      </c>
      <c r="W28" s="315">
        <v>0</v>
      </c>
      <c r="X28" s="315">
        <v>0</v>
      </c>
      <c r="Y28" s="315">
        <v>0</v>
      </c>
      <c r="Z28" s="315">
        <v>0</v>
      </c>
      <c r="AA28" s="315">
        <v>0</v>
      </c>
      <c r="AB28" s="315">
        <v>0</v>
      </c>
      <c r="AC28" s="315">
        <v>0</v>
      </c>
      <c r="AD28" s="315">
        <v>0</v>
      </c>
      <c r="AE28" s="315">
        <v>0</v>
      </c>
      <c r="AF28" s="315">
        <v>0</v>
      </c>
      <c r="AG28" s="315">
        <v>0</v>
      </c>
      <c r="AH28" s="315">
        <v>0</v>
      </c>
      <c r="AI28" s="315">
        <v>0</v>
      </c>
      <c r="AJ28" s="315">
        <v>0</v>
      </c>
      <c r="AK28" s="315">
        <v>0</v>
      </c>
      <c r="AL28" s="315">
        <v>0</v>
      </c>
      <c r="AM28" s="315">
        <v>0</v>
      </c>
    </row>
    <row r="29" spans="1:39" ht="78.75" x14ac:dyDescent="0.25">
      <c r="A29" s="297" t="str">
        <f>G0228_1074205010351_02_0_69_!A29</f>
        <v>1.1.1.2</v>
      </c>
      <c r="B29" s="298"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297" t="str">
        <f>G0228_1074205010351_02_0_69_!C29</f>
        <v>Г</v>
      </c>
      <c r="D29" s="315" t="s">
        <v>482</v>
      </c>
      <c r="E29" s="315">
        <v>0</v>
      </c>
      <c r="F29" s="315">
        <v>0</v>
      </c>
      <c r="G29" s="315">
        <v>0</v>
      </c>
      <c r="H29" s="315">
        <v>0</v>
      </c>
      <c r="I29" s="315">
        <v>0</v>
      </c>
      <c r="J29" s="315">
        <v>0</v>
      </c>
      <c r="K29" s="315">
        <v>0</v>
      </c>
      <c r="L29" s="315">
        <v>0</v>
      </c>
      <c r="M29" s="315">
        <v>0</v>
      </c>
      <c r="N29" s="315">
        <v>0</v>
      </c>
      <c r="O29" s="315">
        <v>0</v>
      </c>
      <c r="P29" s="315">
        <v>0</v>
      </c>
      <c r="Q29" s="315">
        <v>0</v>
      </c>
      <c r="R29" s="315">
        <v>0</v>
      </c>
      <c r="S29" s="315">
        <v>0</v>
      </c>
      <c r="T29" s="315">
        <v>0</v>
      </c>
      <c r="U29" s="315">
        <v>0</v>
      </c>
      <c r="V29" s="315">
        <v>0</v>
      </c>
      <c r="W29" s="315">
        <v>0</v>
      </c>
      <c r="X29" s="315">
        <v>0</v>
      </c>
      <c r="Y29" s="315">
        <v>0</v>
      </c>
      <c r="Z29" s="315">
        <v>0</v>
      </c>
      <c r="AA29" s="315">
        <v>0</v>
      </c>
      <c r="AB29" s="315">
        <v>0</v>
      </c>
      <c r="AC29" s="315">
        <v>0</v>
      </c>
      <c r="AD29" s="315">
        <v>0</v>
      </c>
      <c r="AE29" s="315">
        <v>0</v>
      </c>
      <c r="AF29" s="315">
        <v>0</v>
      </c>
      <c r="AG29" s="315">
        <v>0</v>
      </c>
      <c r="AH29" s="315">
        <v>0</v>
      </c>
      <c r="AI29" s="315">
        <v>0</v>
      </c>
      <c r="AJ29" s="315">
        <v>0</v>
      </c>
      <c r="AK29" s="315">
        <v>0</v>
      </c>
      <c r="AL29" s="315">
        <v>0</v>
      </c>
      <c r="AM29" s="315">
        <v>0</v>
      </c>
    </row>
    <row r="30" spans="1:39" ht="63" x14ac:dyDescent="0.25">
      <c r="A30" s="297" t="str">
        <f>G0228_1074205010351_02_0_69_!A30</f>
        <v>1.1.1.3</v>
      </c>
      <c r="B30" s="298" t="str">
        <f>G0228_1074205010351_02_0_69_!B30</f>
        <v>Технологическое присоединение энергопринимающих устройств потребителей свыше 150 кВт, всего, в том числе:</v>
      </c>
      <c r="C30" s="297" t="str">
        <f>G0228_1074205010351_02_0_69_!C30</f>
        <v>Г</v>
      </c>
      <c r="D30" s="315" t="s">
        <v>482</v>
      </c>
      <c r="E30" s="315">
        <v>0</v>
      </c>
      <c r="F30" s="315">
        <v>0</v>
      </c>
      <c r="G30" s="315">
        <v>0</v>
      </c>
      <c r="H30" s="315">
        <v>0</v>
      </c>
      <c r="I30" s="315">
        <v>0</v>
      </c>
      <c r="J30" s="315">
        <v>0</v>
      </c>
      <c r="K30" s="315">
        <v>0</v>
      </c>
      <c r="L30" s="315">
        <v>0</v>
      </c>
      <c r="M30" s="315">
        <v>0</v>
      </c>
      <c r="N30" s="315">
        <v>0</v>
      </c>
      <c r="O30" s="315">
        <v>0</v>
      </c>
      <c r="P30" s="315">
        <v>0</v>
      </c>
      <c r="Q30" s="315">
        <v>0</v>
      </c>
      <c r="R30" s="315">
        <v>0</v>
      </c>
      <c r="S30" s="315">
        <v>0</v>
      </c>
      <c r="T30" s="315">
        <v>0</v>
      </c>
      <c r="U30" s="315">
        <v>0</v>
      </c>
      <c r="V30" s="315">
        <v>0</v>
      </c>
      <c r="W30" s="315">
        <v>0</v>
      </c>
      <c r="X30" s="315">
        <v>0</v>
      </c>
      <c r="Y30" s="315">
        <v>0</v>
      </c>
      <c r="Z30" s="315">
        <v>0</v>
      </c>
      <c r="AA30" s="315">
        <v>0</v>
      </c>
      <c r="AB30" s="315">
        <v>0</v>
      </c>
      <c r="AC30" s="315">
        <v>0</v>
      </c>
      <c r="AD30" s="315">
        <v>0</v>
      </c>
      <c r="AE30" s="315">
        <v>0</v>
      </c>
      <c r="AF30" s="315">
        <v>0</v>
      </c>
      <c r="AG30" s="315">
        <v>0</v>
      </c>
      <c r="AH30" s="315">
        <v>0</v>
      </c>
      <c r="AI30" s="315">
        <v>0</v>
      </c>
      <c r="AJ30" s="315">
        <v>0</v>
      </c>
      <c r="AK30" s="315">
        <v>0</v>
      </c>
      <c r="AL30" s="315">
        <v>0</v>
      </c>
      <c r="AM30" s="315">
        <v>0</v>
      </c>
    </row>
    <row r="31" spans="1:39" ht="47.25" x14ac:dyDescent="0.25">
      <c r="A31" s="297" t="str">
        <f>G0228_1074205010351_02_0_69_!A31</f>
        <v>1.1.2</v>
      </c>
      <c r="B31" s="298" t="str">
        <f>G0228_1074205010351_02_0_69_!B31</f>
        <v>Технологическое присоединение объектов электросетевого хозяйства, всего, в том числе:</v>
      </c>
      <c r="C31" s="297" t="str">
        <f>G0228_1074205010351_02_0_69_!C31</f>
        <v>Г</v>
      </c>
      <c r="D31" s="315" t="s">
        <v>482</v>
      </c>
      <c r="E31" s="315">
        <v>0</v>
      </c>
      <c r="F31" s="315">
        <v>0</v>
      </c>
      <c r="G31" s="315">
        <v>0</v>
      </c>
      <c r="H31" s="315">
        <v>0</v>
      </c>
      <c r="I31" s="315">
        <v>0</v>
      </c>
      <c r="J31" s="315">
        <v>0</v>
      </c>
      <c r="K31" s="315">
        <v>0</v>
      </c>
      <c r="L31" s="315">
        <v>0</v>
      </c>
      <c r="M31" s="315">
        <v>0</v>
      </c>
      <c r="N31" s="315">
        <v>0</v>
      </c>
      <c r="O31" s="315">
        <v>0</v>
      </c>
      <c r="P31" s="315">
        <v>0</v>
      </c>
      <c r="Q31" s="315">
        <v>0</v>
      </c>
      <c r="R31" s="315">
        <v>0</v>
      </c>
      <c r="S31" s="315">
        <v>0</v>
      </c>
      <c r="T31" s="315">
        <v>0</v>
      </c>
      <c r="U31" s="315">
        <v>0</v>
      </c>
      <c r="V31" s="315">
        <v>0</v>
      </c>
      <c r="W31" s="315">
        <v>0</v>
      </c>
      <c r="X31" s="315">
        <v>0</v>
      </c>
      <c r="Y31" s="315">
        <v>0</v>
      </c>
      <c r="Z31" s="315">
        <v>0</v>
      </c>
      <c r="AA31" s="315">
        <v>0</v>
      </c>
      <c r="AB31" s="315">
        <v>0</v>
      </c>
      <c r="AC31" s="315">
        <v>0</v>
      </c>
      <c r="AD31" s="315">
        <v>0</v>
      </c>
      <c r="AE31" s="315">
        <v>0</v>
      </c>
      <c r="AF31" s="315">
        <v>0</v>
      </c>
      <c r="AG31" s="315">
        <v>0</v>
      </c>
      <c r="AH31" s="315">
        <v>0</v>
      </c>
      <c r="AI31" s="315">
        <v>0</v>
      </c>
      <c r="AJ31" s="315">
        <v>0</v>
      </c>
      <c r="AK31" s="315">
        <v>0</v>
      </c>
      <c r="AL31" s="315">
        <v>0</v>
      </c>
      <c r="AM31" s="315">
        <v>0</v>
      </c>
    </row>
    <row r="32" spans="1:39" ht="78.75" x14ac:dyDescent="0.25">
      <c r="A32" s="297" t="str">
        <f>G0228_1074205010351_02_0_69_!A32</f>
        <v>1.1.2.1</v>
      </c>
      <c r="B32" s="298"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297" t="str">
        <f>G0228_1074205010351_02_0_69_!C32</f>
        <v>Г</v>
      </c>
      <c r="D32" s="315" t="s">
        <v>482</v>
      </c>
      <c r="E32" s="315">
        <v>0</v>
      </c>
      <c r="F32" s="315">
        <v>0</v>
      </c>
      <c r="G32" s="315">
        <v>0</v>
      </c>
      <c r="H32" s="315">
        <v>0</v>
      </c>
      <c r="I32" s="315">
        <v>0</v>
      </c>
      <c r="J32" s="315">
        <v>0</v>
      </c>
      <c r="K32" s="315">
        <v>0</v>
      </c>
      <c r="L32" s="315">
        <v>0</v>
      </c>
      <c r="M32" s="315">
        <v>0</v>
      </c>
      <c r="N32" s="315">
        <v>0</v>
      </c>
      <c r="O32" s="315">
        <v>0</v>
      </c>
      <c r="P32" s="315">
        <v>0</v>
      </c>
      <c r="Q32" s="315">
        <v>0</v>
      </c>
      <c r="R32" s="315">
        <v>0</v>
      </c>
      <c r="S32" s="315">
        <v>0</v>
      </c>
      <c r="T32" s="315">
        <v>0</v>
      </c>
      <c r="U32" s="315">
        <v>0</v>
      </c>
      <c r="V32" s="315">
        <v>0</v>
      </c>
      <c r="W32" s="315">
        <v>0</v>
      </c>
      <c r="X32" s="315">
        <v>0</v>
      </c>
      <c r="Y32" s="315">
        <v>0</v>
      </c>
      <c r="Z32" s="315">
        <v>0</v>
      </c>
      <c r="AA32" s="315">
        <v>0</v>
      </c>
      <c r="AB32" s="315">
        <v>0</v>
      </c>
      <c r="AC32" s="315">
        <v>0</v>
      </c>
      <c r="AD32" s="315">
        <v>0</v>
      </c>
      <c r="AE32" s="315">
        <v>0</v>
      </c>
      <c r="AF32" s="315">
        <v>0</v>
      </c>
      <c r="AG32" s="315">
        <v>0</v>
      </c>
      <c r="AH32" s="315">
        <v>0</v>
      </c>
      <c r="AI32" s="315">
        <v>0</v>
      </c>
      <c r="AJ32" s="315">
        <v>0</v>
      </c>
      <c r="AK32" s="315">
        <v>0</v>
      </c>
      <c r="AL32" s="315">
        <v>0</v>
      </c>
      <c r="AM32" s="315">
        <v>0</v>
      </c>
    </row>
    <row r="33" spans="1:39" ht="63" x14ac:dyDescent="0.25">
      <c r="A33" s="297" t="str">
        <f>G0228_1074205010351_02_0_69_!A33</f>
        <v>1.1.2.2</v>
      </c>
      <c r="B33" s="298" t="str">
        <f>G0228_1074205010351_02_0_69_!B33</f>
        <v>Технологическое присоединение к электрическим сетям иных сетевых организаций, всего, в том числе:</v>
      </c>
      <c r="C33" s="297" t="str">
        <f>G0228_1074205010351_02_0_69_!C33</f>
        <v>Г</v>
      </c>
      <c r="D33" s="315" t="s">
        <v>482</v>
      </c>
      <c r="E33" s="315">
        <v>0</v>
      </c>
      <c r="F33" s="315">
        <v>0</v>
      </c>
      <c r="G33" s="315">
        <v>0</v>
      </c>
      <c r="H33" s="315">
        <v>0</v>
      </c>
      <c r="I33" s="315">
        <v>0</v>
      </c>
      <c r="J33" s="315">
        <v>0</v>
      </c>
      <c r="K33" s="315">
        <v>0</v>
      </c>
      <c r="L33" s="315">
        <v>0</v>
      </c>
      <c r="M33" s="315">
        <v>0</v>
      </c>
      <c r="N33" s="315">
        <v>0</v>
      </c>
      <c r="O33" s="315">
        <v>0</v>
      </c>
      <c r="P33" s="315">
        <v>0</v>
      </c>
      <c r="Q33" s="315">
        <v>0</v>
      </c>
      <c r="R33" s="315">
        <v>0</v>
      </c>
      <c r="S33" s="315">
        <v>0</v>
      </c>
      <c r="T33" s="315">
        <v>0</v>
      </c>
      <c r="U33" s="315">
        <v>0</v>
      </c>
      <c r="V33" s="315">
        <v>0</v>
      </c>
      <c r="W33" s="315">
        <v>0</v>
      </c>
      <c r="X33" s="315">
        <v>0</v>
      </c>
      <c r="Y33" s="315">
        <v>0</v>
      </c>
      <c r="Z33" s="315">
        <v>0</v>
      </c>
      <c r="AA33" s="315">
        <v>0</v>
      </c>
      <c r="AB33" s="315">
        <v>0</v>
      </c>
      <c r="AC33" s="315">
        <v>0</v>
      </c>
      <c r="AD33" s="315">
        <v>0</v>
      </c>
      <c r="AE33" s="315">
        <v>0</v>
      </c>
      <c r="AF33" s="315">
        <v>0</v>
      </c>
      <c r="AG33" s="315">
        <v>0</v>
      </c>
      <c r="AH33" s="315">
        <v>0</v>
      </c>
      <c r="AI33" s="315">
        <v>0</v>
      </c>
      <c r="AJ33" s="315">
        <v>0</v>
      </c>
      <c r="AK33" s="315">
        <v>0</v>
      </c>
      <c r="AL33" s="315">
        <v>0</v>
      </c>
      <c r="AM33" s="315">
        <v>0</v>
      </c>
    </row>
    <row r="34" spans="1:39" ht="63" x14ac:dyDescent="0.25">
      <c r="A34" s="297" t="str">
        <f>G0228_1074205010351_02_0_69_!A34</f>
        <v>1.1.3</v>
      </c>
      <c r="B34" s="298" t="str">
        <f>G0228_1074205010351_02_0_69_!B34</f>
        <v>Технологическое присоединение объектов по производству электрической энергии всего, в том числе:</v>
      </c>
      <c r="C34" s="297" t="str">
        <f>G0228_1074205010351_02_0_69_!C34</f>
        <v>Г</v>
      </c>
      <c r="D34" s="315" t="s">
        <v>482</v>
      </c>
      <c r="E34" s="315">
        <v>0</v>
      </c>
      <c r="F34" s="315">
        <v>0</v>
      </c>
      <c r="G34" s="315">
        <v>0</v>
      </c>
      <c r="H34" s="315">
        <v>0</v>
      </c>
      <c r="I34" s="315">
        <v>0</v>
      </c>
      <c r="J34" s="315">
        <v>0</v>
      </c>
      <c r="K34" s="315">
        <v>0</v>
      </c>
      <c r="L34" s="315">
        <v>0</v>
      </c>
      <c r="M34" s="315">
        <v>0</v>
      </c>
      <c r="N34" s="315">
        <v>0</v>
      </c>
      <c r="O34" s="315">
        <v>0</v>
      </c>
      <c r="P34" s="315">
        <v>0</v>
      </c>
      <c r="Q34" s="315">
        <v>0</v>
      </c>
      <c r="R34" s="315">
        <v>0</v>
      </c>
      <c r="S34" s="315">
        <v>0</v>
      </c>
      <c r="T34" s="315">
        <v>0</v>
      </c>
      <c r="U34" s="315">
        <v>0</v>
      </c>
      <c r="V34" s="315">
        <v>0</v>
      </c>
      <c r="W34" s="315">
        <v>0</v>
      </c>
      <c r="X34" s="315">
        <v>0</v>
      </c>
      <c r="Y34" s="315">
        <v>0</v>
      </c>
      <c r="Z34" s="315">
        <v>0</v>
      </c>
      <c r="AA34" s="315">
        <v>0</v>
      </c>
      <c r="AB34" s="315">
        <v>0</v>
      </c>
      <c r="AC34" s="315">
        <v>0</v>
      </c>
      <c r="AD34" s="315">
        <v>0</v>
      </c>
      <c r="AE34" s="315">
        <v>0</v>
      </c>
      <c r="AF34" s="315">
        <v>0</v>
      </c>
      <c r="AG34" s="315">
        <v>0</v>
      </c>
      <c r="AH34" s="315">
        <v>0</v>
      </c>
      <c r="AI34" s="315">
        <v>0</v>
      </c>
      <c r="AJ34" s="315">
        <v>0</v>
      </c>
      <c r="AK34" s="315">
        <v>0</v>
      </c>
      <c r="AL34" s="315">
        <v>0</v>
      </c>
      <c r="AM34" s="315">
        <v>0</v>
      </c>
    </row>
    <row r="35" spans="1:39" ht="141.75" x14ac:dyDescent="0.25">
      <c r="A35" s="297" t="str">
        <f>G0228_1074205010351_02_0_69_!A35</f>
        <v>1.1.3.1</v>
      </c>
      <c r="B35" s="298"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297" t="str">
        <f>G0228_1074205010351_02_0_69_!C35</f>
        <v>Г</v>
      </c>
      <c r="D35" s="315" t="s">
        <v>482</v>
      </c>
      <c r="E35" s="315">
        <v>0</v>
      </c>
      <c r="F35" s="315">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v>0</v>
      </c>
      <c r="AC35" s="315">
        <v>0</v>
      </c>
      <c r="AD35" s="315">
        <v>0</v>
      </c>
      <c r="AE35" s="315">
        <v>0</v>
      </c>
      <c r="AF35" s="315">
        <v>0</v>
      </c>
      <c r="AG35" s="315">
        <v>0</v>
      </c>
      <c r="AH35" s="315">
        <v>0</v>
      </c>
      <c r="AI35" s="315">
        <v>0</v>
      </c>
      <c r="AJ35" s="315">
        <v>0</v>
      </c>
      <c r="AK35" s="315">
        <v>0</v>
      </c>
      <c r="AL35" s="315">
        <v>0</v>
      </c>
      <c r="AM35" s="315">
        <v>0</v>
      </c>
    </row>
    <row r="36" spans="1:39" ht="126" x14ac:dyDescent="0.25">
      <c r="A36" s="297" t="str">
        <f>G0228_1074205010351_02_0_69_!A36</f>
        <v>1.1.3.1</v>
      </c>
      <c r="B36" s="298"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297" t="str">
        <f>G0228_1074205010351_02_0_69_!C36</f>
        <v>Г</v>
      </c>
      <c r="D36" s="315" t="s">
        <v>482</v>
      </c>
      <c r="E36" s="315">
        <v>0</v>
      </c>
      <c r="F36" s="315">
        <v>0</v>
      </c>
      <c r="G36" s="315">
        <v>0</v>
      </c>
      <c r="H36" s="315">
        <v>0</v>
      </c>
      <c r="I36" s="315">
        <v>0</v>
      </c>
      <c r="J36" s="315">
        <v>0</v>
      </c>
      <c r="K36" s="315">
        <v>0</v>
      </c>
      <c r="L36" s="315">
        <v>0</v>
      </c>
      <c r="M36" s="315">
        <v>0</v>
      </c>
      <c r="N36" s="315">
        <v>0</v>
      </c>
      <c r="O36" s="315">
        <v>0</v>
      </c>
      <c r="P36" s="315">
        <v>0</v>
      </c>
      <c r="Q36" s="315">
        <v>0</v>
      </c>
      <c r="R36" s="315">
        <v>0</v>
      </c>
      <c r="S36" s="315">
        <v>0</v>
      </c>
      <c r="T36" s="315">
        <v>0</v>
      </c>
      <c r="U36" s="315">
        <v>0</v>
      </c>
      <c r="V36" s="315">
        <v>0</v>
      </c>
      <c r="W36" s="315">
        <v>0</v>
      </c>
      <c r="X36" s="315">
        <v>0</v>
      </c>
      <c r="Y36" s="315">
        <v>0</v>
      </c>
      <c r="Z36" s="315">
        <v>0</v>
      </c>
      <c r="AA36" s="315">
        <v>0</v>
      </c>
      <c r="AB36" s="315">
        <v>0</v>
      </c>
      <c r="AC36" s="315">
        <v>0</v>
      </c>
      <c r="AD36" s="315">
        <v>0</v>
      </c>
      <c r="AE36" s="315">
        <v>0</v>
      </c>
      <c r="AF36" s="315">
        <v>0</v>
      </c>
      <c r="AG36" s="315">
        <v>0</v>
      </c>
      <c r="AH36" s="315">
        <v>0</v>
      </c>
      <c r="AI36" s="315">
        <v>0</v>
      </c>
      <c r="AJ36" s="315">
        <v>0</v>
      </c>
      <c r="AK36" s="315">
        <v>0</v>
      </c>
      <c r="AL36" s="315">
        <v>0</v>
      </c>
      <c r="AM36" s="315">
        <v>0</v>
      </c>
    </row>
    <row r="37" spans="1:39" ht="126" x14ac:dyDescent="0.25">
      <c r="A37" s="297" t="str">
        <f>G0228_1074205010351_02_0_69_!A37</f>
        <v>1.1.3.1</v>
      </c>
      <c r="B37" s="298"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297" t="str">
        <f>G0228_1074205010351_02_0_69_!C37</f>
        <v>Г</v>
      </c>
      <c r="D37" s="315" t="s">
        <v>482</v>
      </c>
      <c r="E37" s="315">
        <v>0</v>
      </c>
      <c r="F37" s="315">
        <v>0</v>
      </c>
      <c r="G37" s="315">
        <v>0</v>
      </c>
      <c r="H37" s="315">
        <v>0</v>
      </c>
      <c r="I37" s="315">
        <v>0</v>
      </c>
      <c r="J37" s="315">
        <v>0</v>
      </c>
      <c r="K37" s="315">
        <v>0</v>
      </c>
      <c r="L37" s="315">
        <v>0</v>
      </c>
      <c r="M37" s="315">
        <v>0</v>
      </c>
      <c r="N37" s="315">
        <v>0</v>
      </c>
      <c r="O37" s="315">
        <v>0</v>
      </c>
      <c r="P37" s="315">
        <v>0</v>
      </c>
      <c r="Q37" s="315">
        <v>0</v>
      </c>
      <c r="R37" s="315">
        <v>0</v>
      </c>
      <c r="S37" s="315">
        <v>0</v>
      </c>
      <c r="T37" s="315">
        <v>0</v>
      </c>
      <c r="U37" s="315">
        <v>0</v>
      </c>
      <c r="V37" s="315">
        <v>0</v>
      </c>
      <c r="W37" s="315">
        <v>0</v>
      </c>
      <c r="X37" s="315">
        <v>0</v>
      </c>
      <c r="Y37" s="315">
        <v>0</v>
      </c>
      <c r="Z37" s="315">
        <v>0</v>
      </c>
      <c r="AA37" s="315">
        <v>0</v>
      </c>
      <c r="AB37" s="315">
        <v>0</v>
      </c>
      <c r="AC37" s="315">
        <v>0</v>
      </c>
      <c r="AD37" s="315">
        <v>0</v>
      </c>
      <c r="AE37" s="315">
        <v>0</v>
      </c>
      <c r="AF37" s="315">
        <v>0</v>
      </c>
      <c r="AG37" s="315">
        <v>0</v>
      </c>
      <c r="AH37" s="315">
        <v>0</v>
      </c>
      <c r="AI37" s="315">
        <v>0</v>
      </c>
      <c r="AJ37" s="315">
        <v>0</v>
      </c>
      <c r="AK37" s="315">
        <v>0</v>
      </c>
      <c r="AL37" s="315">
        <v>0</v>
      </c>
      <c r="AM37" s="315">
        <v>0</v>
      </c>
    </row>
    <row r="38" spans="1:39" ht="141.75" x14ac:dyDescent="0.25">
      <c r="A38" s="297" t="str">
        <f>G0228_1074205010351_02_0_69_!A38</f>
        <v>1.1.3.2</v>
      </c>
      <c r="B38" s="298"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297" t="str">
        <f>G0228_1074205010351_02_0_69_!C38</f>
        <v>Г</v>
      </c>
      <c r="D38" s="315" t="s">
        <v>482</v>
      </c>
      <c r="E38" s="315">
        <v>0</v>
      </c>
      <c r="F38" s="315">
        <v>0</v>
      </c>
      <c r="G38" s="315">
        <v>0</v>
      </c>
      <c r="H38" s="315">
        <v>0</v>
      </c>
      <c r="I38" s="315">
        <v>0</v>
      </c>
      <c r="J38" s="315">
        <v>0</v>
      </c>
      <c r="K38" s="315">
        <v>0</v>
      </c>
      <c r="L38" s="315">
        <v>0</v>
      </c>
      <c r="M38" s="315">
        <v>0</v>
      </c>
      <c r="N38" s="315">
        <v>0</v>
      </c>
      <c r="O38" s="315">
        <v>0</v>
      </c>
      <c r="P38" s="315">
        <v>0</v>
      </c>
      <c r="Q38" s="315">
        <v>0</v>
      </c>
      <c r="R38" s="315">
        <v>0</v>
      </c>
      <c r="S38" s="315">
        <v>0</v>
      </c>
      <c r="T38" s="315">
        <v>0</v>
      </c>
      <c r="U38" s="315">
        <v>0</v>
      </c>
      <c r="V38" s="315">
        <v>0</v>
      </c>
      <c r="W38" s="315">
        <v>0</v>
      </c>
      <c r="X38" s="315">
        <v>0</v>
      </c>
      <c r="Y38" s="315">
        <v>0</v>
      </c>
      <c r="Z38" s="315">
        <v>0</v>
      </c>
      <c r="AA38" s="315">
        <v>0</v>
      </c>
      <c r="AB38" s="315">
        <v>0</v>
      </c>
      <c r="AC38" s="315">
        <v>0</v>
      </c>
      <c r="AD38" s="315">
        <v>0</v>
      </c>
      <c r="AE38" s="315">
        <v>0</v>
      </c>
      <c r="AF38" s="315">
        <v>0</v>
      </c>
      <c r="AG38" s="315">
        <v>0</v>
      </c>
      <c r="AH38" s="315">
        <v>0</v>
      </c>
      <c r="AI38" s="315">
        <v>0</v>
      </c>
      <c r="AJ38" s="315">
        <v>0</v>
      </c>
      <c r="AK38" s="315">
        <v>0</v>
      </c>
      <c r="AL38" s="315">
        <v>0</v>
      </c>
      <c r="AM38" s="315">
        <v>0</v>
      </c>
    </row>
    <row r="39" spans="1:39" ht="126" x14ac:dyDescent="0.25">
      <c r="A39" s="297" t="str">
        <f>G0228_1074205010351_02_0_69_!A39</f>
        <v>1.1.3.2</v>
      </c>
      <c r="B39" s="298"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297" t="str">
        <f>G0228_1074205010351_02_0_69_!C39</f>
        <v>Г</v>
      </c>
      <c r="D39" s="315" t="s">
        <v>482</v>
      </c>
      <c r="E39" s="315">
        <v>0</v>
      </c>
      <c r="F39" s="315">
        <v>0</v>
      </c>
      <c r="G39" s="315">
        <v>0</v>
      </c>
      <c r="H39" s="315">
        <v>0</v>
      </c>
      <c r="I39" s="315">
        <v>0</v>
      </c>
      <c r="J39" s="315">
        <v>0</v>
      </c>
      <c r="K39" s="315">
        <v>0</v>
      </c>
      <c r="L39" s="315">
        <v>0</v>
      </c>
      <c r="M39" s="315">
        <v>0</v>
      </c>
      <c r="N39" s="315">
        <v>0</v>
      </c>
      <c r="O39" s="315">
        <v>0</v>
      </c>
      <c r="P39" s="315">
        <v>0</v>
      </c>
      <c r="Q39" s="315">
        <v>0</v>
      </c>
      <c r="R39" s="315">
        <v>0</v>
      </c>
      <c r="S39" s="315">
        <v>0</v>
      </c>
      <c r="T39" s="315">
        <v>0</v>
      </c>
      <c r="U39" s="315">
        <v>0</v>
      </c>
      <c r="V39" s="315">
        <v>0</v>
      </c>
      <c r="W39" s="315">
        <v>0</v>
      </c>
      <c r="X39" s="315">
        <v>0</v>
      </c>
      <c r="Y39" s="315">
        <v>0</v>
      </c>
      <c r="Z39" s="315">
        <v>0</v>
      </c>
      <c r="AA39" s="315">
        <v>0</v>
      </c>
      <c r="AB39" s="315">
        <v>0</v>
      </c>
      <c r="AC39" s="315">
        <v>0</v>
      </c>
      <c r="AD39" s="315">
        <v>0</v>
      </c>
      <c r="AE39" s="315">
        <v>0</v>
      </c>
      <c r="AF39" s="315">
        <v>0</v>
      </c>
      <c r="AG39" s="315">
        <v>0</v>
      </c>
      <c r="AH39" s="315">
        <v>0</v>
      </c>
      <c r="AI39" s="315">
        <v>0</v>
      </c>
      <c r="AJ39" s="315">
        <v>0</v>
      </c>
      <c r="AK39" s="315">
        <v>0</v>
      </c>
      <c r="AL39" s="315">
        <v>0</v>
      </c>
      <c r="AM39" s="315">
        <v>0</v>
      </c>
    </row>
    <row r="40" spans="1:39" ht="126" x14ac:dyDescent="0.25">
      <c r="A40" s="297" t="str">
        <f>G0228_1074205010351_02_0_69_!A40</f>
        <v>1.1.3.2</v>
      </c>
      <c r="B40" s="298"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297" t="str">
        <f>G0228_1074205010351_02_0_69_!C40</f>
        <v>Г</v>
      </c>
      <c r="D40" s="315" t="s">
        <v>482</v>
      </c>
      <c r="E40" s="315">
        <v>0</v>
      </c>
      <c r="F40" s="315">
        <v>0</v>
      </c>
      <c r="G40" s="315">
        <v>0</v>
      </c>
      <c r="H40" s="315">
        <v>0</v>
      </c>
      <c r="I40" s="315">
        <v>0</v>
      </c>
      <c r="J40" s="315">
        <v>0</v>
      </c>
      <c r="K40" s="315">
        <v>0</v>
      </c>
      <c r="L40" s="315">
        <v>0</v>
      </c>
      <c r="M40" s="315">
        <v>0</v>
      </c>
      <c r="N40" s="315">
        <v>0</v>
      </c>
      <c r="O40" s="315">
        <v>0</v>
      </c>
      <c r="P40" s="315">
        <v>0</v>
      </c>
      <c r="Q40" s="315">
        <v>0</v>
      </c>
      <c r="R40" s="315">
        <v>0</v>
      </c>
      <c r="S40" s="315">
        <v>0</v>
      </c>
      <c r="T40" s="315">
        <v>0</v>
      </c>
      <c r="U40" s="315">
        <v>0</v>
      </c>
      <c r="V40" s="315">
        <v>0</v>
      </c>
      <c r="W40" s="315">
        <v>0</v>
      </c>
      <c r="X40" s="315">
        <v>0</v>
      </c>
      <c r="Y40" s="315">
        <v>0</v>
      </c>
      <c r="Z40" s="315">
        <v>0</v>
      </c>
      <c r="AA40" s="315">
        <v>0</v>
      </c>
      <c r="AB40" s="315">
        <v>0</v>
      </c>
      <c r="AC40" s="315">
        <v>0</v>
      </c>
      <c r="AD40" s="315">
        <v>0</v>
      </c>
      <c r="AE40" s="315">
        <v>0</v>
      </c>
      <c r="AF40" s="315">
        <v>0</v>
      </c>
      <c r="AG40" s="315">
        <v>0</v>
      </c>
      <c r="AH40" s="315">
        <v>0</v>
      </c>
      <c r="AI40" s="315">
        <v>0</v>
      </c>
      <c r="AJ40" s="315">
        <v>0</v>
      </c>
      <c r="AK40" s="315">
        <v>0</v>
      </c>
      <c r="AL40" s="315">
        <v>0</v>
      </c>
      <c r="AM40" s="315">
        <v>0</v>
      </c>
    </row>
    <row r="41" spans="1:39" ht="110.25" x14ac:dyDescent="0.25">
      <c r="A41" s="297" t="str">
        <f>G0228_1074205010351_02_0_69_!A41</f>
        <v>1.1.4</v>
      </c>
      <c r="B41" s="298"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297" t="str">
        <f>G0228_1074205010351_02_0_69_!C41</f>
        <v>Г</v>
      </c>
      <c r="D41" s="315" t="s">
        <v>482</v>
      </c>
      <c r="E41" s="315">
        <v>0</v>
      </c>
      <c r="F41" s="315">
        <v>0</v>
      </c>
      <c r="G41" s="315">
        <v>0</v>
      </c>
      <c r="H41" s="315">
        <v>0</v>
      </c>
      <c r="I41" s="315">
        <v>0</v>
      </c>
      <c r="J41" s="315">
        <v>0</v>
      </c>
      <c r="K41" s="315">
        <v>0</v>
      </c>
      <c r="L41" s="315">
        <v>0</v>
      </c>
      <c r="M41" s="315">
        <v>0</v>
      </c>
      <c r="N41" s="315">
        <v>0</v>
      </c>
      <c r="O41" s="315">
        <v>0</v>
      </c>
      <c r="P41" s="315">
        <v>0</v>
      </c>
      <c r="Q41" s="315">
        <v>0</v>
      </c>
      <c r="R41" s="315">
        <v>0</v>
      </c>
      <c r="S41" s="315">
        <v>0</v>
      </c>
      <c r="T41" s="315">
        <v>0</v>
      </c>
      <c r="U41" s="315">
        <v>0</v>
      </c>
      <c r="V41" s="315">
        <v>0</v>
      </c>
      <c r="W41" s="315">
        <v>0</v>
      </c>
      <c r="X41" s="315">
        <v>0</v>
      </c>
      <c r="Y41" s="315">
        <v>0</v>
      </c>
      <c r="Z41" s="315">
        <v>0</v>
      </c>
      <c r="AA41" s="315">
        <v>0</v>
      </c>
      <c r="AB41" s="315">
        <v>0</v>
      </c>
      <c r="AC41" s="315">
        <v>0</v>
      </c>
      <c r="AD41" s="315">
        <v>0</v>
      </c>
      <c r="AE41" s="315">
        <v>0</v>
      </c>
      <c r="AF41" s="315">
        <v>0</v>
      </c>
      <c r="AG41" s="315">
        <v>0</v>
      </c>
      <c r="AH41" s="315">
        <v>0</v>
      </c>
      <c r="AI41" s="315">
        <v>0</v>
      </c>
      <c r="AJ41" s="315">
        <v>0</v>
      </c>
      <c r="AK41" s="315">
        <v>0</v>
      </c>
      <c r="AL41" s="315">
        <v>0</v>
      </c>
      <c r="AM41" s="315">
        <v>0</v>
      </c>
    </row>
    <row r="42" spans="1:39" ht="94.5" x14ac:dyDescent="0.25">
      <c r="A42" s="297" t="str">
        <f>G0228_1074205010351_02_0_69_!A42</f>
        <v>1.1.4.1</v>
      </c>
      <c r="B42" s="298"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297" t="str">
        <f>G0228_1074205010351_02_0_69_!C42</f>
        <v>Г</v>
      </c>
      <c r="D42" s="315" t="s">
        <v>482</v>
      </c>
      <c r="E42" s="315">
        <v>0</v>
      </c>
      <c r="F42" s="315">
        <v>0</v>
      </c>
      <c r="G42" s="315">
        <v>0</v>
      </c>
      <c r="H42" s="315">
        <v>0</v>
      </c>
      <c r="I42" s="315">
        <v>0</v>
      </c>
      <c r="J42" s="315">
        <v>0</v>
      </c>
      <c r="K42" s="315">
        <v>0</v>
      </c>
      <c r="L42" s="315">
        <v>0</v>
      </c>
      <c r="M42" s="315">
        <v>0</v>
      </c>
      <c r="N42" s="315">
        <v>0</v>
      </c>
      <c r="O42" s="315">
        <v>0</v>
      </c>
      <c r="P42" s="315">
        <v>0</v>
      </c>
      <c r="Q42" s="315">
        <v>0</v>
      </c>
      <c r="R42" s="315">
        <v>0</v>
      </c>
      <c r="S42" s="315">
        <v>0</v>
      </c>
      <c r="T42" s="315">
        <v>0</v>
      </c>
      <c r="U42" s="315">
        <v>0</v>
      </c>
      <c r="V42" s="315">
        <v>0</v>
      </c>
      <c r="W42" s="315">
        <v>0</v>
      </c>
      <c r="X42" s="315">
        <v>0</v>
      </c>
      <c r="Y42" s="315">
        <v>0</v>
      </c>
      <c r="Z42" s="315">
        <v>0</v>
      </c>
      <c r="AA42" s="315">
        <v>0</v>
      </c>
      <c r="AB42" s="315">
        <v>0</v>
      </c>
      <c r="AC42" s="315">
        <v>0</v>
      </c>
      <c r="AD42" s="315">
        <v>0</v>
      </c>
      <c r="AE42" s="315">
        <v>0</v>
      </c>
      <c r="AF42" s="315">
        <v>0</v>
      </c>
      <c r="AG42" s="315">
        <v>0</v>
      </c>
      <c r="AH42" s="315">
        <v>0</v>
      </c>
      <c r="AI42" s="315">
        <v>0</v>
      </c>
      <c r="AJ42" s="315">
        <v>0</v>
      </c>
      <c r="AK42" s="315">
        <v>0</v>
      </c>
      <c r="AL42" s="315">
        <v>0</v>
      </c>
      <c r="AM42" s="315">
        <v>0</v>
      </c>
    </row>
    <row r="43" spans="1:39" ht="110.25" x14ac:dyDescent="0.25">
      <c r="A43" s="297" t="str">
        <f>G0228_1074205010351_02_0_69_!A43</f>
        <v>1.1.4.2</v>
      </c>
      <c r="B43" s="298"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297" t="str">
        <f>G0228_1074205010351_02_0_69_!C43</f>
        <v>Г</v>
      </c>
      <c r="D43" s="315" t="s">
        <v>482</v>
      </c>
      <c r="E43" s="315">
        <v>0</v>
      </c>
      <c r="F43" s="315">
        <v>0</v>
      </c>
      <c r="G43" s="315">
        <v>0</v>
      </c>
      <c r="H43" s="315">
        <v>0</v>
      </c>
      <c r="I43" s="315">
        <v>0</v>
      </c>
      <c r="J43" s="315">
        <v>0</v>
      </c>
      <c r="K43" s="315">
        <v>0</v>
      </c>
      <c r="L43" s="315">
        <v>0</v>
      </c>
      <c r="M43" s="315">
        <v>0</v>
      </c>
      <c r="N43" s="315">
        <v>0</v>
      </c>
      <c r="O43" s="315">
        <v>0</v>
      </c>
      <c r="P43" s="315">
        <v>0</v>
      </c>
      <c r="Q43" s="315">
        <v>0</v>
      </c>
      <c r="R43" s="315">
        <v>0</v>
      </c>
      <c r="S43" s="315">
        <v>0</v>
      </c>
      <c r="T43" s="315">
        <v>0</v>
      </c>
      <c r="U43" s="315">
        <v>0</v>
      </c>
      <c r="V43" s="315">
        <v>0</v>
      </c>
      <c r="W43" s="315">
        <v>0</v>
      </c>
      <c r="X43" s="315">
        <v>0</v>
      </c>
      <c r="Y43" s="315">
        <v>0</v>
      </c>
      <c r="Z43" s="315">
        <v>0</v>
      </c>
      <c r="AA43" s="315">
        <v>0</v>
      </c>
      <c r="AB43" s="315">
        <v>0</v>
      </c>
      <c r="AC43" s="315">
        <v>0</v>
      </c>
      <c r="AD43" s="315">
        <v>0</v>
      </c>
      <c r="AE43" s="315">
        <v>0</v>
      </c>
      <c r="AF43" s="315">
        <v>0</v>
      </c>
      <c r="AG43" s="315">
        <v>0</v>
      </c>
      <c r="AH43" s="315">
        <v>0</v>
      </c>
      <c r="AI43" s="315">
        <v>0</v>
      </c>
      <c r="AJ43" s="315">
        <v>0</v>
      </c>
      <c r="AK43" s="315">
        <v>0</v>
      </c>
      <c r="AL43" s="315">
        <v>0</v>
      </c>
      <c r="AM43" s="315">
        <v>0</v>
      </c>
    </row>
    <row r="44" spans="1:39" ht="47.25" x14ac:dyDescent="0.25">
      <c r="A44" s="297" t="str">
        <f>G0228_1074205010351_02_0_69_!A44</f>
        <v>1.2</v>
      </c>
      <c r="B44" s="298" t="str">
        <f>G0228_1074205010351_02_0_69_!B44</f>
        <v>Реконструкция, модернизация, техническое перевооружение всего, в том числе:</v>
      </c>
      <c r="C44" s="297" t="str">
        <f>G0228_1074205010351_02_0_69_!C44</f>
        <v>Г</v>
      </c>
      <c r="D44" s="315" t="s">
        <v>482</v>
      </c>
      <c r="E44" s="315">
        <v>0</v>
      </c>
      <c r="F44" s="315">
        <v>0</v>
      </c>
      <c r="G44" s="315">
        <v>0</v>
      </c>
      <c r="H44" s="315">
        <v>0</v>
      </c>
      <c r="I44" s="315">
        <v>0</v>
      </c>
      <c r="J44" s="315">
        <v>0</v>
      </c>
      <c r="K44" s="315">
        <v>0</v>
      </c>
      <c r="L44" s="315">
        <v>0</v>
      </c>
      <c r="M44" s="315">
        <v>0</v>
      </c>
      <c r="N44" s="315">
        <v>0</v>
      </c>
      <c r="O44" s="315">
        <v>0</v>
      </c>
      <c r="P44" s="315">
        <v>0</v>
      </c>
      <c r="Q44" s="315">
        <v>0</v>
      </c>
      <c r="R44" s="315">
        <v>0</v>
      </c>
      <c r="S44" s="315">
        <v>0</v>
      </c>
      <c r="T44" s="315">
        <v>0</v>
      </c>
      <c r="U44" s="315">
        <v>0</v>
      </c>
      <c r="V44" s="315">
        <v>0</v>
      </c>
      <c r="W44" s="315">
        <v>0</v>
      </c>
      <c r="X44" s="315">
        <v>0</v>
      </c>
      <c r="Y44" s="315">
        <v>0</v>
      </c>
      <c r="Z44" s="315">
        <v>0</v>
      </c>
      <c r="AA44" s="315">
        <v>0</v>
      </c>
      <c r="AB44" s="315">
        <v>0</v>
      </c>
      <c r="AC44" s="315">
        <v>0</v>
      </c>
      <c r="AD44" s="315">
        <v>0</v>
      </c>
      <c r="AE44" s="315">
        <v>0</v>
      </c>
      <c r="AF44" s="315">
        <v>0</v>
      </c>
      <c r="AG44" s="315">
        <v>0</v>
      </c>
      <c r="AH44" s="315">
        <v>0</v>
      </c>
      <c r="AI44" s="315">
        <v>0</v>
      </c>
      <c r="AJ44" s="315">
        <v>0</v>
      </c>
      <c r="AK44" s="315">
        <v>0</v>
      </c>
      <c r="AL44" s="315">
        <v>0</v>
      </c>
      <c r="AM44" s="315">
        <v>0</v>
      </c>
    </row>
    <row r="45" spans="1:39" ht="78.75" x14ac:dyDescent="0.25">
      <c r="A45" s="297" t="str">
        <f>G0228_1074205010351_02_0_69_!A45</f>
        <v>1.2.1</v>
      </c>
      <c r="B45" s="298"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297" t="str">
        <f>G0228_1074205010351_02_0_69_!C45</f>
        <v>Г</v>
      </c>
      <c r="D45" s="315" t="s">
        <v>482</v>
      </c>
      <c r="E45" s="315">
        <v>0</v>
      </c>
      <c r="F45" s="315">
        <v>0</v>
      </c>
      <c r="G45" s="315">
        <v>0</v>
      </c>
      <c r="H45" s="315">
        <v>0</v>
      </c>
      <c r="I45" s="315">
        <v>0</v>
      </c>
      <c r="J45" s="315">
        <v>0</v>
      </c>
      <c r="K45" s="315">
        <v>0</v>
      </c>
      <c r="L45" s="315">
        <v>0</v>
      </c>
      <c r="M45" s="315">
        <v>0</v>
      </c>
      <c r="N45" s="315">
        <v>0</v>
      </c>
      <c r="O45" s="315">
        <v>0</v>
      </c>
      <c r="P45" s="315">
        <v>0</v>
      </c>
      <c r="Q45" s="315">
        <v>0</v>
      </c>
      <c r="R45" s="315">
        <v>0</v>
      </c>
      <c r="S45" s="315">
        <v>0</v>
      </c>
      <c r="T45" s="315">
        <v>0</v>
      </c>
      <c r="U45" s="315">
        <v>0</v>
      </c>
      <c r="V45" s="315">
        <v>0</v>
      </c>
      <c r="W45" s="315">
        <v>0</v>
      </c>
      <c r="X45" s="315">
        <v>0</v>
      </c>
      <c r="Y45" s="315">
        <v>0</v>
      </c>
      <c r="Z45" s="315">
        <v>0</v>
      </c>
      <c r="AA45" s="315">
        <v>0</v>
      </c>
      <c r="AB45" s="315">
        <v>0</v>
      </c>
      <c r="AC45" s="315">
        <v>0</v>
      </c>
      <c r="AD45" s="315">
        <v>0</v>
      </c>
      <c r="AE45" s="315">
        <v>0</v>
      </c>
      <c r="AF45" s="315">
        <v>0</v>
      </c>
      <c r="AG45" s="315">
        <v>0</v>
      </c>
      <c r="AH45" s="315">
        <v>0</v>
      </c>
      <c r="AI45" s="315">
        <v>0</v>
      </c>
      <c r="AJ45" s="315">
        <v>0</v>
      </c>
      <c r="AK45" s="315">
        <v>0</v>
      </c>
      <c r="AL45" s="315">
        <v>0</v>
      </c>
      <c r="AM45" s="315">
        <v>0</v>
      </c>
    </row>
    <row r="46" spans="1:39" ht="47.25" x14ac:dyDescent="0.25">
      <c r="A46" s="297" t="str">
        <f>G0228_1074205010351_02_0_69_!A46</f>
        <v>1.2.1.1</v>
      </c>
      <c r="B46" s="298" t="str">
        <f>G0228_1074205010351_02_0_69_!B46</f>
        <v>Реконструкция трансформаторных и иных подстанций, всего, в числе:</v>
      </c>
      <c r="C46" s="297" t="str">
        <f>G0228_1074205010351_02_0_69_!C46</f>
        <v>Г</v>
      </c>
      <c r="D46" s="315" t="s">
        <v>482</v>
      </c>
      <c r="E46" s="315">
        <v>0</v>
      </c>
      <c r="F46" s="315">
        <v>0</v>
      </c>
      <c r="G46" s="315">
        <v>0</v>
      </c>
      <c r="H46" s="315">
        <v>0</v>
      </c>
      <c r="I46" s="315">
        <v>0</v>
      </c>
      <c r="J46" s="315">
        <v>0</v>
      </c>
      <c r="K46" s="315">
        <v>0</v>
      </c>
      <c r="L46" s="315">
        <v>0</v>
      </c>
      <c r="M46" s="315">
        <v>0</v>
      </c>
      <c r="N46" s="315">
        <v>0</v>
      </c>
      <c r="O46" s="315">
        <v>0</v>
      </c>
      <c r="P46" s="315">
        <v>0</v>
      </c>
      <c r="Q46" s="315">
        <v>0</v>
      </c>
      <c r="R46" s="315">
        <v>0</v>
      </c>
      <c r="S46" s="315">
        <v>0</v>
      </c>
      <c r="T46" s="315">
        <f>T47</f>
        <v>3.35</v>
      </c>
      <c r="U46" s="315">
        <v>0</v>
      </c>
      <c r="V46" s="315">
        <v>0</v>
      </c>
      <c r="W46" s="315">
        <v>0</v>
      </c>
      <c r="X46" s="315">
        <v>0</v>
      </c>
      <c r="Y46" s="315">
        <f>Y47</f>
        <v>0</v>
      </c>
      <c r="Z46" s="315">
        <v>0</v>
      </c>
      <c r="AA46" s="315">
        <v>0</v>
      </c>
      <c r="AB46" s="315">
        <v>0</v>
      </c>
      <c r="AC46" s="315">
        <v>0</v>
      </c>
      <c r="AD46" s="315">
        <v>0</v>
      </c>
      <c r="AE46" s="315">
        <v>0</v>
      </c>
      <c r="AF46" s="315">
        <v>0</v>
      </c>
      <c r="AG46" s="315">
        <v>0</v>
      </c>
      <c r="AH46" s="315">
        <v>0</v>
      </c>
      <c r="AI46" s="315">
        <v>0</v>
      </c>
      <c r="AJ46" s="315">
        <v>0</v>
      </c>
      <c r="AK46" s="315">
        <v>0</v>
      </c>
      <c r="AL46" s="315">
        <v>0</v>
      </c>
      <c r="AM46" s="315">
        <v>0</v>
      </c>
    </row>
    <row r="47" spans="1:39" ht="78.75" x14ac:dyDescent="0.25">
      <c r="A47" s="297" t="str">
        <f>G0228_1074205010351_02_0_69_!A47</f>
        <v>1.2.1.2</v>
      </c>
      <c r="B47" s="298" t="str">
        <f>G0228_1074205010351_02_0_69_!B47</f>
        <v>Модернизация, техническое перевооружение трансформаторных и иных подстанций, распределительных пунктов, всего, в том числе:</v>
      </c>
      <c r="C47" s="297" t="str">
        <f>G0228_1074205010351_02_0_69_!C47</f>
        <v>Г</v>
      </c>
      <c r="D47" s="315" t="s">
        <v>482</v>
      </c>
      <c r="E47" s="315">
        <v>0</v>
      </c>
      <c r="F47" s="315">
        <v>0</v>
      </c>
      <c r="G47" s="315">
        <v>0</v>
      </c>
      <c r="H47" s="315">
        <v>0</v>
      </c>
      <c r="I47" s="315">
        <v>0</v>
      </c>
      <c r="J47" s="315">
        <v>0</v>
      </c>
      <c r="K47" s="315">
        <v>0</v>
      </c>
      <c r="L47" s="315">
        <v>0</v>
      </c>
      <c r="M47" s="315">
        <v>0</v>
      </c>
      <c r="N47" s="315">
        <v>0</v>
      </c>
      <c r="O47" s="315">
        <f>O49+O50+O51</f>
        <v>0</v>
      </c>
      <c r="P47" s="315">
        <v>0</v>
      </c>
      <c r="Q47" s="315">
        <v>0</v>
      </c>
      <c r="R47" s="315">
        <v>0</v>
      </c>
      <c r="S47" s="315">
        <v>0</v>
      </c>
      <c r="T47" s="315">
        <f>T48+T49+T50+T51</f>
        <v>3.35</v>
      </c>
      <c r="U47" s="315">
        <v>0</v>
      </c>
      <c r="V47" s="315">
        <v>0</v>
      </c>
      <c r="W47" s="315">
        <v>0</v>
      </c>
      <c r="X47" s="315">
        <v>0</v>
      </c>
      <c r="Y47" s="315">
        <f>Y53</f>
        <v>0</v>
      </c>
      <c r="Z47" s="315">
        <v>0</v>
      </c>
      <c r="AA47" s="315">
        <v>0</v>
      </c>
      <c r="AB47" s="315">
        <v>0</v>
      </c>
      <c r="AC47" s="315">
        <v>0</v>
      </c>
      <c r="AD47" s="315">
        <v>0</v>
      </c>
      <c r="AE47" s="315">
        <v>0</v>
      </c>
      <c r="AF47" s="315">
        <v>0</v>
      </c>
      <c r="AG47" s="315">
        <v>0</v>
      </c>
      <c r="AH47" s="315">
        <v>0</v>
      </c>
      <c r="AI47" s="315">
        <f>AI48+AI49+AI50+AI51</f>
        <v>2</v>
      </c>
      <c r="AJ47" s="315">
        <v>0</v>
      </c>
      <c r="AK47" s="315">
        <v>0</v>
      </c>
      <c r="AL47" s="315">
        <v>0</v>
      </c>
      <c r="AM47" s="315">
        <v>0</v>
      </c>
    </row>
    <row r="48" spans="1:39" x14ac:dyDescent="0.25">
      <c r="A48" s="297" t="str">
        <f>G0228_1074205010351_02_0_69_!A48</f>
        <v>1.2.1.2.1</v>
      </c>
      <c r="B48" s="298" t="str">
        <f>G0228_1074205010351_02_0_69_!B48</f>
        <v xml:space="preserve">Реконструкция ТП-9, ТП-10 </v>
      </c>
      <c r="C48" s="297" t="str">
        <f>G0228_1074205010351_02_0_69_!C48</f>
        <v>L_0000000001</v>
      </c>
      <c r="D48" s="494" t="s">
        <v>482</v>
      </c>
      <c r="E48" s="494">
        <v>0</v>
      </c>
      <c r="F48" s="494">
        <v>0</v>
      </c>
      <c r="G48" s="494">
        <v>0</v>
      </c>
      <c r="H48" s="494">
        <v>0</v>
      </c>
      <c r="I48" s="494">
        <v>0</v>
      </c>
      <c r="J48" s="494">
        <v>0</v>
      </c>
      <c r="K48" s="494">
        <v>0</v>
      </c>
      <c r="L48" s="494">
        <v>0</v>
      </c>
      <c r="M48" s="494">
        <v>0</v>
      </c>
      <c r="N48" s="494">
        <v>0</v>
      </c>
      <c r="O48" s="494">
        <v>0</v>
      </c>
      <c r="P48" s="494">
        <v>0</v>
      </c>
      <c r="Q48" s="494">
        <v>0</v>
      </c>
      <c r="R48" s="494">
        <v>0</v>
      </c>
      <c r="S48" s="494">
        <v>0</v>
      </c>
      <c r="T48" s="494">
        <v>2</v>
      </c>
      <c r="U48" s="494">
        <v>0</v>
      </c>
      <c r="V48" s="494">
        <v>0</v>
      </c>
      <c r="W48" s="494">
        <v>0</v>
      </c>
      <c r="X48" s="494">
        <v>0</v>
      </c>
      <c r="Y48" s="494">
        <v>0</v>
      </c>
      <c r="Z48" s="494">
        <v>0</v>
      </c>
      <c r="AA48" s="494">
        <v>0</v>
      </c>
      <c r="AB48" s="494">
        <v>0</v>
      </c>
      <c r="AC48" s="494">
        <v>0</v>
      </c>
      <c r="AD48" s="494">
        <v>0</v>
      </c>
      <c r="AE48" s="494">
        <v>0</v>
      </c>
      <c r="AF48" s="494">
        <v>0</v>
      </c>
      <c r="AG48" s="494">
        <v>0</v>
      </c>
      <c r="AH48" s="494">
        <v>0</v>
      </c>
      <c r="AI48" s="494">
        <f>T48</f>
        <v>2</v>
      </c>
      <c r="AJ48" s="494">
        <v>0</v>
      </c>
      <c r="AK48" s="494">
        <v>0</v>
      </c>
      <c r="AL48" s="494">
        <v>0</v>
      </c>
      <c r="AM48" s="494">
        <v>0</v>
      </c>
    </row>
    <row r="49" spans="1:39" ht="31.5" x14ac:dyDescent="0.25">
      <c r="A49" s="297" t="str">
        <f>G0228_1074205010351_02_0_69_!A49</f>
        <v>1.2.1.2.2</v>
      </c>
      <c r="B49" s="298" t="str">
        <f>G0228_1074205010351_02_0_69_!B49</f>
        <v>Замена силового трансформатора ТП-5</v>
      </c>
      <c r="C49" s="297" t="str">
        <f>G0228_1074205010351_02_0_69_!C49</f>
        <v>L_0000000002</v>
      </c>
      <c r="D49" s="494" t="s">
        <v>482</v>
      </c>
      <c r="E49" s="494">
        <v>0</v>
      </c>
      <c r="F49" s="494">
        <v>0</v>
      </c>
      <c r="G49" s="494">
        <v>0</v>
      </c>
      <c r="H49" s="494">
        <v>0</v>
      </c>
      <c r="I49" s="494">
        <v>0</v>
      </c>
      <c r="J49" s="494">
        <v>0</v>
      </c>
      <c r="K49" s="494">
        <v>0</v>
      </c>
      <c r="L49" s="494">
        <v>0</v>
      </c>
      <c r="M49" s="494">
        <v>0</v>
      </c>
      <c r="N49" s="494">
        <v>0</v>
      </c>
      <c r="O49" s="514">
        <v>0</v>
      </c>
      <c r="P49" s="494">
        <v>0</v>
      </c>
      <c r="Q49" s="494">
        <v>0</v>
      </c>
      <c r="R49" s="494">
        <v>0</v>
      </c>
      <c r="S49" s="494">
        <v>0</v>
      </c>
      <c r="T49" s="514">
        <v>0.56000000000000005</v>
      </c>
      <c r="U49" s="494">
        <v>0</v>
      </c>
      <c r="V49" s="494">
        <v>0</v>
      </c>
      <c r="W49" s="494">
        <v>0</v>
      </c>
      <c r="X49" s="494">
        <v>0</v>
      </c>
      <c r="Y49" s="494">
        <v>0</v>
      </c>
      <c r="Z49" s="494">
        <v>0</v>
      </c>
      <c r="AA49" s="494">
        <v>0</v>
      </c>
      <c r="AB49" s="494">
        <v>0</v>
      </c>
      <c r="AC49" s="494">
        <v>0</v>
      </c>
      <c r="AD49" s="494">
        <v>0</v>
      </c>
      <c r="AE49" s="494">
        <v>0</v>
      </c>
      <c r="AF49" s="494">
        <v>0</v>
      </c>
      <c r="AG49" s="494">
        <v>0</v>
      </c>
      <c r="AH49" s="494">
        <v>0</v>
      </c>
      <c r="AI49" s="494">
        <f>O49</f>
        <v>0</v>
      </c>
      <c r="AJ49" s="494">
        <v>0</v>
      </c>
      <c r="AK49" s="494">
        <v>0</v>
      </c>
      <c r="AL49" s="494">
        <v>0</v>
      </c>
      <c r="AM49" s="494">
        <v>0</v>
      </c>
    </row>
    <row r="50" spans="1:39" ht="31.5" x14ac:dyDescent="0.25">
      <c r="A50" s="297" t="str">
        <f>G0228_1074205010351_02_0_69_!A50</f>
        <v>1.2.1.2.3</v>
      </c>
      <c r="B50" s="298" t="str">
        <f>G0228_1074205010351_02_0_69_!B50</f>
        <v>Замена силового трансформатора ТП-6</v>
      </c>
      <c r="C50" s="297" t="str">
        <f>G0228_1074205010351_02_0_69_!C50</f>
        <v>L_0000000003</v>
      </c>
      <c r="D50" s="494" t="s">
        <v>482</v>
      </c>
      <c r="E50" s="494">
        <v>0</v>
      </c>
      <c r="F50" s="494">
        <v>0</v>
      </c>
      <c r="G50" s="494">
        <v>0</v>
      </c>
      <c r="H50" s="494">
        <v>0</v>
      </c>
      <c r="I50" s="494">
        <v>0</v>
      </c>
      <c r="J50" s="494">
        <v>0</v>
      </c>
      <c r="K50" s="494">
        <v>0</v>
      </c>
      <c r="L50" s="494">
        <v>0</v>
      </c>
      <c r="M50" s="494">
        <v>0</v>
      </c>
      <c r="N50" s="514">
        <v>0</v>
      </c>
      <c r="O50" s="514">
        <v>0</v>
      </c>
      <c r="P50" s="494">
        <v>0</v>
      </c>
      <c r="Q50" s="494">
        <v>0</v>
      </c>
      <c r="R50" s="494">
        <v>0</v>
      </c>
      <c r="S50" s="494">
        <v>0</v>
      </c>
      <c r="T50" s="514">
        <v>0.63</v>
      </c>
      <c r="U50" s="494">
        <v>0</v>
      </c>
      <c r="V50" s="494">
        <v>0</v>
      </c>
      <c r="W50" s="494">
        <v>0</v>
      </c>
      <c r="X50" s="494">
        <v>0</v>
      </c>
      <c r="Y50" s="494">
        <v>0</v>
      </c>
      <c r="Z50" s="494">
        <v>0</v>
      </c>
      <c r="AA50" s="494">
        <v>0</v>
      </c>
      <c r="AB50" s="494">
        <v>0</v>
      </c>
      <c r="AC50" s="494">
        <v>0</v>
      </c>
      <c r="AD50" s="494">
        <v>0</v>
      </c>
      <c r="AE50" s="494">
        <v>0</v>
      </c>
      <c r="AF50" s="494">
        <v>0</v>
      </c>
      <c r="AG50" s="494">
        <v>0</v>
      </c>
      <c r="AH50" s="494">
        <v>0</v>
      </c>
      <c r="AI50" s="494">
        <f>O50</f>
        <v>0</v>
      </c>
      <c r="AJ50" s="494">
        <v>0</v>
      </c>
      <c r="AK50" s="494">
        <v>0</v>
      </c>
      <c r="AL50" s="494">
        <v>0</v>
      </c>
      <c r="AM50" s="494">
        <v>0</v>
      </c>
    </row>
    <row r="51" spans="1:39" ht="31.5" x14ac:dyDescent="0.25">
      <c r="A51" s="297" t="str">
        <f>G0228_1074205010351_02_0_69_!A51</f>
        <v>1.2.1.2.4</v>
      </c>
      <c r="B51" s="298" t="str">
        <f>G0228_1074205010351_02_0_69_!B51</f>
        <v>Замена силового трансформатора ТП Л-19-41</v>
      </c>
      <c r="C51" s="297" t="str">
        <f>G0228_1074205010351_02_0_69_!C51</f>
        <v>L_0000000004</v>
      </c>
      <c r="D51" s="494" t="s">
        <v>482</v>
      </c>
      <c r="E51" s="494">
        <v>0</v>
      </c>
      <c r="F51" s="494">
        <v>0</v>
      </c>
      <c r="G51" s="494">
        <v>0</v>
      </c>
      <c r="H51" s="494">
        <v>0</v>
      </c>
      <c r="I51" s="494">
        <v>0</v>
      </c>
      <c r="J51" s="494">
        <v>0</v>
      </c>
      <c r="K51" s="494">
        <v>0</v>
      </c>
      <c r="L51" s="494">
        <v>0</v>
      </c>
      <c r="M51" s="494">
        <v>0</v>
      </c>
      <c r="N51" s="514">
        <v>0</v>
      </c>
      <c r="O51" s="514">
        <v>0</v>
      </c>
      <c r="P51" s="494">
        <v>0</v>
      </c>
      <c r="Q51" s="494">
        <v>0</v>
      </c>
      <c r="R51" s="494">
        <v>0</v>
      </c>
      <c r="S51" s="494">
        <v>0</v>
      </c>
      <c r="T51" s="514">
        <v>0.16</v>
      </c>
      <c r="U51" s="494">
        <v>0</v>
      </c>
      <c r="V51" s="494">
        <v>0</v>
      </c>
      <c r="W51" s="494">
        <v>0</v>
      </c>
      <c r="X51" s="494">
        <v>0</v>
      </c>
      <c r="Y51" s="494">
        <v>0</v>
      </c>
      <c r="Z51" s="494">
        <v>0</v>
      </c>
      <c r="AA51" s="494">
        <v>0</v>
      </c>
      <c r="AB51" s="494">
        <v>0</v>
      </c>
      <c r="AC51" s="494">
        <v>0</v>
      </c>
      <c r="AD51" s="494">
        <v>0</v>
      </c>
      <c r="AE51" s="494">
        <v>0</v>
      </c>
      <c r="AF51" s="494">
        <v>0</v>
      </c>
      <c r="AG51" s="494">
        <v>0</v>
      </c>
      <c r="AH51" s="494">
        <v>0</v>
      </c>
      <c r="AI51" s="494">
        <f>O51</f>
        <v>0</v>
      </c>
      <c r="AJ51" s="494">
        <v>0</v>
      </c>
      <c r="AK51" s="494">
        <v>0</v>
      </c>
      <c r="AL51" s="494">
        <v>0</v>
      </c>
      <c r="AM51" s="494">
        <v>0</v>
      </c>
    </row>
    <row r="52" spans="1:39" ht="31.5" x14ac:dyDescent="0.25">
      <c r="A52" s="297"/>
      <c r="B52" s="298" t="str">
        <f>G0228_1074205010351_02_0_69_!B52</f>
        <v>Проектирование и строительство ПС 35 кВ ГПЗ-5 (новая)</v>
      </c>
      <c r="C52" s="297" t="str">
        <f>G0228_1074205010351_02_0_69_!C52</f>
        <v>M_0000000001</v>
      </c>
      <c r="D52" s="514" t="s">
        <v>482</v>
      </c>
      <c r="E52" s="514">
        <v>0</v>
      </c>
      <c r="F52" s="514">
        <v>0</v>
      </c>
      <c r="G52" s="514">
        <v>0</v>
      </c>
      <c r="H52" s="514">
        <v>0</v>
      </c>
      <c r="I52" s="514">
        <v>0</v>
      </c>
      <c r="J52" s="514">
        <v>0</v>
      </c>
      <c r="K52" s="514">
        <v>0</v>
      </c>
      <c r="L52" s="514">
        <v>0</v>
      </c>
      <c r="M52" s="514">
        <v>0</v>
      </c>
      <c r="N52" s="514">
        <v>0</v>
      </c>
      <c r="O52" s="514">
        <v>0</v>
      </c>
      <c r="P52" s="514">
        <v>0</v>
      </c>
      <c r="Q52" s="514">
        <v>0</v>
      </c>
      <c r="R52" s="514">
        <v>0</v>
      </c>
      <c r="S52" s="514">
        <v>0</v>
      </c>
      <c r="T52" s="514">
        <v>0</v>
      </c>
      <c r="U52" s="514">
        <v>0</v>
      </c>
      <c r="V52" s="514">
        <v>0</v>
      </c>
      <c r="W52" s="514">
        <v>0</v>
      </c>
      <c r="X52" s="514">
        <v>0</v>
      </c>
      <c r="Y52" s="514">
        <v>0</v>
      </c>
      <c r="Z52" s="514">
        <v>0</v>
      </c>
      <c r="AA52" s="514">
        <v>0</v>
      </c>
      <c r="AB52" s="514">
        <v>0</v>
      </c>
      <c r="AC52" s="514">
        <v>0</v>
      </c>
      <c r="AD52" s="514">
        <v>32</v>
      </c>
      <c r="AE52" s="514">
        <v>0</v>
      </c>
      <c r="AF52" s="514">
        <v>0</v>
      </c>
      <c r="AG52" s="514">
        <v>0</v>
      </c>
      <c r="AH52" s="514">
        <v>0</v>
      </c>
      <c r="AI52" s="514">
        <v>32</v>
      </c>
      <c r="AJ52" s="514">
        <v>0</v>
      </c>
      <c r="AK52" s="514">
        <v>0</v>
      </c>
      <c r="AL52" s="514">
        <v>0</v>
      </c>
      <c r="AM52" s="514">
        <v>0</v>
      </c>
    </row>
    <row r="53" spans="1:39" ht="31.5" hidden="1" x14ac:dyDescent="0.25">
      <c r="A53" s="297"/>
      <c r="B53" s="298">
        <f>G0228_1074205010351_02_0_69_!B53</f>
        <v>0</v>
      </c>
      <c r="C53" s="297">
        <f>G0228_1074205010351_02_0_69_!C53</f>
        <v>0</v>
      </c>
      <c r="D53" s="514" t="s">
        <v>482</v>
      </c>
      <c r="E53" s="514">
        <v>0</v>
      </c>
      <c r="F53" s="514">
        <v>0</v>
      </c>
      <c r="G53" s="514">
        <v>0</v>
      </c>
      <c r="H53" s="514">
        <v>0</v>
      </c>
      <c r="I53" s="514">
        <v>0</v>
      </c>
      <c r="J53" s="514">
        <v>0</v>
      </c>
      <c r="K53" s="514">
        <v>0</v>
      </c>
      <c r="L53" s="514">
        <v>0</v>
      </c>
      <c r="M53" s="514">
        <v>0</v>
      </c>
      <c r="N53" s="514">
        <v>0</v>
      </c>
      <c r="O53" s="514">
        <v>0</v>
      </c>
      <c r="P53" s="514">
        <v>0</v>
      </c>
      <c r="Q53" s="514">
        <v>0</v>
      </c>
      <c r="R53" s="514">
        <v>0</v>
      </c>
      <c r="S53" s="514">
        <v>0</v>
      </c>
      <c r="T53" s="514">
        <v>0</v>
      </c>
      <c r="U53" s="514">
        <v>0</v>
      </c>
      <c r="V53" s="514">
        <v>0</v>
      </c>
      <c r="W53" s="514">
        <v>0</v>
      </c>
      <c r="X53" s="514">
        <v>0</v>
      </c>
      <c r="Y53" s="514"/>
      <c r="Z53" s="514">
        <v>0</v>
      </c>
      <c r="AA53" s="514">
        <v>0</v>
      </c>
      <c r="AB53" s="514">
        <v>0</v>
      </c>
      <c r="AC53" s="514">
        <v>0</v>
      </c>
      <c r="AD53" s="514">
        <v>0</v>
      </c>
      <c r="AE53" s="514">
        <v>0</v>
      </c>
      <c r="AF53" s="514">
        <v>0</v>
      </c>
      <c r="AG53" s="514">
        <v>0</v>
      </c>
      <c r="AH53" s="514">
        <v>0</v>
      </c>
      <c r="AI53" s="514"/>
      <c r="AJ53" s="514">
        <v>0</v>
      </c>
      <c r="AK53" s="514">
        <v>0</v>
      </c>
      <c r="AL53" s="514">
        <v>0</v>
      </c>
      <c r="AM53" s="514">
        <v>0</v>
      </c>
    </row>
    <row r="54" spans="1:39" hidden="1" x14ac:dyDescent="0.25">
      <c r="A54" s="297"/>
      <c r="B54" s="298"/>
      <c r="C54" s="297"/>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6"/>
      <c r="AL54" s="326"/>
      <c r="AM54" s="326"/>
    </row>
    <row r="55" spans="1:39" ht="63" x14ac:dyDescent="0.25">
      <c r="A55" s="297" t="str">
        <f>G0228_1074205010351_02_0_69_!A55</f>
        <v>1.2.2</v>
      </c>
      <c r="B55" s="298" t="str">
        <f>G0228_1074205010351_02_0_69_!B55</f>
        <v>Реконструкция, модернизация, техническое перевооружение линий электропередачи, всего, в том числе:</v>
      </c>
      <c r="C55" s="297" t="str">
        <f>G0228_1074205010351_02_0_69_!C55</f>
        <v>Г</v>
      </c>
      <c r="D55" s="315" t="s">
        <v>482</v>
      </c>
      <c r="E55" s="315">
        <v>0</v>
      </c>
      <c r="F55" s="315">
        <v>0</v>
      </c>
      <c r="G55" s="315">
        <v>0</v>
      </c>
      <c r="H55" s="315">
        <v>0</v>
      </c>
      <c r="I55" s="315">
        <v>0</v>
      </c>
      <c r="J55" s="315">
        <v>0</v>
      </c>
      <c r="K55" s="315">
        <v>0</v>
      </c>
      <c r="L55" s="315">
        <v>0</v>
      </c>
      <c r="M55" s="315">
        <v>0</v>
      </c>
      <c r="N55" s="315">
        <v>0</v>
      </c>
      <c r="O55" s="315">
        <v>0</v>
      </c>
      <c r="P55" s="315">
        <v>0</v>
      </c>
      <c r="Q55" s="315">
        <v>0</v>
      </c>
      <c r="R55" s="315">
        <v>0</v>
      </c>
      <c r="S55" s="315">
        <v>0</v>
      </c>
      <c r="T55" s="315">
        <v>0</v>
      </c>
      <c r="U55" s="315">
        <v>0</v>
      </c>
      <c r="V55" s="315">
        <v>0</v>
      </c>
      <c r="W55" s="315">
        <v>0</v>
      </c>
      <c r="X55" s="315">
        <v>0</v>
      </c>
      <c r="Y55" s="315">
        <v>0</v>
      </c>
      <c r="Z55" s="315">
        <v>0</v>
      </c>
      <c r="AA55" s="315">
        <v>0</v>
      </c>
      <c r="AB55" s="315">
        <v>0</v>
      </c>
      <c r="AC55" s="315">
        <v>0</v>
      </c>
      <c r="AD55" s="315">
        <v>0</v>
      </c>
      <c r="AE55" s="315">
        <v>0</v>
      </c>
      <c r="AF55" s="315">
        <v>0</v>
      </c>
      <c r="AG55" s="315">
        <v>0</v>
      </c>
      <c r="AH55" s="315">
        <v>0</v>
      </c>
      <c r="AI55" s="315">
        <v>0</v>
      </c>
      <c r="AJ55" s="315">
        <v>0</v>
      </c>
      <c r="AK55" s="315">
        <v>0</v>
      </c>
      <c r="AL55" s="315">
        <v>0</v>
      </c>
      <c r="AM55" s="315">
        <v>0</v>
      </c>
    </row>
    <row r="56" spans="1:39" ht="47.25" x14ac:dyDescent="0.25">
      <c r="A56" s="297" t="str">
        <f>G0228_1074205010351_02_0_69_!A56</f>
        <v>1.2.2.1</v>
      </c>
      <c r="B56" s="298" t="str">
        <f>G0228_1074205010351_02_0_69_!B56</f>
        <v>Реконструкция линий электропередачи, всего, в том числе:</v>
      </c>
      <c r="C56" s="297" t="str">
        <f>G0228_1074205010351_02_0_69_!C56</f>
        <v>Г</v>
      </c>
      <c r="D56" s="315" t="s">
        <v>482</v>
      </c>
      <c r="E56" s="315">
        <v>0</v>
      </c>
      <c r="F56" s="315">
        <v>0</v>
      </c>
      <c r="G56" s="315">
        <v>0</v>
      </c>
      <c r="H56" s="315">
        <v>0</v>
      </c>
      <c r="I56" s="315">
        <v>0</v>
      </c>
      <c r="J56" s="315">
        <v>0</v>
      </c>
      <c r="K56" s="315">
        <v>0</v>
      </c>
      <c r="L56" s="315">
        <v>0</v>
      </c>
      <c r="M56" s="315">
        <v>0</v>
      </c>
      <c r="N56" s="315">
        <v>0</v>
      </c>
      <c r="O56" s="315">
        <v>0</v>
      </c>
      <c r="P56" s="315">
        <v>0</v>
      </c>
      <c r="Q56" s="315">
        <v>0</v>
      </c>
      <c r="R56" s="315">
        <v>0</v>
      </c>
      <c r="S56" s="315">
        <v>0</v>
      </c>
      <c r="T56" s="315">
        <v>0</v>
      </c>
      <c r="U56" s="315">
        <v>0</v>
      </c>
      <c r="V56" s="315">
        <v>0</v>
      </c>
      <c r="W56" s="315">
        <v>0</v>
      </c>
      <c r="X56" s="315">
        <v>0</v>
      </c>
      <c r="Y56" s="315">
        <v>0</v>
      </c>
      <c r="Z56" s="315">
        <v>0</v>
      </c>
      <c r="AA56" s="315">
        <v>0</v>
      </c>
      <c r="AB56" s="315">
        <v>0</v>
      </c>
      <c r="AC56" s="315">
        <v>0</v>
      </c>
      <c r="AD56" s="315">
        <v>0</v>
      </c>
      <c r="AE56" s="315">
        <v>0</v>
      </c>
      <c r="AF56" s="315">
        <v>0</v>
      </c>
      <c r="AG56" s="315">
        <v>0</v>
      </c>
      <c r="AH56" s="315">
        <v>0</v>
      </c>
      <c r="AI56" s="315">
        <v>0</v>
      </c>
      <c r="AJ56" s="315">
        <v>0</v>
      </c>
      <c r="AK56" s="315">
        <v>0</v>
      </c>
      <c r="AL56" s="315">
        <v>0</v>
      </c>
      <c r="AM56" s="315">
        <v>0</v>
      </c>
    </row>
    <row r="57" spans="1:39" ht="63" x14ac:dyDescent="0.25">
      <c r="A57" s="297" t="str">
        <f>G0228_1074205010351_02_0_69_!A57</f>
        <v>1.2.2.2</v>
      </c>
      <c r="B57" s="298" t="str">
        <f>G0228_1074205010351_02_0_69_!B57</f>
        <v>Модернизация, техническое перевооружение линий электропередачи, всего, в том числе:</v>
      </c>
      <c r="C57" s="297" t="str">
        <f>G0228_1074205010351_02_0_69_!C57</f>
        <v>Г</v>
      </c>
      <c r="D57" s="315" t="s">
        <v>482</v>
      </c>
      <c r="E57" s="315">
        <v>0</v>
      </c>
      <c r="F57" s="315">
        <v>0</v>
      </c>
      <c r="G57" s="315">
        <v>0</v>
      </c>
      <c r="H57" s="315">
        <v>0</v>
      </c>
      <c r="I57" s="315">
        <v>0</v>
      </c>
      <c r="J57" s="315">
        <v>0</v>
      </c>
      <c r="K57" s="315">
        <v>0</v>
      </c>
      <c r="L57" s="315">
        <v>0</v>
      </c>
      <c r="M57" s="315">
        <v>0</v>
      </c>
      <c r="N57" s="315">
        <v>0</v>
      </c>
      <c r="O57" s="315">
        <v>0</v>
      </c>
      <c r="P57" s="315">
        <v>0</v>
      </c>
      <c r="Q57" s="315">
        <v>0</v>
      </c>
      <c r="R57" s="315">
        <v>0</v>
      </c>
      <c r="S57" s="315">
        <v>0</v>
      </c>
      <c r="T57" s="315">
        <v>0</v>
      </c>
      <c r="U57" s="315">
        <v>0</v>
      </c>
      <c r="V57" s="315">
        <v>0</v>
      </c>
      <c r="W57" s="315">
        <v>0</v>
      </c>
      <c r="X57" s="315">
        <v>0</v>
      </c>
      <c r="Y57" s="315">
        <v>0</v>
      </c>
      <c r="Z57" s="315">
        <v>0</v>
      </c>
      <c r="AA57" s="315">
        <v>0</v>
      </c>
      <c r="AB57" s="315">
        <v>0</v>
      </c>
      <c r="AC57" s="315">
        <v>0</v>
      </c>
      <c r="AD57" s="315">
        <v>0</v>
      </c>
      <c r="AE57" s="315">
        <v>0</v>
      </c>
      <c r="AF57" s="315">
        <v>0</v>
      </c>
      <c r="AG57" s="315">
        <v>0</v>
      </c>
      <c r="AH57" s="315">
        <v>0</v>
      </c>
      <c r="AI57" s="315">
        <v>0</v>
      </c>
      <c r="AJ57" s="315">
        <v>0</v>
      </c>
      <c r="AK57" s="315">
        <v>0</v>
      </c>
      <c r="AL57" s="315">
        <v>0</v>
      </c>
      <c r="AM57" s="315">
        <v>0</v>
      </c>
    </row>
    <row r="58" spans="1:39" ht="47.25" x14ac:dyDescent="0.25">
      <c r="A58" s="297" t="str">
        <f>G0228_1074205010351_02_0_69_!A58</f>
        <v>1.2.3</v>
      </c>
      <c r="B58" s="298" t="str">
        <f>G0228_1074205010351_02_0_69_!B58</f>
        <v>Развитие и модернизация учета электрической энергии (мощности), всего, в том числе:</v>
      </c>
      <c r="C58" s="297" t="str">
        <f>G0228_1074205010351_02_0_69_!C58</f>
        <v>Г</v>
      </c>
      <c r="D58" s="315" t="s">
        <v>482</v>
      </c>
      <c r="E58" s="315">
        <v>0</v>
      </c>
      <c r="F58" s="315">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v>0</v>
      </c>
      <c r="AC58" s="315">
        <v>0</v>
      </c>
      <c r="AD58" s="315">
        <v>0</v>
      </c>
      <c r="AE58" s="315">
        <v>0</v>
      </c>
      <c r="AF58" s="315">
        <v>0</v>
      </c>
      <c r="AG58" s="315">
        <v>0</v>
      </c>
      <c r="AH58" s="315">
        <v>0</v>
      </c>
      <c r="AI58" s="315">
        <v>0</v>
      </c>
      <c r="AJ58" s="315">
        <v>0</v>
      </c>
      <c r="AK58" s="315">
        <v>0</v>
      </c>
      <c r="AL58" s="315">
        <v>0</v>
      </c>
      <c r="AM58" s="315">
        <v>0</v>
      </c>
    </row>
    <row r="59" spans="1:39" ht="47.25" x14ac:dyDescent="0.25">
      <c r="A59" s="297" t="str">
        <f>G0228_1074205010351_02_0_69_!A59</f>
        <v>1.2.3.1</v>
      </c>
      <c r="B59" s="298" t="str">
        <f>G0228_1074205010351_02_0_69_!B59</f>
        <v>"Установка приборов учета, класс напряжения 0,22 (0,4) кВ, всего, в том числе:"</v>
      </c>
      <c r="C59" s="297" t="str">
        <f>G0228_1074205010351_02_0_69_!C59</f>
        <v>Г</v>
      </c>
      <c r="D59" s="315" t="s">
        <v>482</v>
      </c>
      <c r="E59" s="315">
        <v>0</v>
      </c>
      <c r="F59" s="315">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v>0</v>
      </c>
      <c r="AC59" s="315">
        <v>0</v>
      </c>
      <c r="AD59" s="315">
        <v>0</v>
      </c>
      <c r="AE59" s="315">
        <v>0</v>
      </c>
      <c r="AF59" s="315">
        <v>0</v>
      </c>
      <c r="AG59" s="315">
        <v>0</v>
      </c>
      <c r="AH59" s="315">
        <v>0</v>
      </c>
      <c r="AI59" s="315">
        <v>0</v>
      </c>
      <c r="AJ59" s="315">
        <v>0</v>
      </c>
      <c r="AK59" s="315">
        <v>0</v>
      </c>
      <c r="AL59" s="315">
        <v>0</v>
      </c>
      <c r="AM59" s="315">
        <v>0</v>
      </c>
    </row>
    <row r="60" spans="1:39" hidden="1" x14ac:dyDescent="0.25">
      <c r="A60" s="297"/>
      <c r="B60" s="298"/>
      <c r="C60" s="297"/>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5"/>
      <c r="AL60" s="315"/>
      <c r="AM60" s="315"/>
    </row>
    <row r="61" spans="1:39" ht="110.25" x14ac:dyDescent="0.25">
      <c r="A61" s="297" t="str">
        <f>G0228_1074205010351_02_0_69_!A61</f>
        <v>1.2.3.1</v>
      </c>
      <c r="B61"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97" t="str">
        <f>G0228_1074205010351_02_0_69_!C61</f>
        <v>J_0000000001</v>
      </c>
      <c r="D61" s="315" t="s">
        <v>482</v>
      </c>
      <c r="E61" s="315">
        <v>0</v>
      </c>
      <c r="F61" s="315">
        <v>0</v>
      </c>
      <c r="G61" s="315">
        <v>0</v>
      </c>
      <c r="H61" s="315">
        <v>0</v>
      </c>
      <c r="I61" s="315">
        <v>0</v>
      </c>
      <c r="J61" s="315">
        <v>0</v>
      </c>
      <c r="K61" s="315">
        <v>0</v>
      </c>
      <c r="L61" s="315">
        <v>0</v>
      </c>
      <c r="M61" s="315">
        <v>0</v>
      </c>
      <c r="N61" s="315">
        <v>0</v>
      </c>
      <c r="O61" s="315">
        <v>0</v>
      </c>
      <c r="P61" s="315">
        <v>0</v>
      </c>
      <c r="Q61" s="315">
        <v>0</v>
      </c>
      <c r="R61" s="315">
        <v>0</v>
      </c>
      <c r="S61" s="315">
        <v>0</v>
      </c>
      <c r="T61" s="315">
        <v>0</v>
      </c>
      <c r="U61" s="315">
        <v>0</v>
      </c>
      <c r="V61" s="315">
        <v>0</v>
      </c>
      <c r="W61" s="315">
        <v>0</v>
      </c>
      <c r="X61" s="315">
        <v>0</v>
      </c>
      <c r="Y61" s="315">
        <v>0</v>
      </c>
      <c r="Z61" s="315">
        <v>0</v>
      </c>
      <c r="AA61" s="315">
        <v>0</v>
      </c>
      <c r="AB61" s="315">
        <v>0</v>
      </c>
      <c r="AC61" s="315">
        <v>0</v>
      </c>
      <c r="AD61" s="315">
        <v>0</v>
      </c>
      <c r="AE61" s="315">
        <v>0</v>
      </c>
      <c r="AF61" s="315">
        <v>0</v>
      </c>
      <c r="AG61" s="315">
        <v>0</v>
      </c>
      <c r="AH61" s="315">
        <v>0</v>
      </c>
      <c r="AI61" s="315">
        <v>0</v>
      </c>
      <c r="AJ61" s="315">
        <v>0</v>
      </c>
      <c r="AK61" s="315">
        <v>0</v>
      </c>
      <c r="AL61" s="315">
        <v>0</v>
      </c>
      <c r="AM61" s="315">
        <v>0</v>
      </c>
    </row>
    <row r="62" spans="1:39" ht="47.25" x14ac:dyDescent="0.25">
      <c r="A62" s="297" t="str">
        <f>G0228_1074205010351_02_0_69_!A62</f>
        <v>1.2.3.2</v>
      </c>
      <c r="B62" s="298" t="str">
        <f>G0228_1074205010351_02_0_69_!B62</f>
        <v>"Установка приборов учета, класс напряжения 6 (10) кВ, всего, в том числе:"</v>
      </c>
      <c r="C62" s="297" t="str">
        <f>G0228_1074205010351_02_0_69_!C62</f>
        <v>Г</v>
      </c>
      <c r="D62" s="315" t="s">
        <v>482</v>
      </c>
      <c r="E62" s="315">
        <v>0</v>
      </c>
      <c r="F62" s="315">
        <v>0</v>
      </c>
      <c r="G62" s="315">
        <v>0</v>
      </c>
      <c r="H62" s="315">
        <v>0</v>
      </c>
      <c r="I62" s="315">
        <v>0</v>
      </c>
      <c r="J62" s="315">
        <v>0</v>
      </c>
      <c r="K62" s="315">
        <v>0</v>
      </c>
      <c r="L62" s="315">
        <v>0</v>
      </c>
      <c r="M62" s="315">
        <v>0</v>
      </c>
      <c r="N62" s="315">
        <v>0</v>
      </c>
      <c r="O62" s="315">
        <v>0</v>
      </c>
      <c r="P62" s="315">
        <v>0</v>
      </c>
      <c r="Q62" s="315">
        <v>0</v>
      </c>
      <c r="R62" s="315">
        <v>0</v>
      </c>
      <c r="S62" s="315">
        <v>0</v>
      </c>
      <c r="T62" s="315">
        <v>0</v>
      </c>
      <c r="U62" s="315">
        <v>0</v>
      </c>
      <c r="V62" s="315">
        <v>0</v>
      </c>
      <c r="W62" s="315">
        <v>0</v>
      </c>
      <c r="X62" s="315">
        <v>0</v>
      </c>
      <c r="Y62" s="315">
        <v>0</v>
      </c>
      <c r="Z62" s="315">
        <v>0</v>
      </c>
      <c r="AA62" s="315">
        <v>0</v>
      </c>
      <c r="AB62" s="315">
        <v>0</v>
      </c>
      <c r="AC62" s="315">
        <v>0</v>
      </c>
      <c r="AD62" s="315">
        <v>0</v>
      </c>
      <c r="AE62" s="315">
        <v>0</v>
      </c>
      <c r="AF62" s="315">
        <v>0</v>
      </c>
      <c r="AG62" s="315">
        <v>0</v>
      </c>
      <c r="AH62" s="315">
        <v>0</v>
      </c>
      <c r="AI62" s="315">
        <v>0</v>
      </c>
      <c r="AJ62" s="315">
        <v>0</v>
      </c>
      <c r="AK62" s="315">
        <v>0</v>
      </c>
      <c r="AL62" s="315">
        <v>0</v>
      </c>
      <c r="AM62" s="315">
        <v>0</v>
      </c>
    </row>
    <row r="63" spans="1:39" ht="47.25" x14ac:dyDescent="0.25">
      <c r="A63" s="297" t="str">
        <f>G0228_1074205010351_02_0_69_!A63</f>
        <v>1.2.3.3</v>
      </c>
      <c r="B63" s="298" t="str">
        <f>G0228_1074205010351_02_0_69_!B63</f>
        <v>"Установка приборов учета, класс напряжения 35 кВ, всего, в том числе:"</v>
      </c>
      <c r="C63" s="297" t="str">
        <f>G0228_1074205010351_02_0_69_!C63</f>
        <v>Г</v>
      </c>
      <c r="D63" s="315" t="s">
        <v>482</v>
      </c>
      <c r="E63" s="315">
        <v>0</v>
      </c>
      <c r="F63" s="315">
        <v>0</v>
      </c>
      <c r="G63" s="315">
        <v>0</v>
      </c>
      <c r="H63" s="315">
        <v>0</v>
      </c>
      <c r="I63" s="315">
        <v>0</v>
      </c>
      <c r="J63" s="315">
        <v>0</v>
      </c>
      <c r="K63" s="315">
        <v>0</v>
      </c>
      <c r="L63" s="315">
        <v>0</v>
      </c>
      <c r="M63" s="315">
        <v>0</v>
      </c>
      <c r="N63" s="315">
        <v>0</v>
      </c>
      <c r="O63" s="315">
        <v>0</v>
      </c>
      <c r="P63" s="315">
        <v>0</v>
      </c>
      <c r="Q63" s="315">
        <v>0</v>
      </c>
      <c r="R63" s="315">
        <v>0</v>
      </c>
      <c r="S63" s="315">
        <v>0</v>
      </c>
      <c r="T63" s="315">
        <v>0</v>
      </c>
      <c r="U63" s="315">
        <v>0</v>
      </c>
      <c r="V63" s="315">
        <v>0</v>
      </c>
      <c r="W63" s="315">
        <v>0</v>
      </c>
      <c r="X63" s="315">
        <v>0</v>
      </c>
      <c r="Y63" s="315">
        <v>0</v>
      </c>
      <c r="Z63" s="315">
        <v>0</v>
      </c>
      <c r="AA63" s="315">
        <v>0</v>
      </c>
      <c r="AB63" s="315">
        <v>0</v>
      </c>
      <c r="AC63" s="315">
        <v>0</v>
      </c>
      <c r="AD63" s="315">
        <v>0</v>
      </c>
      <c r="AE63" s="315">
        <v>0</v>
      </c>
      <c r="AF63" s="315">
        <v>0</v>
      </c>
      <c r="AG63" s="315">
        <v>0</v>
      </c>
      <c r="AH63" s="315">
        <v>0</v>
      </c>
      <c r="AI63" s="315">
        <v>0</v>
      </c>
      <c r="AJ63" s="315">
        <v>0</v>
      </c>
      <c r="AK63" s="315">
        <v>0</v>
      </c>
      <c r="AL63" s="315">
        <v>0</v>
      </c>
      <c r="AM63" s="315">
        <v>0</v>
      </c>
    </row>
    <row r="64" spans="1:39" ht="47.25" x14ac:dyDescent="0.25">
      <c r="A64" s="297" t="str">
        <f>G0228_1074205010351_02_0_69_!A64</f>
        <v>1.2.3.4</v>
      </c>
      <c r="B64" s="298" t="str">
        <f>G0228_1074205010351_02_0_69_!B64</f>
        <v>"Установка приборов учета, класс напряжения 110 кВ и выше, всего, в том числе:"</v>
      </c>
      <c r="C64" s="297" t="str">
        <f>G0228_1074205010351_02_0_69_!C64</f>
        <v>Г</v>
      </c>
      <c r="D64" s="315" t="s">
        <v>482</v>
      </c>
      <c r="E64" s="315">
        <v>0</v>
      </c>
      <c r="F64" s="315">
        <v>0</v>
      </c>
      <c r="G64" s="315">
        <v>0</v>
      </c>
      <c r="H64" s="315">
        <v>0</v>
      </c>
      <c r="I64" s="315">
        <v>0</v>
      </c>
      <c r="J64" s="315">
        <v>0</v>
      </c>
      <c r="K64" s="315">
        <v>0</v>
      </c>
      <c r="L64" s="315">
        <v>0</v>
      </c>
      <c r="M64" s="315">
        <v>0</v>
      </c>
      <c r="N64" s="315">
        <v>0</v>
      </c>
      <c r="O64" s="315">
        <v>0</v>
      </c>
      <c r="P64" s="315">
        <v>0</v>
      </c>
      <c r="Q64" s="315">
        <v>0</v>
      </c>
      <c r="R64" s="315">
        <v>0</v>
      </c>
      <c r="S64" s="315">
        <v>0</v>
      </c>
      <c r="T64" s="315">
        <v>0</v>
      </c>
      <c r="U64" s="315">
        <v>0</v>
      </c>
      <c r="V64" s="315">
        <v>0</v>
      </c>
      <c r="W64" s="315">
        <v>0</v>
      </c>
      <c r="X64" s="315">
        <v>0</v>
      </c>
      <c r="Y64" s="315">
        <v>0</v>
      </c>
      <c r="Z64" s="315">
        <v>0</v>
      </c>
      <c r="AA64" s="315">
        <v>0</v>
      </c>
      <c r="AB64" s="315">
        <v>0</v>
      </c>
      <c r="AC64" s="315">
        <v>0</v>
      </c>
      <c r="AD64" s="315">
        <v>0</v>
      </c>
      <c r="AE64" s="315">
        <v>0</v>
      </c>
      <c r="AF64" s="315">
        <v>0</v>
      </c>
      <c r="AG64" s="315">
        <v>0</v>
      </c>
      <c r="AH64" s="315">
        <v>0</v>
      </c>
      <c r="AI64" s="315">
        <v>0</v>
      </c>
      <c r="AJ64" s="315">
        <v>0</v>
      </c>
      <c r="AK64" s="315">
        <v>0</v>
      </c>
      <c r="AL64" s="315">
        <v>0</v>
      </c>
      <c r="AM64" s="315">
        <v>0</v>
      </c>
    </row>
    <row r="65" spans="1:39" ht="63" x14ac:dyDescent="0.25">
      <c r="A65" s="297" t="str">
        <f>G0228_1074205010351_02_0_69_!A65</f>
        <v>1.2.3.5</v>
      </c>
      <c r="B65" s="298" t="str">
        <f>G0228_1074205010351_02_0_69_!B65</f>
        <v>"Включение приборов учета в систему сбора и передачи данных, класс напряжения 0,22 (0,4) кВ, всего, в том числе:"</v>
      </c>
      <c r="C65" s="297" t="str">
        <f>G0228_1074205010351_02_0_69_!C65</f>
        <v>Г</v>
      </c>
      <c r="D65" s="315" t="s">
        <v>482</v>
      </c>
      <c r="E65" s="315">
        <v>0</v>
      </c>
      <c r="F65" s="315">
        <v>0</v>
      </c>
      <c r="G65" s="315">
        <v>0</v>
      </c>
      <c r="H65" s="315">
        <v>0</v>
      </c>
      <c r="I65" s="315">
        <v>0</v>
      </c>
      <c r="J65" s="315">
        <v>0</v>
      </c>
      <c r="K65" s="315">
        <v>0</v>
      </c>
      <c r="L65" s="315">
        <v>0</v>
      </c>
      <c r="M65" s="315">
        <v>0</v>
      </c>
      <c r="N65" s="315">
        <v>0</v>
      </c>
      <c r="O65" s="315">
        <v>0</v>
      </c>
      <c r="P65" s="315">
        <v>0</v>
      </c>
      <c r="Q65" s="315">
        <v>0</v>
      </c>
      <c r="R65" s="315">
        <v>0</v>
      </c>
      <c r="S65" s="315">
        <v>0</v>
      </c>
      <c r="T65" s="315">
        <v>0</v>
      </c>
      <c r="U65" s="315">
        <v>0</v>
      </c>
      <c r="V65" s="315">
        <v>0</v>
      </c>
      <c r="W65" s="315">
        <v>0</v>
      </c>
      <c r="X65" s="315">
        <v>0</v>
      </c>
      <c r="Y65" s="315">
        <v>0</v>
      </c>
      <c r="Z65" s="315">
        <v>0</v>
      </c>
      <c r="AA65" s="315">
        <v>0</v>
      </c>
      <c r="AB65" s="315">
        <v>0</v>
      </c>
      <c r="AC65" s="315">
        <v>0</v>
      </c>
      <c r="AD65" s="315">
        <v>0</v>
      </c>
      <c r="AE65" s="315">
        <v>0</v>
      </c>
      <c r="AF65" s="315">
        <v>0</v>
      </c>
      <c r="AG65" s="315">
        <v>0</v>
      </c>
      <c r="AH65" s="315">
        <v>0</v>
      </c>
      <c r="AI65" s="315">
        <v>0</v>
      </c>
      <c r="AJ65" s="315">
        <v>0</v>
      </c>
      <c r="AK65" s="315">
        <v>0</v>
      </c>
      <c r="AL65" s="315">
        <v>0</v>
      </c>
      <c r="AM65" s="315">
        <v>0</v>
      </c>
    </row>
    <row r="66" spans="1:39" hidden="1" x14ac:dyDescent="0.25">
      <c r="A66" s="297"/>
      <c r="B66" s="298"/>
      <c r="C66" s="297"/>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5"/>
      <c r="AK66" s="315"/>
      <c r="AL66" s="315"/>
      <c r="AM66" s="315"/>
    </row>
    <row r="67" spans="1:39" hidden="1" x14ac:dyDescent="0.25">
      <c r="A67" s="297"/>
      <c r="B67" s="298"/>
      <c r="C67" s="297"/>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5"/>
      <c r="AL67" s="315"/>
      <c r="AM67" s="315"/>
    </row>
    <row r="68" spans="1:39" ht="63" x14ac:dyDescent="0.25">
      <c r="A68" s="297" t="str">
        <f>G0228_1074205010351_02_0_69_!A68</f>
        <v>1.2.3.6</v>
      </c>
      <c r="B68" s="298" t="str">
        <f>G0228_1074205010351_02_0_69_!B68</f>
        <v>"Включение приборов учета в систему сбора и передачи данных, класс напряжения 6 (10) кВ, всего, в том числе:"</v>
      </c>
      <c r="C68" s="297" t="str">
        <f>G0228_1074205010351_02_0_69_!C68</f>
        <v>Г</v>
      </c>
      <c r="D68" s="315" t="s">
        <v>482</v>
      </c>
      <c r="E68" s="315">
        <v>0</v>
      </c>
      <c r="F68" s="315">
        <v>0</v>
      </c>
      <c r="G68" s="315">
        <v>0</v>
      </c>
      <c r="H68" s="315">
        <v>0</v>
      </c>
      <c r="I68" s="315">
        <v>0</v>
      </c>
      <c r="J68" s="315">
        <v>0</v>
      </c>
      <c r="K68" s="315">
        <v>0</v>
      </c>
      <c r="L68" s="315">
        <v>0</v>
      </c>
      <c r="M68" s="315">
        <v>0</v>
      </c>
      <c r="N68" s="315">
        <v>0</v>
      </c>
      <c r="O68" s="315">
        <v>0</v>
      </c>
      <c r="P68" s="315">
        <v>0</v>
      </c>
      <c r="Q68" s="315">
        <v>0</v>
      </c>
      <c r="R68" s="315">
        <v>0</v>
      </c>
      <c r="S68" s="315">
        <v>0</v>
      </c>
      <c r="T68" s="315">
        <v>0</v>
      </c>
      <c r="U68" s="315">
        <v>0</v>
      </c>
      <c r="V68" s="315">
        <v>0</v>
      </c>
      <c r="W68" s="315">
        <v>0</v>
      </c>
      <c r="X68" s="315">
        <v>0</v>
      </c>
      <c r="Y68" s="315">
        <v>0</v>
      </c>
      <c r="Z68" s="315">
        <v>0</v>
      </c>
      <c r="AA68" s="315">
        <v>0</v>
      </c>
      <c r="AB68" s="315">
        <v>0</v>
      </c>
      <c r="AC68" s="315">
        <v>0</v>
      </c>
      <c r="AD68" s="315">
        <v>0</v>
      </c>
      <c r="AE68" s="315">
        <v>0</v>
      </c>
      <c r="AF68" s="315">
        <v>0</v>
      </c>
      <c r="AG68" s="315">
        <v>0</v>
      </c>
      <c r="AH68" s="315">
        <v>0</v>
      </c>
      <c r="AI68" s="315">
        <v>0</v>
      </c>
      <c r="AJ68" s="315">
        <v>0</v>
      </c>
      <c r="AK68" s="315">
        <v>0</v>
      </c>
      <c r="AL68" s="315">
        <v>0</v>
      </c>
      <c r="AM68" s="315">
        <v>0</v>
      </c>
    </row>
    <row r="69" spans="1:39" ht="63" x14ac:dyDescent="0.25">
      <c r="A69" s="297" t="str">
        <f>G0228_1074205010351_02_0_69_!A69</f>
        <v>1.2.3.7</v>
      </c>
      <c r="B69" s="298" t="str">
        <f>G0228_1074205010351_02_0_69_!B69</f>
        <v>"Включение приборов учета в систему сбора и передачи данных, класс напряжения 35 кВ, всего, в том числе:"</v>
      </c>
      <c r="C69" s="297" t="str">
        <f>G0228_1074205010351_02_0_69_!C69</f>
        <v>Г</v>
      </c>
      <c r="D69" s="315" t="s">
        <v>482</v>
      </c>
      <c r="E69" s="315">
        <v>0</v>
      </c>
      <c r="F69" s="315">
        <v>0</v>
      </c>
      <c r="G69" s="315">
        <v>0</v>
      </c>
      <c r="H69" s="315">
        <v>0</v>
      </c>
      <c r="I69" s="315">
        <v>0</v>
      </c>
      <c r="J69" s="315">
        <v>0</v>
      </c>
      <c r="K69" s="315">
        <v>0</v>
      </c>
      <c r="L69" s="315">
        <v>0</v>
      </c>
      <c r="M69" s="315">
        <v>0</v>
      </c>
      <c r="N69" s="315">
        <v>0</v>
      </c>
      <c r="O69" s="315">
        <v>0</v>
      </c>
      <c r="P69" s="315">
        <v>0</v>
      </c>
      <c r="Q69" s="315">
        <v>0</v>
      </c>
      <c r="R69" s="315">
        <v>0</v>
      </c>
      <c r="S69" s="315">
        <v>0</v>
      </c>
      <c r="T69" s="315">
        <v>0</v>
      </c>
      <c r="U69" s="315">
        <v>0</v>
      </c>
      <c r="V69" s="315">
        <v>0</v>
      </c>
      <c r="W69" s="315">
        <v>0</v>
      </c>
      <c r="X69" s="315">
        <v>0</v>
      </c>
      <c r="Y69" s="315">
        <v>0</v>
      </c>
      <c r="Z69" s="315">
        <v>0</v>
      </c>
      <c r="AA69" s="315">
        <v>0</v>
      </c>
      <c r="AB69" s="315">
        <v>0</v>
      </c>
      <c r="AC69" s="315">
        <v>0</v>
      </c>
      <c r="AD69" s="315">
        <v>0</v>
      </c>
      <c r="AE69" s="315">
        <v>0</v>
      </c>
      <c r="AF69" s="315">
        <v>0</v>
      </c>
      <c r="AG69" s="315">
        <v>0</v>
      </c>
      <c r="AH69" s="315">
        <v>0</v>
      </c>
      <c r="AI69" s="315">
        <v>0</v>
      </c>
      <c r="AJ69" s="315">
        <v>0</v>
      </c>
      <c r="AK69" s="315">
        <v>0</v>
      </c>
      <c r="AL69" s="315">
        <v>0</v>
      </c>
      <c r="AM69" s="315">
        <v>0</v>
      </c>
    </row>
    <row r="70" spans="1:39" ht="63" x14ac:dyDescent="0.25">
      <c r="A70" s="297" t="str">
        <f>G0228_1074205010351_02_0_69_!A70</f>
        <v>1.2.3.8</v>
      </c>
      <c r="B70" s="298" t="str">
        <f>G0228_1074205010351_02_0_69_!B70</f>
        <v>"Включение приборов учета в систему сбора и передачи данных, класс напряжения 110 кВ и выше, всего, в том числе:"</v>
      </c>
      <c r="C70" s="297" t="str">
        <f>G0228_1074205010351_02_0_69_!C70</f>
        <v>Г</v>
      </c>
      <c r="D70" s="315" t="s">
        <v>482</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15">
        <v>0</v>
      </c>
      <c r="AG70" s="315">
        <v>0</v>
      </c>
      <c r="AH70" s="315">
        <v>0</v>
      </c>
      <c r="AI70" s="315">
        <v>0</v>
      </c>
      <c r="AJ70" s="315">
        <v>0</v>
      </c>
      <c r="AK70" s="315">
        <v>0</v>
      </c>
      <c r="AL70" s="315">
        <v>0</v>
      </c>
      <c r="AM70" s="315">
        <v>0</v>
      </c>
    </row>
    <row r="71" spans="1:39" ht="63" x14ac:dyDescent="0.25">
      <c r="A71" s="297" t="str">
        <f>G0228_1074205010351_02_0_69_!A71</f>
        <v>1.2.4</v>
      </c>
      <c r="B71" s="298" t="str">
        <f>G0228_1074205010351_02_0_69_!B71</f>
        <v>Реконструкция, модернизация, техническое перевооружение прочих объектов основных средств, всего, в том числе:</v>
      </c>
      <c r="C71" s="297" t="str">
        <f>G0228_1074205010351_02_0_69_!C71</f>
        <v>Г</v>
      </c>
      <c r="D71" s="315" t="s">
        <v>482</v>
      </c>
      <c r="E71" s="315">
        <v>0</v>
      </c>
      <c r="F71" s="315">
        <v>0</v>
      </c>
      <c r="G71" s="315">
        <v>0</v>
      </c>
      <c r="H71" s="315">
        <v>0</v>
      </c>
      <c r="I71" s="315">
        <v>0</v>
      </c>
      <c r="J71" s="315">
        <v>0</v>
      </c>
      <c r="K71" s="315">
        <v>0</v>
      </c>
      <c r="L71" s="315">
        <v>0</v>
      </c>
      <c r="M71" s="315">
        <v>0</v>
      </c>
      <c r="N71" s="315">
        <v>0</v>
      </c>
      <c r="O71" s="315">
        <v>0</v>
      </c>
      <c r="P71" s="315">
        <v>0</v>
      </c>
      <c r="Q71" s="315">
        <v>0</v>
      </c>
      <c r="R71" s="315">
        <v>0</v>
      </c>
      <c r="S71" s="315">
        <v>0</v>
      </c>
      <c r="T71" s="315">
        <v>0</v>
      </c>
      <c r="U71" s="315">
        <v>0</v>
      </c>
      <c r="V71" s="315">
        <v>0</v>
      </c>
      <c r="W71" s="315">
        <v>0</v>
      </c>
      <c r="X71" s="315">
        <v>0</v>
      </c>
      <c r="Y71" s="315">
        <v>0</v>
      </c>
      <c r="Z71" s="315">
        <v>0</v>
      </c>
      <c r="AA71" s="315">
        <v>0</v>
      </c>
      <c r="AB71" s="315">
        <v>0</v>
      </c>
      <c r="AC71" s="315">
        <v>0</v>
      </c>
      <c r="AD71" s="315">
        <v>0</v>
      </c>
      <c r="AE71" s="315">
        <v>0</v>
      </c>
      <c r="AF71" s="315">
        <v>0</v>
      </c>
      <c r="AG71" s="315">
        <v>0</v>
      </c>
      <c r="AH71" s="315">
        <v>0</v>
      </c>
      <c r="AI71" s="315">
        <v>0</v>
      </c>
      <c r="AJ71" s="315">
        <v>0</v>
      </c>
      <c r="AK71" s="315">
        <v>0</v>
      </c>
      <c r="AL71" s="315">
        <v>0</v>
      </c>
      <c r="AM71" s="315">
        <v>0</v>
      </c>
    </row>
    <row r="72" spans="1:39" ht="47.25" x14ac:dyDescent="0.25">
      <c r="A72" s="297" t="str">
        <f>G0228_1074205010351_02_0_69_!A72</f>
        <v>1.2.4.1</v>
      </c>
      <c r="B72" s="298" t="str">
        <f>G0228_1074205010351_02_0_69_!B72</f>
        <v>Реконструкция прочих объектов основных средств, всего, в том числе:</v>
      </c>
      <c r="C72" s="297" t="str">
        <f>G0228_1074205010351_02_0_69_!C72</f>
        <v>Г</v>
      </c>
      <c r="D72" s="315" t="s">
        <v>482</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15">
        <v>0</v>
      </c>
      <c r="AG72" s="315">
        <v>0</v>
      </c>
      <c r="AH72" s="315">
        <v>0</v>
      </c>
      <c r="AI72" s="315">
        <v>0</v>
      </c>
      <c r="AJ72" s="315">
        <v>0</v>
      </c>
      <c r="AK72" s="315">
        <v>0</v>
      </c>
      <c r="AL72" s="315">
        <v>0</v>
      </c>
      <c r="AM72" s="315">
        <v>0</v>
      </c>
    </row>
    <row r="73" spans="1:39" ht="63" x14ac:dyDescent="0.25">
      <c r="A73" s="297" t="str">
        <f>G0228_1074205010351_02_0_69_!A73</f>
        <v>1.2.4.2</v>
      </c>
      <c r="B73" s="298" t="str">
        <f>G0228_1074205010351_02_0_69_!B73</f>
        <v>Модернизация, техническое перевооружение прочих объектов основных средств, всего, в том числе:</v>
      </c>
      <c r="C73" s="297" t="str">
        <f>G0228_1074205010351_02_0_69_!C73</f>
        <v>Г</v>
      </c>
      <c r="D73" s="315" t="s">
        <v>482</v>
      </c>
      <c r="E73" s="315">
        <v>0</v>
      </c>
      <c r="F73" s="315">
        <v>0</v>
      </c>
      <c r="G73" s="315">
        <v>0</v>
      </c>
      <c r="H73" s="315">
        <v>0</v>
      </c>
      <c r="I73" s="315">
        <v>0</v>
      </c>
      <c r="J73" s="315">
        <v>0</v>
      </c>
      <c r="K73" s="315">
        <v>0</v>
      </c>
      <c r="L73" s="315">
        <v>0</v>
      </c>
      <c r="M73" s="315">
        <v>0</v>
      </c>
      <c r="N73" s="315">
        <v>0</v>
      </c>
      <c r="O73" s="315">
        <v>0</v>
      </c>
      <c r="P73" s="315">
        <v>0</v>
      </c>
      <c r="Q73" s="315">
        <v>0</v>
      </c>
      <c r="R73" s="315">
        <v>0</v>
      </c>
      <c r="S73" s="315">
        <v>0</v>
      </c>
      <c r="T73" s="315">
        <v>0</v>
      </c>
      <c r="U73" s="315">
        <v>0</v>
      </c>
      <c r="V73" s="315">
        <v>0</v>
      </c>
      <c r="W73" s="315">
        <v>0</v>
      </c>
      <c r="X73" s="315">
        <v>0</v>
      </c>
      <c r="Y73" s="315">
        <v>0</v>
      </c>
      <c r="Z73" s="315">
        <v>0</v>
      </c>
      <c r="AA73" s="315">
        <v>0</v>
      </c>
      <c r="AB73" s="315">
        <v>0</v>
      </c>
      <c r="AC73" s="315">
        <v>0</v>
      </c>
      <c r="AD73" s="315">
        <v>0</v>
      </c>
      <c r="AE73" s="315">
        <v>0</v>
      </c>
      <c r="AF73" s="315">
        <v>0</v>
      </c>
      <c r="AG73" s="315">
        <v>0</v>
      </c>
      <c r="AH73" s="315">
        <v>0</v>
      </c>
      <c r="AI73" s="315">
        <v>0</v>
      </c>
      <c r="AJ73" s="315">
        <v>0</v>
      </c>
      <c r="AK73" s="315">
        <v>0</v>
      </c>
      <c r="AL73" s="315">
        <v>0</v>
      </c>
      <c r="AM73" s="315">
        <v>0</v>
      </c>
    </row>
    <row r="74" spans="1:39" ht="94.5" x14ac:dyDescent="0.25">
      <c r="A74" s="297" t="str">
        <f>G0228_1074205010351_02_0_69_!A74</f>
        <v>1.3</v>
      </c>
      <c r="B74" s="298"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297" t="str">
        <f>G0228_1074205010351_02_0_69_!C74</f>
        <v>Г</v>
      </c>
      <c r="D74" s="315" t="s">
        <v>482</v>
      </c>
      <c r="E74" s="315">
        <v>0</v>
      </c>
      <c r="F74" s="315">
        <v>0</v>
      </c>
      <c r="G74" s="315">
        <v>0</v>
      </c>
      <c r="H74" s="315">
        <v>0</v>
      </c>
      <c r="I74" s="315">
        <v>0</v>
      </c>
      <c r="J74" s="315">
        <v>0</v>
      </c>
      <c r="K74" s="315">
        <v>0</v>
      </c>
      <c r="L74" s="315">
        <v>0</v>
      </c>
      <c r="M74" s="315">
        <v>0</v>
      </c>
      <c r="N74" s="315">
        <v>0</v>
      </c>
      <c r="O74" s="315">
        <v>0</v>
      </c>
      <c r="P74" s="315">
        <v>0</v>
      </c>
      <c r="Q74" s="315">
        <v>0</v>
      </c>
      <c r="R74" s="315">
        <v>0</v>
      </c>
      <c r="S74" s="315">
        <v>0</v>
      </c>
      <c r="T74" s="315">
        <v>0</v>
      </c>
      <c r="U74" s="315">
        <v>0</v>
      </c>
      <c r="V74" s="315">
        <v>0</v>
      </c>
      <c r="W74" s="315">
        <v>0</v>
      </c>
      <c r="X74" s="315">
        <v>0</v>
      </c>
      <c r="Y74" s="315">
        <v>0</v>
      </c>
      <c r="Z74" s="315">
        <v>0</v>
      </c>
      <c r="AA74" s="315">
        <v>0</v>
      </c>
      <c r="AB74" s="315">
        <v>0</v>
      </c>
      <c r="AC74" s="315">
        <v>0</v>
      </c>
      <c r="AD74" s="315">
        <v>0</v>
      </c>
      <c r="AE74" s="315">
        <v>0</v>
      </c>
      <c r="AF74" s="315">
        <v>0</v>
      </c>
      <c r="AG74" s="315">
        <v>0</v>
      </c>
      <c r="AH74" s="315">
        <v>0</v>
      </c>
      <c r="AI74" s="315">
        <v>0</v>
      </c>
      <c r="AJ74" s="315">
        <v>0</v>
      </c>
      <c r="AK74" s="315">
        <v>0</v>
      </c>
      <c r="AL74" s="315">
        <v>0</v>
      </c>
      <c r="AM74" s="315">
        <v>0</v>
      </c>
    </row>
    <row r="75" spans="1:39" ht="78.75" x14ac:dyDescent="0.25">
      <c r="A75" s="297" t="str">
        <f>G0228_1074205010351_02_0_69_!A75</f>
        <v>1.3.1</v>
      </c>
      <c r="B75" s="298"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297" t="str">
        <f>G0228_1074205010351_02_0_69_!C75</f>
        <v>Г</v>
      </c>
      <c r="D75" s="315" t="s">
        <v>482</v>
      </c>
      <c r="E75" s="315">
        <v>0</v>
      </c>
      <c r="F75" s="315">
        <v>0</v>
      </c>
      <c r="G75" s="315">
        <v>0</v>
      </c>
      <c r="H75" s="315">
        <v>0</v>
      </c>
      <c r="I75" s="315">
        <v>0</v>
      </c>
      <c r="J75" s="315">
        <v>0</v>
      </c>
      <c r="K75" s="315">
        <v>0</v>
      </c>
      <c r="L75" s="315">
        <v>0</v>
      </c>
      <c r="M75" s="315">
        <v>0</v>
      </c>
      <c r="N75" s="315">
        <v>0</v>
      </c>
      <c r="O75" s="315">
        <v>0</v>
      </c>
      <c r="P75" s="315">
        <v>0</v>
      </c>
      <c r="Q75" s="315">
        <v>0</v>
      </c>
      <c r="R75" s="315">
        <v>0</v>
      </c>
      <c r="S75" s="315">
        <v>0</v>
      </c>
      <c r="T75" s="315">
        <v>0</v>
      </c>
      <c r="U75" s="315">
        <v>0</v>
      </c>
      <c r="V75" s="315">
        <v>0</v>
      </c>
      <c r="W75" s="315">
        <v>0</v>
      </c>
      <c r="X75" s="315">
        <v>0</v>
      </c>
      <c r="Y75" s="315">
        <v>0</v>
      </c>
      <c r="Z75" s="315">
        <v>0</v>
      </c>
      <c r="AA75" s="315">
        <v>0</v>
      </c>
      <c r="AB75" s="315">
        <v>0</v>
      </c>
      <c r="AC75" s="315">
        <v>0</v>
      </c>
      <c r="AD75" s="315">
        <v>0</v>
      </c>
      <c r="AE75" s="315">
        <v>0</v>
      </c>
      <c r="AF75" s="315">
        <v>0</v>
      </c>
      <c r="AG75" s="315">
        <v>0</v>
      </c>
      <c r="AH75" s="315">
        <v>0</v>
      </c>
      <c r="AI75" s="315">
        <v>0</v>
      </c>
      <c r="AJ75" s="315">
        <v>0</v>
      </c>
      <c r="AK75" s="315">
        <v>0</v>
      </c>
      <c r="AL75" s="315">
        <v>0</v>
      </c>
      <c r="AM75" s="315">
        <v>0</v>
      </c>
    </row>
    <row r="76" spans="1:39" ht="78.75" x14ac:dyDescent="0.25">
      <c r="A76" s="297" t="str">
        <f>G0228_1074205010351_02_0_69_!A76</f>
        <v>1.3.2</v>
      </c>
      <c r="B76" s="298" t="str">
        <f>G0228_1074205010351_02_0_69_!B76</f>
        <v>Инвестиционные проекты, предусмотренные схемой и программой развития субъекта Российской Федерации, всего, в том числе:</v>
      </c>
      <c r="C76" s="297" t="str">
        <f>G0228_1074205010351_02_0_69_!C76</f>
        <v>Г</v>
      </c>
      <c r="D76" s="315" t="s">
        <v>482</v>
      </c>
      <c r="E76" s="315">
        <v>0</v>
      </c>
      <c r="F76" s="315">
        <v>0</v>
      </c>
      <c r="G76" s="315">
        <v>0</v>
      </c>
      <c r="H76" s="315">
        <v>0</v>
      </c>
      <c r="I76" s="315">
        <v>0</v>
      </c>
      <c r="J76" s="315">
        <v>0</v>
      </c>
      <c r="K76" s="315">
        <v>0</v>
      </c>
      <c r="L76" s="315">
        <v>0</v>
      </c>
      <c r="M76" s="315">
        <v>0</v>
      </c>
      <c r="N76" s="315">
        <v>0</v>
      </c>
      <c r="O76" s="315">
        <v>0</v>
      </c>
      <c r="P76" s="315">
        <v>0</v>
      </c>
      <c r="Q76" s="315">
        <v>0</v>
      </c>
      <c r="R76" s="315">
        <v>0</v>
      </c>
      <c r="S76" s="315">
        <v>0</v>
      </c>
      <c r="T76" s="315">
        <v>0</v>
      </c>
      <c r="U76" s="315">
        <v>0</v>
      </c>
      <c r="V76" s="315">
        <v>0</v>
      </c>
      <c r="W76" s="315">
        <v>0</v>
      </c>
      <c r="X76" s="315">
        <v>0</v>
      </c>
      <c r="Y76" s="315">
        <v>0</v>
      </c>
      <c r="Z76" s="315">
        <v>0</v>
      </c>
      <c r="AA76" s="315">
        <v>0</v>
      </c>
      <c r="AB76" s="315">
        <v>0</v>
      </c>
      <c r="AC76" s="315">
        <v>0</v>
      </c>
      <c r="AD76" s="315">
        <v>0</v>
      </c>
      <c r="AE76" s="315">
        <v>0</v>
      </c>
      <c r="AF76" s="315">
        <v>0</v>
      </c>
      <c r="AG76" s="315">
        <v>0</v>
      </c>
      <c r="AH76" s="315">
        <v>0</v>
      </c>
      <c r="AI76" s="315">
        <v>0</v>
      </c>
      <c r="AJ76" s="315">
        <v>0</v>
      </c>
      <c r="AK76" s="315">
        <v>0</v>
      </c>
      <c r="AL76" s="315">
        <v>0</v>
      </c>
      <c r="AM76" s="315">
        <v>0</v>
      </c>
    </row>
    <row r="77" spans="1:39" hidden="1" x14ac:dyDescent="0.25">
      <c r="A77" s="297"/>
      <c r="B77" s="298"/>
      <c r="C77" s="297"/>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5"/>
      <c r="AL77" s="315"/>
      <c r="AM77" s="315"/>
    </row>
    <row r="78" spans="1:39" ht="47.25" x14ac:dyDescent="0.25">
      <c r="A78" s="297" t="str">
        <f>G0228_1074205010351_02_0_69_!A78</f>
        <v>1.4</v>
      </c>
      <c r="B78" s="298" t="str">
        <f>G0228_1074205010351_02_0_69_!B78</f>
        <v>Прочее новое строительство объектов электросетевого хозяйства, всего, в том числе:</v>
      </c>
      <c r="C78" s="297" t="str">
        <f>G0228_1074205010351_02_0_69_!C78</f>
        <v>Г</v>
      </c>
      <c r="D78" s="315" t="s">
        <v>482</v>
      </c>
      <c r="E78" s="315">
        <v>0</v>
      </c>
      <c r="F78" s="315">
        <v>0</v>
      </c>
      <c r="G78" s="315">
        <v>0</v>
      </c>
      <c r="H78" s="315">
        <v>0</v>
      </c>
      <c r="I78" s="315">
        <v>0</v>
      </c>
      <c r="J78" s="315">
        <v>0</v>
      </c>
      <c r="K78" s="315">
        <v>0</v>
      </c>
      <c r="L78" s="315">
        <v>0</v>
      </c>
      <c r="M78" s="315">
        <v>0</v>
      </c>
      <c r="N78" s="315">
        <v>0</v>
      </c>
      <c r="O78" s="315">
        <v>0</v>
      </c>
      <c r="P78" s="315">
        <v>0</v>
      </c>
      <c r="Q78" s="315">
        <v>0</v>
      </c>
      <c r="R78" s="315">
        <v>0</v>
      </c>
      <c r="S78" s="315">
        <v>0</v>
      </c>
      <c r="T78" s="315">
        <v>0</v>
      </c>
      <c r="U78" s="315">
        <v>0</v>
      </c>
      <c r="V78" s="315">
        <v>0</v>
      </c>
      <c r="W78" s="315">
        <v>0</v>
      </c>
      <c r="X78" s="315">
        <v>0</v>
      </c>
      <c r="Y78" s="315">
        <v>0</v>
      </c>
      <c r="Z78" s="315">
        <v>0</v>
      </c>
      <c r="AA78" s="315">
        <v>0</v>
      </c>
      <c r="AB78" s="315">
        <v>0</v>
      </c>
      <c r="AC78" s="315">
        <v>0</v>
      </c>
      <c r="AD78" s="315">
        <v>0</v>
      </c>
      <c r="AE78" s="315">
        <v>0</v>
      </c>
      <c r="AF78" s="315">
        <v>0</v>
      </c>
      <c r="AG78" s="315">
        <v>0</v>
      </c>
      <c r="AH78" s="315">
        <v>0</v>
      </c>
      <c r="AI78" s="315">
        <v>0</v>
      </c>
      <c r="AJ78" s="315">
        <v>0</v>
      </c>
      <c r="AK78" s="315">
        <v>0</v>
      </c>
      <c r="AL78" s="315">
        <v>0</v>
      </c>
      <c r="AM78" s="315">
        <v>0</v>
      </c>
    </row>
    <row r="79" spans="1:39" hidden="1" x14ac:dyDescent="0.25">
      <c r="A79" s="297"/>
      <c r="B79" s="298"/>
      <c r="C79" s="297"/>
      <c r="D79" s="502"/>
      <c r="E79" s="502"/>
      <c r="F79" s="502"/>
      <c r="G79" s="502"/>
      <c r="H79" s="502"/>
      <c r="I79" s="502"/>
      <c r="J79" s="502"/>
      <c r="K79" s="502"/>
      <c r="L79" s="502"/>
      <c r="M79" s="502"/>
      <c r="N79" s="502"/>
      <c r="O79" s="502"/>
      <c r="P79" s="502"/>
      <c r="Q79" s="502"/>
      <c r="R79" s="502"/>
      <c r="S79" s="502"/>
      <c r="T79" s="502"/>
      <c r="U79" s="502"/>
      <c r="V79" s="502"/>
      <c r="W79" s="502"/>
      <c r="X79" s="502"/>
      <c r="Y79" s="502"/>
      <c r="Z79" s="502"/>
      <c r="AA79" s="502"/>
      <c r="AB79" s="502"/>
      <c r="AC79" s="502"/>
      <c r="AD79" s="502"/>
      <c r="AE79" s="502"/>
      <c r="AF79" s="502"/>
      <c r="AG79" s="502"/>
      <c r="AH79" s="502"/>
      <c r="AI79" s="502"/>
      <c r="AJ79" s="502"/>
      <c r="AK79" s="502"/>
      <c r="AL79" s="502"/>
      <c r="AM79" s="502"/>
    </row>
    <row r="80" spans="1:39" hidden="1" x14ac:dyDescent="0.25">
      <c r="A80" s="297"/>
      <c r="B80" s="298"/>
      <c r="C80" s="297"/>
      <c r="D80" s="502"/>
      <c r="E80" s="502"/>
      <c r="F80" s="502"/>
      <c r="G80" s="502"/>
      <c r="H80" s="502"/>
      <c r="I80" s="502"/>
      <c r="J80" s="502"/>
      <c r="K80" s="502"/>
      <c r="L80" s="502"/>
      <c r="M80" s="502"/>
      <c r="N80" s="502"/>
      <c r="O80" s="502"/>
      <c r="P80" s="502"/>
      <c r="Q80" s="502"/>
      <c r="R80" s="502"/>
      <c r="S80" s="502"/>
      <c r="T80" s="502"/>
      <c r="U80" s="502"/>
      <c r="V80" s="502"/>
      <c r="W80" s="502"/>
      <c r="X80" s="502"/>
      <c r="Y80" s="502"/>
      <c r="Z80" s="502"/>
      <c r="AA80" s="502"/>
      <c r="AB80" s="502"/>
      <c r="AC80" s="502"/>
      <c r="AD80" s="502"/>
      <c r="AE80" s="502"/>
      <c r="AF80" s="502"/>
      <c r="AG80" s="502"/>
      <c r="AH80" s="502"/>
      <c r="AI80" s="502"/>
      <c r="AJ80" s="502"/>
      <c r="AK80" s="502"/>
      <c r="AL80" s="502"/>
      <c r="AM80" s="502"/>
    </row>
    <row r="81" spans="1:39" hidden="1" x14ac:dyDescent="0.25">
      <c r="A81" s="297"/>
      <c r="B81" s="298"/>
      <c r="C81" s="297"/>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row>
    <row r="82" spans="1:39" hidden="1" x14ac:dyDescent="0.25">
      <c r="A82" s="297"/>
      <c r="B82" s="298"/>
      <c r="C82" s="297"/>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5"/>
      <c r="AL82" s="315"/>
      <c r="AM82" s="315"/>
    </row>
    <row r="83" spans="1:39" ht="63" x14ac:dyDescent="0.25">
      <c r="A83" s="297" t="str">
        <f>G0228_1074205010351_02_0_69_!A83</f>
        <v>1.5</v>
      </c>
      <c r="B83" s="298" t="str">
        <f>G0228_1074205010351_02_0_69_!B83</f>
        <v>Покупка земельных участков для целей реализации инвестиционных проектов, всего, в том числе:</v>
      </c>
      <c r="C83" s="297" t="str">
        <f>G0228_1074205010351_02_0_69_!C83</f>
        <v>Г</v>
      </c>
      <c r="D83" s="315" t="s">
        <v>482</v>
      </c>
      <c r="E83" s="315">
        <v>0</v>
      </c>
      <c r="F83" s="315">
        <v>0</v>
      </c>
      <c r="G83" s="315">
        <v>0</v>
      </c>
      <c r="H83" s="315">
        <v>0</v>
      </c>
      <c r="I83" s="315">
        <v>0</v>
      </c>
      <c r="J83" s="315">
        <v>0</v>
      </c>
      <c r="K83" s="315">
        <v>0</v>
      </c>
      <c r="L83" s="315">
        <v>0</v>
      </c>
      <c r="M83" s="315">
        <v>0</v>
      </c>
      <c r="N83" s="315">
        <v>0</v>
      </c>
      <c r="O83" s="315">
        <v>0</v>
      </c>
      <c r="P83" s="315">
        <v>0</v>
      </c>
      <c r="Q83" s="315">
        <v>0</v>
      </c>
      <c r="R83" s="315">
        <v>0</v>
      </c>
      <c r="S83" s="315">
        <v>0</v>
      </c>
      <c r="T83" s="315">
        <v>0</v>
      </c>
      <c r="U83" s="315">
        <v>0</v>
      </c>
      <c r="V83" s="315">
        <v>0</v>
      </c>
      <c r="W83" s="315">
        <v>0</v>
      </c>
      <c r="X83" s="315">
        <v>0</v>
      </c>
      <c r="Y83" s="315">
        <v>0</v>
      </c>
      <c r="Z83" s="315">
        <v>0</v>
      </c>
      <c r="AA83" s="315">
        <v>0</v>
      </c>
      <c r="AB83" s="315">
        <v>0</v>
      </c>
      <c r="AC83" s="315">
        <v>0</v>
      </c>
      <c r="AD83" s="315">
        <v>0</v>
      </c>
      <c r="AE83" s="315">
        <v>0</v>
      </c>
      <c r="AF83" s="315">
        <v>0</v>
      </c>
      <c r="AG83" s="315">
        <v>0</v>
      </c>
      <c r="AH83" s="315">
        <v>0</v>
      </c>
      <c r="AI83" s="315">
        <v>0</v>
      </c>
      <c r="AJ83" s="315">
        <v>0</v>
      </c>
      <c r="AK83" s="315">
        <v>0</v>
      </c>
      <c r="AL83" s="315">
        <v>0</v>
      </c>
      <c r="AM83" s="315">
        <v>0</v>
      </c>
    </row>
    <row r="84" spans="1:39" ht="31.5" x14ac:dyDescent="0.25">
      <c r="A84" s="297" t="str">
        <f>G0228_1074205010351_02_0_69_!A84</f>
        <v>1.6</v>
      </c>
      <c r="B84" s="298" t="str">
        <f>G0228_1074205010351_02_0_69_!B84</f>
        <v>Прочие инвестиционные проекты, всего, в том числе:</v>
      </c>
      <c r="C84" s="297" t="str">
        <f>G0228_1074205010351_02_0_69_!C84</f>
        <v>Г</v>
      </c>
      <c r="D84" s="315" t="s">
        <v>482</v>
      </c>
      <c r="E84" s="315">
        <v>0</v>
      </c>
      <c r="F84" s="315">
        <v>0</v>
      </c>
      <c r="G84" s="315">
        <v>0</v>
      </c>
      <c r="H84" s="315">
        <v>0</v>
      </c>
      <c r="I84" s="315">
        <v>0</v>
      </c>
      <c r="J84" s="315">
        <v>0</v>
      </c>
      <c r="K84" s="315">
        <v>0</v>
      </c>
      <c r="L84" s="315">
        <v>0</v>
      </c>
      <c r="M84" s="315">
        <v>0</v>
      </c>
      <c r="N84" s="315">
        <v>0</v>
      </c>
      <c r="O84" s="315">
        <v>0</v>
      </c>
      <c r="P84" s="315">
        <v>0</v>
      </c>
      <c r="Q84" s="315">
        <v>0</v>
      </c>
      <c r="R84" s="315">
        <v>0</v>
      </c>
      <c r="S84" s="315">
        <v>0</v>
      </c>
      <c r="T84" s="315">
        <v>0</v>
      </c>
      <c r="U84" s="315">
        <v>0</v>
      </c>
      <c r="V84" s="315">
        <v>0</v>
      </c>
      <c r="W84" s="315">
        <v>0</v>
      </c>
      <c r="X84" s="315">
        <v>0</v>
      </c>
      <c r="Y84" s="315">
        <v>0</v>
      </c>
      <c r="Z84" s="315">
        <v>0</v>
      </c>
      <c r="AA84" s="315">
        <v>0</v>
      </c>
      <c r="AB84" s="315">
        <v>0</v>
      </c>
      <c r="AC84" s="315">
        <v>0</v>
      </c>
      <c r="AD84" s="315">
        <v>0</v>
      </c>
      <c r="AE84" s="315">
        <v>0</v>
      </c>
      <c r="AF84" s="315">
        <v>0</v>
      </c>
      <c r="AG84" s="315">
        <v>0</v>
      </c>
      <c r="AH84" s="315">
        <v>0</v>
      </c>
      <c r="AI84" s="315">
        <v>0</v>
      </c>
      <c r="AJ84" s="315">
        <v>0</v>
      </c>
      <c r="AK84" s="315">
        <v>0</v>
      </c>
      <c r="AL84" s="315">
        <v>0</v>
      </c>
      <c r="AM84" s="315">
        <v>0</v>
      </c>
    </row>
    <row r="85" spans="1:39" ht="31.5" x14ac:dyDescent="0.25">
      <c r="A85" s="297" t="str">
        <f>G0228_1074205010351_02_0_69_!A85</f>
        <v>1.6.1</v>
      </c>
      <c r="B85" s="298" t="str">
        <f>G0228_1074205010351_02_0_69_!B85</f>
        <v>Приобретение автогидроподъемника</v>
      </c>
      <c r="C85" s="297" t="str">
        <f>G0228_1074205010351_02_0_69_!C85</f>
        <v>J_0000000002</v>
      </c>
      <c r="D85" s="315" t="s">
        <v>482</v>
      </c>
      <c r="E85" s="315">
        <v>0</v>
      </c>
      <c r="F85" s="315">
        <v>0</v>
      </c>
      <c r="G85" s="315">
        <v>0</v>
      </c>
      <c r="H85" s="315">
        <v>0</v>
      </c>
      <c r="I85" s="315">
        <v>0</v>
      </c>
      <c r="J85" s="315">
        <v>0</v>
      </c>
      <c r="K85" s="315">
        <v>0</v>
      </c>
      <c r="L85" s="315">
        <v>0</v>
      </c>
      <c r="M85" s="315">
        <v>0</v>
      </c>
      <c r="N85" s="315">
        <v>0</v>
      </c>
      <c r="O85" s="315">
        <v>0</v>
      </c>
      <c r="P85" s="315">
        <v>0</v>
      </c>
      <c r="Q85" s="315">
        <v>0</v>
      </c>
      <c r="R85" s="315">
        <v>0</v>
      </c>
      <c r="S85" s="315">
        <v>0</v>
      </c>
      <c r="T85" s="315">
        <v>0</v>
      </c>
      <c r="U85" s="315">
        <v>0</v>
      </c>
      <c r="V85" s="315">
        <v>0</v>
      </c>
      <c r="W85" s="315">
        <v>0</v>
      </c>
      <c r="X85" s="315">
        <v>0</v>
      </c>
      <c r="Y85" s="315">
        <v>0</v>
      </c>
      <c r="Z85" s="315">
        <v>0</v>
      </c>
      <c r="AA85" s="315">
        <v>0</v>
      </c>
      <c r="AB85" s="315">
        <v>0</v>
      </c>
      <c r="AC85" s="315">
        <v>0</v>
      </c>
      <c r="AD85" s="315">
        <v>0</v>
      </c>
      <c r="AE85" s="315">
        <v>0</v>
      </c>
      <c r="AF85" s="315">
        <v>0</v>
      </c>
      <c r="AG85" s="315">
        <v>0</v>
      </c>
      <c r="AH85" s="315">
        <v>0</v>
      </c>
      <c r="AI85" s="315">
        <v>0</v>
      </c>
      <c r="AJ85" s="315">
        <v>0</v>
      </c>
      <c r="AK85" s="315">
        <v>0</v>
      </c>
      <c r="AL85" s="315">
        <v>0</v>
      </c>
      <c r="AM85" s="315">
        <v>0</v>
      </c>
    </row>
    <row r="86" spans="1:39" hidden="1" x14ac:dyDescent="0.25">
      <c r="A86" s="297"/>
      <c r="B86" s="298"/>
      <c r="C86" s="297"/>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5"/>
      <c r="AK86" s="315"/>
      <c r="AL86" s="315"/>
      <c r="AM86" s="315"/>
    </row>
    <row r="87" spans="1:39" ht="31.5" x14ac:dyDescent="0.25">
      <c r="A87" s="297" t="str">
        <f>G0228_1074205010351_02_0_69_!A87</f>
        <v>1.6.2</v>
      </c>
      <c r="B87" s="298" t="str">
        <f>G0228_1074205010351_02_0_69_!B87</f>
        <v>Приобретение бригадного автомобиля</v>
      </c>
      <c r="C87" s="297" t="str">
        <f>G0228_1074205010351_02_0_69_!C87</f>
        <v>J_0000000003</v>
      </c>
      <c r="D87" s="315" t="s">
        <v>482</v>
      </c>
      <c r="E87" s="315">
        <v>0</v>
      </c>
      <c r="F87" s="315">
        <v>0</v>
      </c>
      <c r="G87" s="315">
        <v>0</v>
      </c>
      <c r="H87" s="315">
        <v>0</v>
      </c>
      <c r="I87" s="315">
        <v>0</v>
      </c>
      <c r="J87" s="315">
        <v>0</v>
      </c>
      <c r="K87" s="315">
        <v>0</v>
      </c>
      <c r="L87" s="315">
        <v>0</v>
      </c>
      <c r="M87" s="315">
        <v>0</v>
      </c>
      <c r="N87" s="315">
        <v>0</v>
      </c>
      <c r="O87" s="315">
        <v>0</v>
      </c>
      <c r="P87" s="315">
        <v>0</v>
      </c>
      <c r="Q87" s="315">
        <v>0</v>
      </c>
      <c r="R87" s="315">
        <v>0</v>
      </c>
      <c r="S87" s="315">
        <v>0</v>
      </c>
      <c r="T87" s="315">
        <v>0</v>
      </c>
      <c r="U87" s="315">
        <v>0</v>
      </c>
      <c r="V87" s="315">
        <v>0</v>
      </c>
      <c r="W87" s="315">
        <v>0</v>
      </c>
      <c r="X87" s="315">
        <v>0</v>
      </c>
      <c r="Y87" s="315">
        <v>0</v>
      </c>
      <c r="Z87" s="315">
        <v>0</v>
      </c>
      <c r="AA87" s="315">
        <v>0</v>
      </c>
      <c r="AB87" s="315">
        <v>0</v>
      </c>
      <c r="AC87" s="315">
        <v>0</v>
      </c>
      <c r="AD87" s="315">
        <v>0</v>
      </c>
      <c r="AE87" s="315">
        <v>0</v>
      </c>
      <c r="AF87" s="315">
        <v>0</v>
      </c>
      <c r="AG87" s="315">
        <v>0</v>
      </c>
      <c r="AH87" s="315">
        <v>0</v>
      </c>
      <c r="AI87" s="315">
        <v>0</v>
      </c>
      <c r="AJ87" s="315">
        <v>0</v>
      </c>
      <c r="AK87" s="315">
        <v>0</v>
      </c>
      <c r="AL87" s="315">
        <v>0</v>
      </c>
      <c r="AM87" s="315">
        <v>0</v>
      </c>
    </row>
    <row r="88" spans="1:39" hidden="1" x14ac:dyDescent="0.25">
      <c r="A88" s="297"/>
      <c r="B88" s="298"/>
      <c r="C88" s="297"/>
      <c r="D88" s="315"/>
      <c r="E88" s="315"/>
      <c r="F88" s="315"/>
      <c r="G88" s="315"/>
      <c r="H88" s="315"/>
      <c r="I88" s="315"/>
      <c r="J88" s="315"/>
      <c r="K88" s="315"/>
      <c r="L88" s="315"/>
      <c r="M88" s="315"/>
      <c r="N88" s="315"/>
      <c r="O88" s="315"/>
      <c r="P88" s="315"/>
      <c r="Q88" s="315"/>
      <c r="R88" s="315"/>
      <c r="S88" s="315"/>
      <c r="T88" s="315"/>
      <c r="U88" s="315"/>
      <c r="V88" s="315"/>
      <c r="W88" s="315"/>
      <c r="X88" s="315"/>
      <c r="Y88" s="315"/>
      <c r="Z88" s="315"/>
      <c r="AA88" s="315"/>
      <c r="AB88" s="315"/>
      <c r="AC88" s="315"/>
      <c r="AD88" s="315"/>
      <c r="AE88" s="315"/>
      <c r="AF88" s="315"/>
      <c r="AG88" s="315"/>
      <c r="AH88" s="315"/>
      <c r="AI88" s="315"/>
      <c r="AJ88" s="315"/>
      <c r="AK88" s="315"/>
      <c r="AL88" s="315"/>
      <c r="AM88" s="315"/>
    </row>
    <row r="89" spans="1:39" hidden="1" x14ac:dyDescent="0.25">
      <c r="A89" s="297"/>
      <c r="B89" s="298"/>
      <c r="C89" s="297"/>
      <c r="D89" s="315"/>
      <c r="E89" s="315"/>
      <c r="F89" s="315"/>
      <c r="G89" s="315"/>
      <c r="H89" s="315"/>
      <c r="I89" s="315"/>
      <c r="J89" s="315"/>
      <c r="K89" s="315"/>
      <c r="L89" s="315"/>
      <c r="M89" s="315"/>
      <c r="N89" s="315"/>
      <c r="O89" s="315"/>
      <c r="P89" s="315"/>
      <c r="Q89" s="315"/>
      <c r="R89" s="315"/>
      <c r="S89" s="315"/>
      <c r="T89" s="315"/>
      <c r="U89" s="315"/>
      <c r="V89" s="315"/>
      <c r="W89" s="315"/>
      <c r="X89" s="315"/>
      <c r="Y89" s="315"/>
      <c r="Z89" s="315"/>
      <c r="AA89" s="315"/>
      <c r="AB89" s="315"/>
      <c r="AC89" s="315"/>
      <c r="AD89" s="315"/>
      <c r="AE89" s="315"/>
      <c r="AF89" s="315"/>
      <c r="AG89" s="315"/>
      <c r="AH89" s="315"/>
      <c r="AI89" s="315"/>
      <c r="AJ89" s="315"/>
      <c r="AK89" s="315"/>
      <c r="AL89" s="315"/>
      <c r="AM89" s="315"/>
    </row>
    <row r="90" spans="1:39" hidden="1" x14ac:dyDescent="0.25">
      <c r="A90" s="297"/>
      <c r="B90" s="298"/>
      <c r="C90" s="297"/>
      <c r="D90" s="315"/>
      <c r="E90" s="315"/>
      <c r="F90" s="315"/>
      <c r="G90" s="315"/>
      <c r="H90" s="315"/>
      <c r="I90" s="315"/>
      <c r="J90" s="315"/>
      <c r="K90" s="315"/>
      <c r="L90" s="315"/>
      <c r="M90" s="315"/>
      <c r="N90" s="315"/>
      <c r="O90" s="315"/>
      <c r="P90" s="315"/>
      <c r="Q90" s="315"/>
      <c r="R90" s="315"/>
      <c r="S90" s="315"/>
      <c r="T90" s="315"/>
      <c r="U90" s="315"/>
      <c r="V90" s="315"/>
      <c r="W90" s="315"/>
      <c r="X90" s="315"/>
      <c r="Y90" s="315"/>
      <c r="Z90" s="315"/>
      <c r="AA90" s="315"/>
      <c r="AB90" s="315"/>
      <c r="AC90" s="315"/>
      <c r="AD90" s="315"/>
      <c r="AE90" s="315"/>
      <c r="AF90" s="315"/>
      <c r="AG90" s="315"/>
      <c r="AH90" s="315"/>
      <c r="AI90" s="315"/>
      <c r="AJ90" s="315"/>
      <c r="AK90" s="315"/>
      <c r="AL90" s="315"/>
      <c r="AM90" s="315"/>
    </row>
    <row r="91" spans="1:39" hidden="1" x14ac:dyDescent="0.25">
      <c r="A91" s="297"/>
      <c r="B91" s="298"/>
      <c r="C91" s="297"/>
      <c r="D91" s="315"/>
      <c r="E91" s="315"/>
      <c r="F91" s="315"/>
      <c r="G91" s="315"/>
      <c r="H91" s="315"/>
      <c r="I91" s="315"/>
      <c r="J91" s="315"/>
      <c r="K91" s="315"/>
      <c r="L91" s="315"/>
      <c r="M91" s="315"/>
      <c r="N91" s="315"/>
      <c r="O91" s="315"/>
      <c r="P91" s="315"/>
      <c r="Q91" s="315"/>
      <c r="R91" s="315"/>
      <c r="S91" s="315"/>
      <c r="T91" s="315"/>
      <c r="U91" s="315"/>
      <c r="V91" s="315"/>
      <c r="W91" s="315"/>
      <c r="X91" s="315"/>
      <c r="Y91" s="315"/>
      <c r="Z91" s="315"/>
      <c r="AA91" s="315"/>
      <c r="AB91" s="315"/>
      <c r="AC91" s="315"/>
      <c r="AD91" s="315"/>
      <c r="AE91" s="315"/>
      <c r="AF91" s="315"/>
      <c r="AG91" s="315"/>
      <c r="AH91" s="315"/>
      <c r="AI91" s="315"/>
      <c r="AJ91" s="315"/>
      <c r="AK91" s="315"/>
      <c r="AL91" s="315"/>
      <c r="AM91" s="315"/>
    </row>
    <row r="92" spans="1:39" hidden="1" x14ac:dyDescent="0.25">
      <c r="A92" s="297"/>
      <c r="B92" s="298"/>
      <c r="C92" s="297"/>
      <c r="D92" s="315"/>
      <c r="E92" s="315"/>
      <c r="F92" s="315"/>
      <c r="G92" s="315"/>
      <c r="H92" s="315"/>
      <c r="I92" s="315"/>
      <c r="J92" s="315"/>
      <c r="K92" s="315"/>
      <c r="L92" s="315"/>
      <c r="M92" s="315"/>
      <c r="N92" s="315"/>
      <c r="O92" s="315"/>
      <c r="P92" s="315"/>
      <c r="Q92" s="315"/>
      <c r="R92" s="315"/>
      <c r="S92" s="315"/>
      <c r="T92" s="315"/>
      <c r="U92" s="315"/>
      <c r="V92" s="315"/>
      <c r="W92" s="315"/>
      <c r="X92" s="315"/>
      <c r="Y92" s="315"/>
      <c r="Z92" s="315"/>
      <c r="AA92" s="315"/>
      <c r="AB92" s="315"/>
      <c r="AC92" s="315"/>
      <c r="AD92" s="315"/>
      <c r="AE92" s="315"/>
      <c r="AF92" s="315"/>
      <c r="AG92" s="315"/>
      <c r="AH92" s="315"/>
      <c r="AI92" s="315"/>
      <c r="AJ92" s="315"/>
      <c r="AK92" s="315"/>
      <c r="AL92" s="315"/>
      <c r="AM92" s="315"/>
    </row>
    <row r="93" spans="1:39" hidden="1" x14ac:dyDescent="0.25">
      <c r="A93" s="297"/>
      <c r="B93" s="298"/>
      <c r="C93" s="297"/>
      <c r="D93" s="315"/>
      <c r="E93" s="315"/>
      <c r="F93" s="315"/>
      <c r="G93" s="315"/>
      <c r="H93" s="315"/>
      <c r="I93" s="315"/>
      <c r="J93" s="315"/>
      <c r="K93" s="315"/>
      <c r="L93" s="315"/>
      <c r="M93" s="315"/>
      <c r="N93" s="315"/>
      <c r="O93" s="315"/>
      <c r="P93" s="315"/>
      <c r="Q93" s="315"/>
      <c r="R93" s="315"/>
      <c r="S93" s="315"/>
      <c r="T93" s="315"/>
      <c r="U93" s="315"/>
      <c r="V93" s="315"/>
      <c r="W93" s="315"/>
      <c r="X93" s="315"/>
      <c r="Y93" s="315"/>
      <c r="Z93" s="315"/>
      <c r="AA93" s="315"/>
      <c r="AB93" s="315"/>
      <c r="AC93" s="315"/>
      <c r="AD93" s="315"/>
      <c r="AE93" s="315"/>
      <c r="AF93" s="315"/>
      <c r="AG93" s="315"/>
      <c r="AH93" s="315"/>
      <c r="AI93" s="315"/>
      <c r="AJ93" s="315"/>
      <c r="AK93" s="315"/>
      <c r="AL93" s="315"/>
      <c r="AM93" s="315"/>
    </row>
    <row r="94" spans="1:39" hidden="1" x14ac:dyDescent="0.25">
      <c r="A94" s="297"/>
      <c r="B94" s="298"/>
      <c r="C94" s="297"/>
      <c r="D94" s="315"/>
      <c r="E94" s="315"/>
      <c r="F94" s="315"/>
      <c r="G94" s="315"/>
      <c r="H94" s="315"/>
      <c r="I94" s="315"/>
      <c r="J94" s="315"/>
      <c r="K94" s="315"/>
      <c r="L94" s="315"/>
      <c r="M94" s="315"/>
      <c r="N94" s="315"/>
      <c r="O94" s="315"/>
      <c r="P94" s="315"/>
      <c r="Q94" s="315"/>
      <c r="R94" s="315"/>
      <c r="S94" s="315"/>
      <c r="T94" s="315"/>
      <c r="U94" s="315"/>
      <c r="V94" s="315"/>
      <c r="W94" s="315"/>
      <c r="X94" s="315"/>
      <c r="Y94" s="315"/>
      <c r="Z94" s="315"/>
      <c r="AA94" s="315"/>
      <c r="AB94" s="315"/>
      <c r="AC94" s="315"/>
      <c r="AD94" s="315"/>
      <c r="AE94" s="315"/>
      <c r="AF94" s="315"/>
      <c r="AG94" s="315"/>
      <c r="AH94" s="315"/>
      <c r="AI94" s="315"/>
      <c r="AJ94" s="315"/>
      <c r="AK94" s="315"/>
      <c r="AL94" s="315"/>
      <c r="AM94" s="315"/>
    </row>
    <row r="95" spans="1:39" hidden="1" x14ac:dyDescent="0.25">
      <c r="A95" s="297"/>
      <c r="B95" s="298"/>
      <c r="C95" s="297"/>
      <c r="D95" s="315"/>
      <c r="E95" s="315"/>
      <c r="F95" s="315"/>
      <c r="G95" s="315"/>
      <c r="H95" s="315"/>
      <c r="I95" s="315"/>
      <c r="J95" s="315"/>
      <c r="K95" s="315"/>
      <c r="L95" s="315"/>
      <c r="M95" s="315"/>
      <c r="N95" s="315"/>
      <c r="O95" s="315"/>
      <c r="P95" s="315"/>
      <c r="Q95" s="315"/>
      <c r="R95" s="315"/>
      <c r="S95" s="315"/>
      <c r="T95" s="315"/>
      <c r="U95" s="315"/>
      <c r="V95" s="315"/>
      <c r="W95" s="315"/>
      <c r="X95" s="315"/>
      <c r="Y95" s="315"/>
      <c r="Z95" s="315"/>
      <c r="AA95" s="315"/>
      <c r="AB95" s="315"/>
      <c r="AC95" s="315"/>
      <c r="AD95" s="315"/>
      <c r="AE95" s="315"/>
      <c r="AF95" s="315"/>
      <c r="AG95" s="315"/>
      <c r="AH95" s="315"/>
      <c r="AI95" s="315"/>
      <c r="AJ95" s="315"/>
      <c r="AK95" s="315"/>
      <c r="AL95" s="315"/>
      <c r="AM95" s="315"/>
    </row>
    <row r="96" spans="1:39" hidden="1" x14ac:dyDescent="0.25">
      <c r="A96" s="297"/>
      <c r="B96" s="298"/>
      <c r="C96" s="297"/>
      <c r="D96" s="315"/>
      <c r="E96" s="315"/>
      <c r="F96" s="315"/>
      <c r="G96" s="315"/>
      <c r="H96" s="315"/>
      <c r="I96" s="315"/>
      <c r="J96" s="315"/>
      <c r="K96" s="315"/>
      <c r="L96" s="315"/>
      <c r="M96" s="315"/>
      <c r="N96" s="315"/>
      <c r="O96" s="315"/>
      <c r="P96" s="315"/>
      <c r="Q96" s="315"/>
      <c r="R96" s="315"/>
      <c r="S96" s="315"/>
      <c r="T96" s="315"/>
      <c r="U96" s="315"/>
      <c r="V96" s="315"/>
      <c r="W96" s="315"/>
      <c r="X96" s="315"/>
      <c r="Y96" s="315"/>
      <c r="Z96" s="315"/>
      <c r="AA96" s="315"/>
      <c r="AB96" s="315"/>
      <c r="AC96" s="315"/>
      <c r="AD96" s="315"/>
      <c r="AE96" s="315"/>
      <c r="AF96" s="315"/>
      <c r="AG96" s="315"/>
      <c r="AH96" s="315"/>
      <c r="AI96" s="315"/>
      <c r="AJ96" s="315"/>
      <c r="AK96" s="315"/>
      <c r="AL96" s="315"/>
      <c r="AM96" s="315"/>
    </row>
    <row r="97" spans="1:39" hidden="1" x14ac:dyDescent="0.25">
      <c r="A97" s="297"/>
      <c r="B97" s="298"/>
      <c r="C97" s="297"/>
      <c r="D97" s="315"/>
      <c r="E97" s="315"/>
      <c r="F97" s="315"/>
      <c r="G97" s="315"/>
      <c r="H97" s="315"/>
      <c r="I97" s="315"/>
      <c r="J97" s="315"/>
      <c r="K97" s="315"/>
      <c r="L97" s="315"/>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row>
    <row r="98" spans="1:39" hidden="1" x14ac:dyDescent="0.25">
      <c r="A98" s="297"/>
      <c r="B98" s="298"/>
      <c r="C98" s="297"/>
      <c r="D98" s="315"/>
      <c r="E98" s="315"/>
      <c r="F98" s="315"/>
      <c r="G98" s="315"/>
      <c r="H98" s="315"/>
      <c r="I98" s="315"/>
      <c r="J98" s="315"/>
      <c r="K98" s="315"/>
      <c r="L98" s="315"/>
      <c r="M98" s="315"/>
      <c r="N98" s="315"/>
      <c r="O98" s="315"/>
      <c r="P98" s="315"/>
      <c r="Q98" s="315"/>
      <c r="R98" s="315"/>
      <c r="S98" s="315"/>
      <c r="T98" s="315"/>
      <c r="U98" s="315"/>
      <c r="V98" s="315"/>
      <c r="W98" s="315"/>
      <c r="X98" s="315"/>
      <c r="Y98" s="315"/>
      <c r="Z98" s="315"/>
      <c r="AA98" s="315"/>
      <c r="AB98" s="315"/>
      <c r="AC98" s="315"/>
      <c r="AD98" s="315"/>
      <c r="AE98" s="315"/>
      <c r="AF98" s="315"/>
      <c r="AG98" s="315"/>
      <c r="AH98" s="315"/>
      <c r="AI98" s="315"/>
      <c r="AJ98" s="315"/>
      <c r="AK98" s="315"/>
      <c r="AL98" s="315"/>
      <c r="AM98" s="315"/>
    </row>
    <row r="99" spans="1:39" hidden="1" x14ac:dyDescent="0.25">
      <c r="A99" s="297"/>
      <c r="B99" s="298"/>
      <c r="C99" s="297"/>
      <c r="D99" s="315"/>
      <c r="E99" s="315"/>
      <c r="F99" s="315"/>
      <c r="G99" s="315"/>
      <c r="H99" s="315"/>
      <c r="I99" s="315"/>
      <c r="J99" s="315"/>
      <c r="K99" s="315"/>
      <c r="L99" s="315"/>
      <c r="M99" s="315"/>
      <c r="N99" s="315"/>
      <c r="O99" s="315"/>
      <c r="P99" s="315"/>
      <c r="Q99" s="315"/>
      <c r="R99" s="315"/>
      <c r="S99" s="315"/>
      <c r="T99" s="315"/>
      <c r="U99" s="315"/>
      <c r="V99" s="315"/>
      <c r="W99" s="315"/>
      <c r="X99" s="315"/>
      <c r="Y99" s="315"/>
      <c r="Z99" s="315"/>
      <c r="AA99" s="315"/>
      <c r="AB99" s="315"/>
      <c r="AC99" s="315"/>
      <c r="AD99" s="315"/>
      <c r="AE99" s="315"/>
      <c r="AF99" s="315"/>
      <c r="AG99" s="315"/>
      <c r="AH99" s="315"/>
      <c r="AI99" s="315"/>
      <c r="AJ99" s="315"/>
      <c r="AK99" s="315"/>
      <c r="AL99" s="315"/>
      <c r="AM99" s="315"/>
    </row>
    <row r="100" spans="1:39" hidden="1" x14ac:dyDescent="0.25">
      <c r="A100" s="297"/>
      <c r="B100" s="298"/>
      <c r="C100" s="297"/>
      <c r="D100" s="315"/>
      <c r="E100" s="315"/>
      <c r="F100" s="315"/>
      <c r="G100" s="315"/>
      <c r="H100" s="315"/>
      <c r="I100" s="315"/>
      <c r="J100" s="315"/>
      <c r="K100" s="315"/>
      <c r="L100" s="315"/>
      <c r="M100" s="315"/>
      <c r="N100" s="315"/>
      <c r="O100" s="315"/>
      <c r="P100" s="315"/>
      <c r="Q100" s="315"/>
      <c r="R100" s="315"/>
      <c r="S100" s="315"/>
      <c r="T100" s="315"/>
      <c r="U100" s="315"/>
      <c r="V100" s="315"/>
      <c r="W100" s="315"/>
      <c r="X100" s="315"/>
      <c r="Y100" s="315"/>
      <c r="Z100" s="315"/>
      <c r="AA100" s="315"/>
      <c r="AB100" s="315"/>
      <c r="AC100" s="315"/>
      <c r="AD100" s="315"/>
      <c r="AE100" s="315"/>
      <c r="AF100" s="315"/>
      <c r="AG100" s="315"/>
      <c r="AH100" s="315"/>
      <c r="AI100" s="315"/>
      <c r="AJ100" s="315"/>
      <c r="AK100" s="315"/>
      <c r="AL100" s="315"/>
      <c r="AM100" s="315"/>
    </row>
    <row r="101" spans="1:39" hidden="1" x14ac:dyDescent="0.25">
      <c r="A101" s="297"/>
      <c r="B101" s="298"/>
      <c r="C101" s="297"/>
      <c r="D101" s="315"/>
      <c r="E101" s="315"/>
      <c r="F101" s="315"/>
      <c r="G101" s="315"/>
      <c r="H101" s="315"/>
      <c r="I101" s="315"/>
      <c r="J101" s="315"/>
      <c r="K101" s="315"/>
      <c r="L101" s="315"/>
      <c r="M101" s="315"/>
      <c r="N101" s="315"/>
      <c r="O101" s="315"/>
      <c r="P101" s="315"/>
      <c r="Q101" s="315"/>
      <c r="R101" s="315"/>
      <c r="S101" s="315"/>
      <c r="T101" s="315"/>
      <c r="U101" s="315"/>
      <c r="V101" s="315"/>
      <c r="W101" s="315"/>
      <c r="X101" s="315"/>
      <c r="Y101" s="315"/>
      <c r="Z101" s="315"/>
      <c r="AA101" s="315"/>
      <c r="AB101" s="315"/>
      <c r="AC101" s="315"/>
      <c r="AD101" s="315"/>
      <c r="AE101" s="315"/>
      <c r="AF101" s="315"/>
      <c r="AG101" s="315"/>
      <c r="AH101" s="315"/>
      <c r="AI101" s="315"/>
      <c r="AJ101" s="315"/>
      <c r="AK101" s="315"/>
      <c r="AL101" s="315"/>
      <c r="AM101" s="315"/>
    </row>
  </sheetData>
  <mergeCells count="24">
    <mergeCell ref="T15:X15"/>
    <mergeCell ref="J15:N15"/>
    <mergeCell ref="AD15:AH15"/>
    <mergeCell ref="AI15:AM15"/>
    <mergeCell ref="E16:I16"/>
    <mergeCell ref="Y16:AC16"/>
    <mergeCell ref="J16:N16"/>
    <mergeCell ref="AD16:AH16"/>
    <mergeCell ref="Y15:AC15"/>
    <mergeCell ref="O16:S16"/>
    <mergeCell ref="T16:X16"/>
    <mergeCell ref="A4:AM4"/>
    <mergeCell ref="A6:AM6"/>
    <mergeCell ref="A7:AM7"/>
    <mergeCell ref="A9:AM9"/>
    <mergeCell ref="A13:X13"/>
    <mergeCell ref="A14:A17"/>
    <mergeCell ref="E14:I15"/>
    <mergeCell ref="J14:AM14"/>
    <mergeCell ref="AI16:AM16"/>
    <mergeCell ref="B14:B17"/>
    <mergeCell ref="C14:C17"/>
    <mergeCell ref="D14:D17"/>
    <mergeCell ref="O15:S15"/>
  </mergeCells>
  <pageMargins left="0.59055118110236227" right="0.19685039370078741" top="0.19685039370078741" bottom="0.19685039370078741" header="0.27559055118110237" footer="0.27559055118110237"/>
  <pageSetup paperSize="8" scale="43"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pageSetUpPr fitToPage="1"/>
  </sheetPr>
  <dimension ref="A1:AV100"/>
  <sheetViews>
    <sheetView view="pageBreakPreview" topLeftCell="A46" zoomScale="70" zoomScaleNormal="100" zoomScaleSheetLayoutView="70" workbookViewId="0">
      <selection activeCell="A52" sqref="A52:XFD52"/>
    </sheetView>
  </sheetViews>
  <sheetFormatPr defaultRowHeight="15.75" x14ac:dyDescent="0.25"/>
  <cols>
    <col min="1" max="1" width="13.7109375" style="5" customWidth="1"/>
    <col min="2" max="2" width="36" style="5" customWidth="1"/>
    <col min="3" max="3" width="20.140625" style="5" customWidth="1"/>
    <col min="4" max="4" width="32.140625" style="5" customWidth="1"/>
    <col min="5" max="9" width="33.85546875" style="5" customWidth="1"/>
    <col min="10" max="10" width="22.7109375" style="5" customWidth="1"/>
    <col min="11" max="11" width="5.28515625" style="5" customWidth="1"/>
    <col min="12" max="12" width="5" style="5" customWidth="1"/>
    <col min="13" max="14" width="3.85546875" style="5" customWidth="1"/>
    <col min="15" max="15" width="4.7109375" style="5" customWidth="1"/>
    <col min="16" max="18" width="6.5703125" style="5" customWidth="1"/>
    <col min="19" max="19" width="4.42578125" style="5" customWidth="1"/>
    <col min="20" max="20" width="5.140625" style="5" customWidth="1"/>
    <col min="21" max="21" width="4.42578125" style="5" customWidth="1"/>
    <col min="22" max="22" width="5" style="5" customWidth="1"/>
    <col min="23" max="25" width="6.5703125" style="5" customWidth="1"/>
    <col min="26" max="26" width="7" style="5" customWidth="1"/>
    <col min="27" max="27" width="6.5703125" style="5" customWidth="1"/>
    <col min="28" max="28" width="7.42578125" style="5" customWidth="1"/>
    <col min="29" max="29" width="4" style="5" customWidth="1"/>
    <col min="30" max="30" width="6.5703125" style="5" customWidth="1"/>
    <col min="31" max="31" width="18.42578125" style="5" customWidth="1"/>
    <col min="32" max="32" width="24.28515625" style="5" customWidth="1"/>
    <col min="33" max="33" width="14.42578125" style="5" customWidth="1"/>
    <col min="34" max="34" width="25.5703125" style="5" customWidth="1"/>
    <col min="35" max="35" width="12.42578125" style="5" customWidth="1"/>
    <col min="36" max="36" width="19.85546875" style="5" customWidth="1"/>
    <col min="37" max="38" width="4.7109375" style="5" customWidth="1"/>
    <col min="39" max="39" width="4.28515625" style="5" customWidth="1"/>
    <col min="40" max="40" width="4.42578125" style="5" customWidth="1"/>
    <col min="41" max="41" width="5.140625" style="5" customWidth="1"/>
    <col min="42" max="42" width="5.7109375" style="5" customWidth="1"/>
    <col min="43" max="43" width="6.28515625" style="5" customWidth="1"/>
    <col min="44" max="44" width="6.5703125" style="5" customWidth="1"/>
    <col min="45" max="45" width="6.28515625" style="5" customWidth="1"/>
    <col min="46" max="47" width="5.7109375" style="5" customWidth="1"/>
    <col min="48" max="48" width="14.7109375" style="5" customWidth="1"/>
    <col min="49" max="58" width="5.7109375" style="5" customWidth="1"/>
    <col min="59" max="16384" width="9.140625" style="5"/>
  </cols>
  <sheetData>
    <row r="1" spans="1:48" s="217" customFormat="1" x14ac:dyDescent="0.25">
      <c r="J1" s="339" t="s">
        <v>306</v>
      </c>
    </row>
    <row r="2" spans="1:48" s="217" customFormat="1" x14ac:dyDescent="0.25">
      <c r="J2" s="339" t="s">
        <v>1</v>
      </c>
    </row>
    <row r="3" spans="1:48" s="217" customFormat="1" x14ac:dyDescent="0.25">
      <c r="J3" s="174" t="s">
        <v>2</v>
      </c>
    </row>
    <row r="4" spans="1:48" x14ac:dyDescent="0.25">
      <c r="A4" s="616" t="s">
        <v>307</v>
      </c>
      <c r="B4" s="616"/>
      <c r="C4" s="616"/>
      <c r="D4" s="616"/>
      <c r="E4" s="616"/>
      <c r="F4" s="616"/>
      <c r="G4" s="616"/>
      <c r="H4" s="616"/>
      <c r="I4" s="616"/>
      <c r="J4" s="616"/>
    </row>
    <row r="6" spans="1:48" x14ac:dyDescent="0.25">
      <c r="A6" s="610" t="str">
        <f>G0228_1074205010351_08_0_69_!A6</f>
        <v xml:space="preserve">Инвестиционная программа              ООО "ИнвестГрадСтрой"                </v>
      </c>
      <c r="B6" s="610"/>
      <c r="C6" s="610"/>
      <c r="D6" s="610"/>
      <c r="E6" s="610"/>
      <c r="F6" s="610"/>
      <c r="G6" s="610"/>
      <c r="H6" s="610"/>
      <c r="I6" s="610"/>
      <c r="J6" s="610"/>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342"/>
      <c r="AQ6" s="342"/>
      <c r="AR6" s="342"/>
      <c r="AS6" s="342"/>
      <c r="AT6" s="342"/>
      <c r="AU6" s="342"/>
      <c r="AV6" s="342"/>
    </row>
    <row r="7" spans="1:48" x14ac:dyDescent="0.25">
      <c r="A7" s="610" t="s">
        <v>4</v>
      </c>
      <c r="B7" s="610"/>
      <c r="C7" s="610"/>
      <c r="D7" s="610"/>
      <c r="E7" s="610"/>
      <c r="F7" s="610"/>
      <c r="G7" s="610"/>
      <c r="H7" s="610"/>
      <c r="I7" s="610"/>
      <c r="J7" s="610"/>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x14ac:dyDescent="0.25">
      <c r="A8" s="341"/>
      <c r="B8" s="341"/>
      <c r="C8" s="341"/>
      <c r="D8" s="341"/>
      <c r="E8" s="341"/>
      <c r="F8" s="341"/>
      <c r="G8" s="341"/>
      <c r="H8" s="341"/>
      <c r="I8" s="341"/>
      <c r="J8" s="341"/>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x14ac:dyDescent="0.25">
      <c r="A9" s="617" t="s">
        <v>956</v>
      </c>
      <c r="B9" s="617"/>
      <c r="C9" s="617"/>
      <c r="D9" s="617"/>
      <c r="E9" s="617"/>
      <c r="F9" s="617"/>
      <c r="G9" s="617"/>
      <c r="H9" s="617"/>
      <c r="I9" s="617"/>
      <c r="J9" s="617"/>
    </row>
    <row r="10" spans="1:48" ht="15.75" customHeight="1" x14ac:dyDescent="0.25">
      <c r="A10" s="316"/>
      <c r="B10" s="316"/>
      <c r="C10" s="316"/>
      <c r="D10" s="316"/>
      <c r="E10" s="316"/>
      <c r="F10" s="316"/>
      <c r="G10" s="316"/>
      <c r="H10" s="316"/>
      <c r="I10" s="316"/>
      <c r="J10" s="316"/>
    </row>
    <row r="11" spans="1:48" ht="16.5" customHeight="1" x14ac:dyDescent="0.25">
      <c r="A11" s="618"/>
      <c r="B11" s="618"/>
      <c r="C11" s="618"/>
      <c r="D11" s="618"/>
      <c r="E11" s="618"/>
      <c r="F11" s="618"/>
      <c r="G11" s="618"/>
      <c r="H11" s="618"/>
      <c r="I11" s="618"/>
      <c r="J11" s="618"/>
    </row>
    <row r="12" spans="1:48" x14ac:dyDescent="0.25">
      <c r="A12" s="619"/>
      <c r="B12" s="619"/>
      <c r="C12" s="619"/>
      <c r="D12" s="619"/>
      <c r="E12" s="619"/>
      <c r="F12" s="619"/>
      <c r="G12" s="619"/>
      <c r="H12" s="619"/>
      <c r="I12" s="619"/>
      <c r="J12" s="218"/>
      <c r="K12" s="218"/>
      <c r="L12" s="218"/>
      <c r="M12" s="218"/>
      <c r="N12" s="218"/>
      <c r="O12" s="218"/>
      <c r="P12" s="218"/>
      <c r="Q12" s="218"/>
      <c r="R12" s="218"/>
    </row>
    <row r="13" spans="1:48" ht="53.25" customHeight="1" x14ac:dyDescent="0.25">
      <c r="A13" s="578" t="s">
        <v>5</v>
      </c>
      <c r="B13" s="578" t="s">
        <v>6</v>
      </c>
      <c r="C13" s="578" t="s">
        <v>44</v>
      </c>
      <c r="D13" s="578" t="s">
        <v>308</v>
      </c>
      <c r="E13" s="578"/>
      <c r="F13" s="578"/>
      <c r="G13" s="578"/>
      <c r="H13" s="578"/>
      <c r="I13" s="578"/>
      <c r="J13" s="615" t="s">
        <v>309</v>
      </c>
      <c r="K13" s="219"/>
      <c r="L13" s="219"/>
      <c r="M13" s="219"/>
      <c r="N13" s="219"/>
      <c r="O13" s="219"/>
      <c r="P13" s="219"/>
      <c r="Q13" s="219"/>
      <c r="R13" s="219"/>
    </row>
    <row r="14" spans="1:48" ht="18" customHeight="1" x14ac:dyDescent="0.25">
      <c r="A14" s="578"/>
      <c r="B14" s="578"/>
      <c r="C14" s="578"/>
      <c r="D14" s="578"/>
      <c r="E14" s="578"/>
      <c r="F14" s="578"/>
      <c r="G14" s="578"/>
      <c r="H14" s="578"/>
      <c r="I14" s="578"/>
      <c r="J14" s="615"/>
    </row>
    <row r="15" spans="1:48" ht="36" customHeight="1" x14ac:dyDescent="0.25">
      <c r="A15" s="578"/>
      <c r="B15" s="578"/>
      <c r="C15" s="578"/>
      <c r="D15" s="578" t="s">
        <v>310</v>
      </c>
      <c r="E15" s="578"/>
      <c r="F15" s="578"/>
      <c r="G15" s="578"/>
      <c r="H15" s="578"/>
      <c r="I15" s="578"/>
      <c r="J15" s="615"/>
    </row>
    <row r="16" spans="1:48" ht="52.5" customHeight="1" x14ac:dyDescent="0.25">
      <c r="A16" s="578"/>
      <c r="B16" s="578"/>
      <c r="C16" s="578"/>
      <c r="D16" s="302" t="s">
        <v>901</v>
      </c>
      <c r="E16" s="434" t="s">
        <v>902</v>
      </c>
      <c r="F16" s="434" t="s">
        <v>903</v>
      </c>
      <c r="G16" s="434" t="s">
        <v>904</v>
      </c>
      <c r="H16" s="434" t="s">
        <v>905</v>
      </c>
      <c r="I16" s="302" t="s">
        <v>748</v>
      </c>
      <c r="J16" s="615"/>
    </row>
    <row r="17" spans="1:10" x14ac:dyDescent="0.25">
      <c r="A17" s="9">
        <v>1</v>
      </c>
      <c r="B17" s="9">
        <v>2</v>
      </c>
      <c r="C17" s="9">
        <v>3</v>
      </c>
      <c r="D17" s="10" t="s">
        <v>190</v>
      </c>
      <c r="E17" s="10" t="s">
        <v>191</v>
      </c>
      <c r="F17" s="10" t="s">
        <v>192</v>
      </c>
      <c r="G17" s="10" t="s">
        <v>193</v>
      </c>
      <c r="H17" s="10" t="s">
        <v>194</v>
      </c>
      <c r="I17" s="10" t="s">
        <v>195</v>
      </c>
      <c r="J17" s="10" t="s">
        <v>218</v>
      </c>
    </row>
    <row r="18" spans="1:10" ht="31.5" x14ac:dyDescent="0.25">
      <c r="A18" s="344">
        <f>G0228_1074205010351_02_0_69_!A19</f>
        <v>0</v>
      </c>
      <c r="B18" s="298" t="str">
        <f>G0228_1074205010351_02_0_69_!B19</f>
        <v>ВСЕГО по инвестиционной программе, в том числе:</v>
      </c>
      <c r="C18" s="344" t="str">
        <f>G0228_1074205010351_02_0_69_!C19</f>
        <v>Г</v>
      </c>
      <c r="D18" s="234">
        <f>SUM(D19:D24)</f>
        <v>0</v>
      </c>
      <c r="E18" s="234">
        <f>SUM(E19:E24)</f>
        <v>0</v>
      </c>
      <c r="F18" s="234">
        <f>SUM(F19:F24)</f>
        <v>0</v>
      </c>
      <c r="G18" s="234">
        <f>SUM(G19:G24)</f>
        <v>0</v>
      </c>
      <c r="H18" s="234">
        <f>SUM(H19:H24)</f>
        <v>0</v>
      </c>
      <c r="I18" s="234">
        <f>SUM(D18:H18)</f>
        <v>0</v>
      </c>
      <c r="J18" s="315" t="s">
        <v>482</v>
      </c>
    </row>
    <row r="19" spans="1:10" ht="31.5" x14ac:dyDescent="0.25">
      <c r="A19" s="344" t="str">
        <f>G0228_1074205010351_02_0_69_!A20</f>
        <v>0.1</v>
      </c>
      <c r="B19" s="298" t="str">
        <f>G0228_1074205010351_02_0_69_!B20</f>
        <v>Технологическое присоединение, всего</v>
      </c>
      <c r="C19" s="344" t="str">
        <f>G0228_1074205010351_02_0_69_!C20</f>
        <v>Г</v>
      </c>
      <c r="D19" s="108">
        <f>SUM(D25)</f>
        <v>0</v>
      </c>
      <c r="E19" s="108">
        <f>SUM(E25)</f>
        <v>0</v>
      </c>
      <c r="F19" s="108">
        <f>SUM(F25)</f>
        <v>0</v>
      </c>
      <c r="G19" s="108">
        <f>SUM(G25)</f>
        <v>0</v>
      </c>
      <c r="H19" s="108">
        <f>SUM(H25)</f>
        <v>0</v>
      </c>
      <c r="I19" s="234">
        <f t="shared" ref="I19:I75" si="0">SUM(D19:H19)</f>
        <v>0</v>
      </c>
      <c r="J19" s="315" t="s">
        <v>482</v>
      </c>
    </row>
    <row r="20" spans="1:10" ht="47.25" x14ac:dyDescent="0.25">
      <c r="A20" s="344" t="str">
        <f>G0228_1074205010351_02_0_69_!A21</f>
        <v>0.2</v>
      </c>
      <c r="B20" s="298" t="str">
        <f>G0228_1074205010351_02_0_69_!B21</f>
        <v>Реконструкция, модернизация, техническое перевооружение, всего</v>
      </c>
      <c r="C20" s="344" t="str">
        <f>G0228_1074205010351_02_0_69_!C21</f>
        <v>Г</v>
      </c>
      <c r="D20" s="108">
        <f>SUM(D43)</f>
        <v>0</v>
      </c>
      <c r="E20" s="108">
        <f>SUM(E43)</f>
        <v>0</v>
      </c>
      <c r="F20" s="108">
        <f>SUM(F43)</f>
        <v>0</v>
      </c>
      <c r="G20" s="108">
        <f>SUM(G43)</f>
        <v>0</v>
      </c>
      <c r="H20" s="108">
        <f>SUM(H43)</f>
        <v>0</v>
      </c>
      <c r="I20" s="234">
        <f t="shared" si="0"/>
        <v>0</v>
      </c>
      <c r="J20" s="315" t="s">
        <v>482</v>
      </c>
    </row>
    <row r="21" spans="1:10" ht="94.5" x14ac:dyDescent="0.25">
      <c r="A21" s="344" t="str">
        <f>G0228_1074205010351_02_0_69_!A22</f>
        <v>0.3</v>
      </c>
      <c r="B21" s="298"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344" t="str">
        <f>G0228_1074205010351_02_0_69_!C22</f>
        <v>Г</v>
      </c>
      <c r="D21" s="108">
        <f>SUM(D73)</f>
        <v>0</v>
      </c>
      <c r="E21" s="108">
        <v>0</v>
      </c>
      <c r="F21" s="108">
        <v>0</v>
      </c>
      <c r="G21" s="108">
        <v>0</v>
      </c>
      <c r="H21" s="108">
        <v>0</v>
      </c>
      <c r="I21" s="234">
        <f t="shared" si="0"/>
        <v>0</v>
      </c>
      <c r="J21" s="315" t="s">
        <v>482</v>
      </c>
    </row>
    <row r="22" spans="1:10" ht="47.25" x14ac:dyDescent="0.25">
      <c r="A22" s="344" t="str">
        <f>G0228_1074205010351_02_0_69_!A23</f>
        <v>0.4</v>
      </c>
      <c r="B22" s="298" t="str">
        <f>G0228_1074205010351_02_0_69_!B23</f>
        <v>Прочее новое строительство объектов электросетевого хозяйства, всего</v>
      </c>
      <c r="C22" s="344" t="str">
        <f>G0228_1074205010351_02_0_69_!C23</f>
        <v>Г</v>
      </c>
      <c r="D22" s="108">
        <f>SUM(D77)</f>
        <v>0</v>
      </c>
      <c r="E22" s="108">
        <f>SUM(E77)</f>
        <v>0</v>
      </c>
      <c r="F22" s="108">
        <f>SUM(F77)</f>
        <v>0</v>
      </c>
      <c r="G22" s="108">
        <f>SUM(G77)</f>
        <v>0</v>
      </c>
      <c r="H22" s="108">
        <f>SUM(H77)</f>
        <v>0</v>
      </c>
      <c r="I22" s="234">
        <f t="shared" si="0"/>
        <v>0</v>
      </c>
      <c r="J22" s="315" t="s">
        <v>482</v>
      </c>
    </row>
    <row r="23" spans="1:10" ht="47.25" x14ac:dyDescent="0.25">
      <c r="A23" s="344" t="str">
        <f>G0228_1074205010351_02_0_69_!A24</f>
        <v>0.5</v>
      </c>
      <c r="B23" s="298" t="str">
        <f>G0228_1074205010351_02_0_69_!B24</f>
        <v>Покупка земельных участков для целей реализации инвестиционных проектов, всего</v>
      </c>
      <c r="C23" s="344" t="str">
        <f>G0228_1074205010351_02_0_69_!C24</f>
        <v>Г</v>
      </c>
      <c r="D23" s="108">
        <f t="shared" ref="D23:H24" si="1">SUM(D82)</f>
        <v>0</v>
      </c>
      <c r="E23" s="108">
        <f t="shared" si="1"/>
        <v>0</v>
      </c>
      <c r="F23" s="108">
        <f t="shared" si="1"/>
        <v>0</v>
      </c>
      <c r="G23" s="108">
        <f t="shared" si="1"/>
        <v>0</v>
      </c>
      <c r="H23" s="108">
        <f t="shared" si="1"/>
        <v>0</v>
      </c>
      <c r="I23" s="234">
        <f t="shared" si="0"/>
        <v>0</v>
      </c>
      <c r="J23" s="315" t="s">
        <v>482</v>
      </c>
    </row>
    <row r="24" spans="1:10" ht="31.5" x14ac:dyDescent="0.25">
      <c r="A24" s="344" t="str">
        <f>G0228_1074205010351_02_0_69_!A25</f>
        <v>0.6</v>
      </c>
      <c r="B24" s="298" t="str">
        <f>G0228_1074205010351_02_0_69_!B25</f>
        <v>Прочие инвестиционные проекты, всего</v>
      </c>
      <c r="C24" s="344" t="str">
        <f>G0228_1074205010351_02_0_69_!C25</f>
        <v>Г</v>
      </c>
      <c r="D24" s="108">
        <f t="shared" si="1"/>
        <v>0</v>
      </c>
      <c r="E24" s="108">
        <f t="shared" si="1"/>
        <v>0</v>
      </c>
      <c r="F24" s="108">
        <f t="shared" si="1"/>
        <v>0</v>
      </c>
      <c r="G24" s="108">
        <f t="shared" si="1"/>
        <v>0</v>
      </c>
      <c r="H24" s="108">
        <f t="shared" si="1"/>
        <v>0</v>
      </c>
      <c r="I24" s="234">
        <f t="shared" si="0"/>
        <v>0</v>
      </c>
      <c r="J24" s="315" t="s">
        <v>482</v>
      </c>
    </row>
    <row r="25" spans="1:10" ht="31.5" x14ac:dyDescent="0.25">
      <c r="A25" s="344" t="str">
        <f>G0228_1074205010351_02_0_69_!A26</f>
        <v>1.1</v>
      </c>
      <c r="B25" s="298" t="str">
        <f>G0228_1074205010351_02_0_69_!B26</f>
        <v>Технологическое присоединение, всего, в том числе:</v>
      </c>
      <c r="C25" s="344" t="str">
        <f>G0228_1074205010351_02_0_69_!C26</f>
        <v>Г</v>
      </c>
      <c r="D25" s="108">
        <f>SUM(D26,D30,D33,D40)</f>
        <v>0</v>
      </c>
      <c r="E25" s="108">
        <f>SUM(E26,E30,E33,E40)</f>
        <v>0</v>
      </c>
      <c r="F25" s="108">
        <f>SUM(F26,F30,F33,F40)</f>
        <v>0</v>
      </c>
      <c r="G25" s="108">
        <f>SUM(G26,G30,G33,G40)</f>
        <v>0</v>
      </c>
      <c r="H25" s="108">
        <f>SUM(H26,H30,H33,H40)</f>
        <v>0</v>
      </c>
      <c r="I25" s="234">
        <f t="shared" si="0"/>
        <v>0</v>
      </c>
      <c r="J25" s="315" t="s">
        <v>482</v>
      </c>
    </row>
    <row r="26" spans="1:10" ht="47.25" x14ac:dyDescent="0.25">
      <c r="A26" s="344" t="str">
        <f>G0228_1074205010351_02_0_69_!A27</f>
        <v>1.1.1</v>
      </c>
      <c r="B26" s="298" t="str">
        <f>G0228_1074205010351_02_0_69_!B27</f>
        <v>Технологическое присоединение энергопринимающих устройств потребителей, всего, в том числе:</v>
      </c>
      <c r="C26" s="344" t="str">
        <f>G0228_1074205010351_02_0_69_!C27</f>
        <v>Г</v>
      </c>
      <c r="D26" s="108">
        <f>SUM(D27:D29)</f>
        <v>0</v>
      </c>
      <c r="E26" s="108">
        <f>SUM(E27:E29)</f>
        <v>0</v>
      </c>
      <c r="F26" s="108">
        <f>SUM(F27:F29)</f>
        <v>0</v>
      </c>
      <c r="G26" s="108">
        <f>SUM(G27:G29)</f>
        <v>0</v>
      </c>
      <c r="H26" s="108">
        <f>SUM(H27:H29)</f>
        <v>0</v>
      </c>
      <c r="I26" s="234">
        <f t="shared" si="0"/>
        <v>0</v>
      </c>
      <c r="J26" s="315" t="s">
        <v>482</v>
      </c>
    </row>
    <row r="27" spans="1:10" ht="78.75" x14ac:dyDescent="0.25">
      <c r="A27" s="344" t="str">
        <f>G0228_1074205010351_02_0_69_!A28</f>
        <v>1.1.1.1</v>
      </c>
      <c r="B27" s="298"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344" t="str">
        <f>G0228_1074205010351_02_0_69_!C28</f>
        <v>Г</v>
      </c>
      <c r="D27" s="108">
        <v>0</v>
      </c>
      <c r="E27" s="108">
        <v>0</v>
      </c>
      <c r="F27" s="108">
        <v>0</v>
      </c>
      <c r="G27" s="108">
        <v>0</v>
      </c>
      <c r="H27" s="108">
        <v>0</v>
      </c>
      <c r="I27" s="234">
        <f t="shared" si="0"/>
        <v>0</v>
      </c>
      <c r="J27" s="315" t="s">
        <v>482</v>
      </c>
    </row>
    <row r="28" spans="1:10" ht="78.75" x14ac:dyDescent="0.25">
      <c r="A28" s="344" t="str">
        <f>G0228_1074205010351_02_0_69_!A29</f>
        <v>1.1.1.2</v>
      </c>
      <c r="B28" s="298"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344" t="str">
        <f>G0228_1074205010351_02_0_69_!C29</f>
        <v>Г</v>
      </c>
      <c r="D28" s="108">
        <v>0</v>
      </c>
      <c r="E28" s="108">
        <v>0</v>
      </c>
      <c r="F28" s="108">
        <v>0</v>
      </c>
      <c r="G28" s="108">
        <v>0</v>
      </c>
      <c r="H28" s="108">
        <v>0</v>
      </c>
      <c r="I28" s="234">
        <f t="shared" si="0"/>
        <v>0</v>
      </c>
      <c r="J28" s="315" t="s">
        <v>482</v>
      </c>
    </row>
    <row r="29" spans="1:10" ht="63" x14ac:dyDescent="0.25">
      <c r="A29" s="344" t="str">
        <f>G0228_1074205010351_02_0_69_!A30</f>
        <v>1.1.1.3</v>
      </c>
      <c r="B29" s="298" t="str">
        <f>G0228_1074205010351_02_0_69_!B30</f>
        <v>Технологическое присоединение энергопринимающих устройств потребителей свыше 150 кВт, всего, в том числе:</v>
      </c>
      <c r="C29" s="344" t="str">
        <f>G0228_1074205010351_02_0_69_!C30</f>
        <v>Г</v>
      </c>
      <c r="D29" s="108">
        <v>0</v>
      </c>
      <c r="E29" s="108">
        <v>0</v>
      </c>
      <c r="F29" s="108">
        <v>0</v>
      </c>
      <c r="G29" s="108">
        <v>0</v>
      </c>
      <c r="H29" s="108">
        <v>0</v>
      </c>
      <c r="I29" s="234">
        <f t="shared" si="0"/>
        <v>0</v>
      </c>
      <c r="J29" s="315" t="s">
        <v>482</v>
      </c>
    </row>
    <row r="30" spans="1:10" ht="47.25" x14ac:dyDescent="0.25">
      <c r="A30" s="344" t="str">
        <f>G0228_1074205010351_02_0_69_!A31</f>
        <v>1.1.2</v>
      </c>
      <c r="B30" s="298" t="str">
        <f>G0228_1074205010351_02_0_69_!B31</f>
        <v>Технологическое присоединение объектов электросетевого хозяйства, всего, в том числе:</v>
      </c>
      <c r="C30" s="344" t="str">
        <f>G0228_1074205010351_02_0_69_!C31</f>
        <v>Г</v>
      </c>
      <c r="D30" s="108">
        <f>SUM(D31:D32)</f>
        <v>0</v>
      </c>
      <c r="E30" s="108">
        <f>SUM(E31:E32)</f>
        <v>0</v>
      </c>
      <c r="F30" s="108">
        <f>SUM(F31:F32)</f>
        <v>0</v>
      </c>
      <c r="G30" s="108">
        <f>SUM(G31:G32)</f>
        <v>0</v>
      </c>
      <c r="H30" s="108">
        <f>SUM(H31:H32)</f>
        <v>0</v>
      </c>
      <c r="I30" s="234">
        <f t="shared" si="0"/>
        <v>0</v>
      </c>
      <c r="J30" s="315" t="s">
        <v>482</v>
      </c>
    </row>
    <row r="31" spans="1:10" ht="78.75" x14ac:dyDescent="0.25">
      <c r="A31" s="344" t="str">
        <f>G0228_1074205010351_02_0_69_!A32</f>
        <v>1.1.2.1</v>
      </c>
      <c r="B31" s="298"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344" t="str">
        <f>G0228_1074205010351_02_0_69_!C32</f>
        <v>Г</v>
      </c>
      <c r="D31" s="108">
        <v>0</v>
      </c>
      <c r="E31" s="108">
        <v>0</v>
      </c>
      <c r="F31" s="108">
        <v>0</v>
      </c>
      <c r="G31" s="108">
        <v>0</v>
      </c>
      <c r="H31" s="108">
        <v>0</v>
      </c>
      <c r="I31" s="234">
        <f t="shared" si="0"/>
        <v>0</v>
      </c>
      <c r="J31" s="315" t="s">
        <v>482</v>
      </c>
    </row>
    <row r="32" spans="1:10" ht="63" x14ac:dyDescent="0.25">
      <c r="A32" s="344" t="str">
        <f>G0228_1074205010351_02_0_69_!A33</f>
        <v>1.1.2.2</v>
      </c>
      <c r="B32" s="298" t="str">
        <f>G0228_1074205010351_02_0_69_!B33</f>
        <v>Технологическое присоединение к электрическим сетям иных сетевых организаций, всего, в том числе:</v>
      </c>
      <c r="C32" s="344" t="str">
        <f>G0228_1074205010351_02_0_69_!C33</f>
        <v>Г</v>
      </c>
      <c r="D32" s="108">
        <v>0</v>
      </c>
      <c r="E32" s="108">
        <v>0</v>
      </c>
      <c r="F32" s="108">
        <v>0</v>
      </c>
      <c r="G32" s="108">
        <v>0</v>
      </c>
      <c r="H32" s="108">
        <v>0</v>
      </c>
      <c r="I32" s="234">
        <f t="shared" si="0"/>
        <v>0</v>
      </c>
      <c r="J32" s="315" t="s">
        <v>482</v>
      </c>
    </row>
    <row r="33" spans="1:10" ht="63" x14ac:dyDescent="0.25">
      <c r="A33" s="344" t="str">
        <f>G0228_1074205010351_02_0_69_!A34</f>
        <v>1.1.3</v>
      </c>
      <c r="B33" s="298" t="str">
        <f>G0228_1074205010351_02_0_69_!B34</f>
        <v>Технологическое присоединение объектов по производству электрической энергии всего, в том числе:</v>
      </c>
      <c r="C33" s="344" t="str">
        <f>G0228_1074205010351_02_0_69_!C34</f>
        <v>Г</v>
      </c>
      <c r="D33" s="108">
        <f>SUM(D34:D39)</f>
        <v>0</v>
      </c>
      <c r="E33" s="108">
        <f>SUM(E34:E39)</f>
        <v>0</v>
      </c>
      <c r="F33" s="108">
        <f>SUM(F34:F39)</f>
        <v>0</v>
      </c>
      <c r="G33" s="108">
        <f>SUM(G34:G39)</f>
        <v>0</v>
      </c>
      <c r="H33" s="108">
        <f>SUM(H34:H39)</f>
        <v>0</v>
      </c>
      <c r="I33" s="234">
        <f t="shared" si="0"/>
        <v>0</v>
      </c>
      <c r="J33" s="315" t="s">
        <v>482</v>
      </c>
    </row>
    <row r="34" spans="1:10" ht="141.75" x14ac:dyDescent="0.25">
      <c r="A34" s="344" t="str">
        <f>G0228_1074205010351_02_0_69_!A35</f>
        <v>1.1.3.1</v>
      </c>
      <c r="B34" s="298"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344" t="str">
        <f>G0228_1074205010351_02_0_69_!C35</f>
        <v>Г</v>
      </c>
      <c r="D34" s="108">
        <v>0</v>
      </c>
      <c r="E34" s="108">
        <v>0</v>
      </c>
      <c r="F34" s="108">
        <v>0</v>
      </c>
      <c r="G34" s="108">
        <v>0</v>
      </c>
      <c r="H34" s="108">
        <v>0</v>
      </c>
      <c r="I34" s="234">
        <f t="shared" si="0"/>
        <v>0</v>
      </c>
      <c r="J34" s="315" t="s">
        <v>482</v>
      </c>
    </row>
    <row r="35" spans="1:10" ht="126" x14ac:dyDescent="0.25">
      <c r="A35" s="344" t="str">
        <f>G0228_1074205010351_02_0_69_!A36</f>
        <v>1.1.3.1</v>
      </c>
      <c r="B35" s="298"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344" t="str">
        <f>G0228_1074205010351_02_0_69_!C36</f>
        <v>Г</v>
      </c>
      <c r="D35" s="108">
        <v>0</v>
      </c>
      <c r="E35" s="108">
        <v>0</v>
      </c>
      <c r="F35" s="108">
        <v>0</v>
      </c>
      <c r="G35" s="108">
        <v>0</v>
      </c>
      <c r="H35" s="108">
        <v>0</v>
      </c>
      <c r="I35" s="234">
        <f t="shared" si="0"/>
        <v>0</v>
      </c>
      <c r="J35" s="315" t="s">
        <v>482</v>
      </c>
    </row>
    <row r="36" spans="1:10" ht="13.5" customHeight="1" x14ac:dyDescent="0.25">
      <c r="A36" s="344" t="str">
        <f>G0228_1074205010351_02_0_69_!A37</f>
        <v>1.1.3.1</v>
      </c>
      <c r="B36" s="298"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344" t="str">
        <f>G0228_1074205010351_02_0_69_!C37</f>
        <v>Г</v>
      </c>
      <c r="D36" s="108">
        <v>0</v>
      </c>
      <c r="E36" s="108">
        <v>0</v>
      </c>
      <c r="F36" s="108">
        <v>0</v>
      </c>
      <c r="G36" s="108">
        <v>0</v>
      </c>
      <c r="H36" s="108">
        <v>0</v>
      </c>
      <c r="I36" s="234">
        <f t="shared" si="0"/>
        <v>0</v>
      </c>
      <c r="J36" s="315" t="s">
        <v>482</v>
      </c>
    </row>
    <row r="37" spans="1:10" ht="141.75" x14ac:dyDescent="0.25">
      <c r="A37" s="344" t="str">
        <f>G0228_1074205010351_02_0_69_!A38</f>
        <v>1.1.3.2</v>
      </c>
      <c r="B37" s="298"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344" t="str">
        <f>G0228_1074205010351_02_0_69_!C38</f>
        <v>Г</v>
      </c>
      <c r="D37" s="108">
        <v>0</v>
      </c>
      <c r="E37" s="108">
        <v>0</v>
      </c>
      <c r="F37" s="108">
        <v>0</v>
      </c>
      <c r="G37" s="108">
        <v>0</v>
      </c>
      <c r="H37" s="108">
        <v>0</v>
      </c>
      <c r="I37" s="234">
        <f t="shared" si="0"/>
        <v>0</v>
      </c>
      <c r="J37" s="315" t="s">
        <v>482</v>
      </c>
    </row>
    <row r="38" spans="1:10" ht="126" x14ac:dyDescent="0.25">
      <c r="A38" s="344" t="str">
        <f>G0228_1074205010351_02_0_69_!A39</f>
        <v>1.1.3.2</v>
      </c>
      <c r="B38" s="298"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344" t="str">
        <f>G0228_1074205010351_02_0_69_!C39</f>
        <v>Г</v>
      </c>
      <c r="D38" s="108">
        <v>0</v>
      </c>
      <c r="E38" s="108">
        <v>0</v>
      </c>
      <c r="F38" s="108">
        <v>0</v>
      </c>
      <c r="G38" s="108">
        <v>0</v>
      </c>
      <c r="H38" s="108">
        <v>0</v>
      </c>
      <c r="I38" s="234">
        <f t="shared" si="0"/>
        <v>0</v>
      </c>
      <c r="J38" s="315" t="s">
        <v>482</v>
      </c>
    </row>
    <row r="39" spans="1:10" ht="126" x14ac:dyDescent="0.25">
      <c r="A39" s="344" t="str">
        <f>G0228_1074205010351_02_0_69_!A40</f>
        <v>1.1.3.2</v>
      </c>
      <c r="B39" s="298"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344" t="str">
        <f>G0228_1074205010351_02_0_69_!C40</f>
        <v>Г</v>
      </c>
      <c r="D39" s="108">
        <v>0</v>
      </c>
      <c r="E39" s="108">
        <v>0</v>
      </c>
      <c r="F39" s="108">
        <v>0</v>
      </c>
      <c r="G39" s="108">
        <v>0</v>
      </c>
      <c r="H39" s="108">
        <v>0</v>
      </c>
      <c r="I39" s="234">
        <f t="shared" si="0"/>
        <v>0</v>
      </c>
      <c r="J39" s="315" t="s">
        <v>482</v>
      </c>
    </row>
    <row r="40" spans="1:10" ht="110.25" x14ac:dyDescent="0.25">
      <c r="A40" s="344" t="str">
        <f>G0228_1074205010351_02_0_69_!A41</f>
        <v>1.1.4</v>
      </c>
      <c r="B40" s="298"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344" t="str">
        <f>G0228_1074205010351_02_0_69_!C41</f>
        <v>Г</v>
      </c>
      <c r="D40" s="108">
        <f>SUM(D41:D42)</f>
        <v>0</v>
      </c>
      <c r="E40" s="108">
        <f>SUM(E41:E42)</f>
        <v>0</v>
      </c>
      <c r="F40" s="108">
        <f>SUM(F41:F42)</f>
        <v>0</v>
      </c>
      <c r="G40" s="108">
        <f>SUM(G41:G42)</f>
        <v>0</v>
      </c>
      <c r="H40" s="108">
        <f>SUM(H41:H42)</f>
        <v>0</v>
      </c>
      <c r="I40" s="234">
        <f t="shared" si="0"/>
        <v>0</v>
      </c>
      <c r="J40" s="315" t="s">
        <v>482</v>
      </c>
    </row>
    <row r="41" spans="1:10" ht="94.5" x14ac:dyDescent="0.25">
      <c r="A41" s="344" t="str">
        <f>G0228_1074205010351_02_0_69_!A42</f>
        <v>1.1.4.1</v>
      </c>
      <c r="B41" s="298"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344" t="str">
        <f>G0228_1074205010351_02_0_69_!C42</f>
        <v>Г</v>
      </c>
      <c r="D41" s="108">
        <v>0</v>
      </c>
      <c r="E41" s="108">
        <v>0</v>
      </c>
      <c r="F41" s="108">
        <v>0</v>
      </c>
      <c r="G41" s="108">
        <v>0</v>
      </c>
      <c r="H41" s="108">
        <v>0</v>
      </c>
      <c r="I41" s="234">
        <f t="shared" si="0"/>
        <v>0</v>
      </c>
      <c r="J41" s="315" t="s">
        <v>482</v>
      </c>
    </row>
    <row r="42" spans="1:10" ht="110.25" x14ac:dyDescent="0.25">
      <c r="A42" s="344" t="str">
        <f>G0228_1074205010351_02_0_69_!A43</f>
        <v>1.1.4.2</v>
      </c>
      <c r="B42" s="298"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344" t="str">
        <f>G0228_1074205010351_02_0_69_!C43</f>
        <v>Г</v>
      </c>
      <c r="D42" s="108">
        <v>0</v>
      </c>
      <c r="E42" s="108">
        <v>0</v>
      </c>
      <c r="F42" s="108">
        <v>0</v>
      </c>
      <c r="G42" s="108">
        <v>0</v>
      </c>
      <c r="H42" s="108">
        <v>0</v>
      </c>
      <c r="I42" s="234">
        <f t="shared" si="0"/>
        <v>0</v>
      </c>
      <c r="J42" s="315" t="s">
        <v>482</v>
      </c>
    </row>
    <row r="43" spans="1:10" ht="47.25" x14ac:dyDescent="0.25">
      <c r="A43" s="344" t="str">
        <f>G0228_1074205010351_02_0_69_!A44</f>
        <v>1.2</v>
      </c>
      <c r="B43" s="298" t="str">
        <f>G0228_1074205010351_02_0_69_!B44</f>
        <v>Реконструкция, модернизация, техническое перевооружение всего, в том числе:</v>
      </c>
      <c r="C43" s="344" t="str">
        <f>G0228_1074205010351_02_0_69_!C44</f>
        <v>Г</v>
      </c>
      <c r="D43" s="108">
        <f>SUM(D44,D54,D57,D70)</f>
        <v>0</v>
      </c>
      <c r="E43" s="108">
        <f>SUM(E44,E54,E57,E70)</f>
        <v>0</v>
      </c>
      <c r="F43" s="108">
        <f>SUM(F44,F54,F57,F70)</f>
        <v>0</v>
      </c>
      <c r="G43" s="108">
        <f>SUM(G44,G54,G57,G70)</f>
        <v>0</v>
      </c>
      <c r="H43" s="108">
        <f>SUM(H44,H54,H57,H70)</f>
        <v>0</v>
      </c>
      <c r="I43" s="234">
        <f t="shared" si="0"/>
        <v>0</v>
      </c>
      <c r="J43" s="315" t="s">
        <v>482</v>
      </c>
    </row>
    <row r="44" spans="1:10" ht="78.75" x14ac:dyDescent="0.25">
      <c r="A44" s="344" t="str">
        <f>G0228_1074205010351_02_0_69_!A45</f>
        <v>1.2.1</v>
      </c>
      <c r="B44" s="298"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344" t="str">
        <f>G0228_1074205010351_02_0_69_!C45</f>
        <v>Г</v>
      </c>
      <c r="D44" s="108">
        <f>SUM(D45,D46)</f>
        <v>0</v>
      </c>
      <c r="E44" s="108">
        <f>SUM(E45,E46)</f>
        <v>0</v>
      </c>
      <c r="F44" s="108">
        <f>SUM(F45,F46)</f>
        <v>0</v>
      </c>
      <c r="G44" s="108">
        <f>SUM(G45,G46)</f>
        <v>0</v>
      </c>
      <c r="H44" s="108">
        <f>SUM(H45,H46)</f>
        <v>0</v>
      </c>
      <c r="I44" s="234">
        <f t="shared" si="0"/>
        <v>0</v>
      </c>
      <c r="J44" s="315" t="s">
        <v>482</v>
      </c>
    </row>
    <row r="45" spans="1:10" ht="47.25" x14ac:dyDescent="0.25">
      <c r="A45" s="344" t="str">
        <f>G0228_1074205010351_02_0_69_!A46</f>
        <v>1.2.1.1</v>
      </c>
      <c r="B45" s="298" t="str">
        <f>G0228_1074205010351_02_0_69_!B46</f>
        <v>Реконструкция трансформаторных и иных подстанций, всего, в числе:</v>
      </c>
      <c r="C45" s="344" t="str">
        <f>G0228_1074205010351_02_0_69_!C46</f>
        <v>Г</v>
      </c>
      <c r="D45" s="108" t="s">
        <v>482</v>
      </c>
      <c r="E45" s="108" t="s">
        <v>482</v>
      </c>
      <c r="F45" s="108" t="s">
        <v>482</v>
      </c>
      <c r="G45" s="108" t="s">
        <v>482</v>
      </c>
      <c r="H45" s="108" t="s">
        <v>482</v>
      </c>
      <c r="I45" s="108" t="s">
        <v>482</v>
      </c>
      <c r="J45" s="108" t="s">
        <v>482</v>
      </c>
    </row>
    <row r="46" spans="1:10" ht="78.75" x14ac:dyDescent="0.25">
      <c r="A46" s="344" t="str">
        <f>G0228_1074205010351_02_0_69_!A47</f>
        <v>1.2.1.2</v>
      </c>
      <c r="B46" s="298" t="str">
        <f>G0228_1074205010351_02_0_69_!B47</f>
        <v>Модернизация, техническое перевооружение трансформаторных и иных подстанций, распределительных пунктов, всего, в том числе:</v>
      </c>
      <c r="C46" s="344" t="str">
        <f>G0228_1074205010351_02_0_69_!C47</f>
        <v>Г</v>
      </c>
      <c r="D46" s="108">
        <f>SUM(D47:D49)</f>
        <v>0</v>
      </c>
      <c r="E46" s="108">
        <f>SUM(E47:E49)</f>
        <v>0</v>
      </c>
      <c r="F46" s="108">
        <f>SUM(F47:F49)</f>
        <v>0</v>
      </c>
      <c r="G46" s="108">
        <f>SUM(G47:G49)</f>
        <v>0</v>
      </c>
      <c r="H46" s="108">
        <f>SUM(H47:H49)</f>
        <v>0</v>
      </c>
      <c r="I46" s="234">
        <f t="shared" si="0"/>
        <v>0</v>
      </c>
      <c r="J46" s="315" t="s">
        <v>482</v>
      </c>
    </row>
    <row r="47" spans="1:10" x14ac:dyDescent="0.25">
      <c r="A47" s="344" t="str">
        <f>G0228_1074205010351_02_0_69_!A48</f>
        <v>1.2.1.2.1</v>
      </c>
      <c r="B47" s="298" t="str">
        <f>G0228_1074205010351_02_0_69_!B48</f>
        <v xml:space="preserve">Реконструкция ТП-9, ТП-10 </v>
      </c>
      <c r="C47" s="344" t="str">
        <f>G0228_1074205010351_02_0_69_!C48</f>
        <v>L_0000000001</v>
      </c>
      <c r="D47" s="108">
        <v>0</v>
      </c>
      <c r="E47" s="108">
        <v>0</v>
      </c>
      <c r="F47" s="108">
        <v>0</v>
      </c>
      <c r="G47" s="108">
        <v>0</v>
      </c>
      <c r="H47" s="108">
        <v>0</v>
      </c>
      <c r="I47" s="234">
        <f t="shared" ref="I47:I52" si="2">SUM(D47:H47)</f>
        <v>0</v>
      </c>
      <c r="J47" s="494" t="s">
        <v>482</v>
      </c>
    </row>
    <row r="48" spans="1:10" ht="31.5" x14ac:dyDescent="0.25">
      <c r="A48" s="344" t="str">
        <f>G0228_1074205010351_02_0_69_!A49</f>
        <v>1.2.1.2.2</v>
      </c>
      <c r="B48" s="298" t="str">
        <f>G0228_1074205010351_02_0_69_!B49</f>
        <v>Замена силового трансформатора ТП-5</v>
      </c>
      <c r="C48" s="344" t="str">
        <f>G0228_1074205010351_02_0_69_!C49</f>
        <v>L_0000000002</v>
      </c>
      <c r="D48" s="108">
        <v>0</v>
      </c>
      <c r="E48" s="108">
        <v>0</v>
      </c>
      <c r="F48" s="108">
        <v>0</v>
      </c>
      <c r="G48" s="108">
        <v>0</v>
      </c>
      <c r="H48" s="108">
        <v>0</v>
      </c>
      <c r="I48" s="234">
        <f t="shared" si="2"/>
        <v>0</v>
      </c>
      <c r="J48" s="494" t="s">
        <v>482</v>
      </c>
    </row>
    <row r="49" spans="1:10" ht="31.5" x14ac:dyDescent="0.25">
      <c r="A49" s="344" t="str">
        <f>G0228_1074205010351_02_0_69_!A50</f>
        <v>1.2.1.2.3</v>
      </c>
      <c r="B49" s="298" t="str">
        <f>G0228_1074205010351_02_0_69_!B50</f>
        <v>Замена силового трансформатора ТП-6</v>
      </c>
      <c r="C49" s="344" t="str">
        <f>G0228_1074205010351_02_0_69_!C50</f>
        <v>L_0000000003</v>
      </c>
      <c r="D49" s="108">
        <v>0</v>
      </c>
      <c r="E49" s="108">
        <v>0</v>
      </c>
      <c r="F49" s="108">
        <v>0</v>
      </c>
      <c r="G49" s="108">
        <v>0</v>
      </c>
      <c r="H49" s="108">
        <v>0</v>
      </c>
      <c r="I49" s="234">
        <f t="shared" si="2"/>
        <v>0</v>
      </c>
      <c r="J49" s="494" t="s">
        <v>482</v>
      </c>
    </row>
    <row r="50" spans="1:10" ht="31.5" x14ac:dyDescent="0.25">
      <c r="A50" s="344" t="str">
        <f>G0228_1074205010351_02_0_69_!A51</f>
        <v>1.2.1.2.4</v>
      </c>
      <c r="B50" s="298" t="str">
        <f>G0228_1074205010351_02_0_69_!B51</f>
        <v>Замена силового трансформатора ТП Л-19-41</v>
      </c>
      <c r="C50" s="344" t="str">
        <f>G0228_1074205010351_02_0_69_!C51</f>
        <v>L_0000000004</v>
      </c>
      <c r="D50" s="108">
        <v>0</v>
      </c>
      <c r="E50" s="108">
        <v>0</v>
      </c>
      <c r="F50" s="108">
        <v>0</v>
      </c>
      <c r="G50" s="108">
        <v>0</v>
      </c>
      <c r="H50" s="108">
        <v>0</v>
      </c>
      <c r="I50" s="234">
        <f t="shared" si="2"/>
        <v>0</v>
      </c>
      <c r="J50" s="494" t="s">
        <v>482</v>
      </c>
    </row>
    <row r="51" spans="1:10" ht="31.5" x14ac:dyDescent="0.25">
      <c r="A51" s="344" t="str">
        <f>G0228_1074205010351_02_0_69_!A52</f>
        <v>1.2.1.2.5</v>
      </c>
      <c r="B51" s="298" t="str">
        <f>G0228_1074205010351_02_0_69_!B52</f>
        <v>Проектирование и строительство ПС 35 кВ ГПЗ-5 (новая)</v>
      </c>
      <c r="C51" s="344" t="str">
        <f>G0228_1074205010351_02_0_69_!C52</f>
        <v>M_0000000001</v>
      </c>
      <c r="D51" s="108">
        <v>0</v>
      </c>
      <c r="E51" s="108">
        <v>0</v>
      </c>
      <c r="F51" s="108">
        <v>0</v>
      </c>
      <c r="G51" s="108">
        <v>0</v>
      </c>
      <c r="H51" s="108">
        <v>0</v>
      </c>
      <c r="I51" s="234">
        <f t="shared" si="2"/>
        <v>0</v>
      </c>
      <c r="J51" s="514" t="s">
        <v>482</v>
      </c>
    </row>
    <row r="52" spans="1:10" ht="31.5" hidden="1" x14ac:dyDescent="0.25">
      <c r="A52" s="344">
        <f>G0228_1074205010351_02_0_69_!A53</f>
        <v>0</v>
      </c>
      <c r="B52" s="298">
        <f>G0228_1074205010351_02_0_69_!B53</f>
        <v>0</v>
      </c>
      <c r="C52" s="344">
        <f>G0228_1074205010351_02_0_69_!C53</f>
        <v>0</v>
      </c>
      <c r="D52" s="108">
        <v>0</v>
      </c>
      <c r="E52" s="108">
        <v>0</v>
      </c>
      <c r="F52" s="108">
        <v>0</v>
      </c>
      <c r="G52" s="108">
        <v>0</v>
      </c>
      <c r="H52" s="108">
        <v>0</v>
      </c>
      <c r="I52" s="234">
        <f t="shared" si="2"/>
        <v>0</v>
      </c>
      <c r="J52" s="514" t="s">
        <v>482</v>
      </c>
    </row>
    <row r="53" spans="1:10" hidden="1" x14ac:dyDescent="0.25">
      <c r="A53" s="344"/>
      <c r="B53" s="298"/>
      <c r="C53" s="344"/>
      <c r="D53" s="108"/>
      <c r="E53" s="108"/>
      <c r="F53" s="108"/>
      <c r="G53" s="108"/>
      <c r="H53" s="108"/>
      <c r="I53" s="234"/>
      <c r="J53" s="436"/>
    </row>
    <row r="54" spans="1:10" ht="63" x14ac:dyDescent="0.25">
      <c r="A54" s="344" t="str">
        <f>G0228_1074205010351_02_0_69_!A55</f>
        <v>1.2.2</v>
      </c>
      <c r="B54" s="298" t="str">
        <f>G0228_1074205010351_02_0_69_!B55</f>
        <v>Реконструкция, модернизация, техническое перевооружение линий электропередачи, всего, в том числе:</v>
      </c>
      <c r="C54" s="344" t="str">
        <f>G0228_1074205010351_02_0_69_!C55</f>
        <v>Г</v>
      </c>
      <c r="D54" s="108">
        <f>SUM(D55,D56)</f>
        <v>0</v>
      </c>
      <c r="E54" s="108">
        <f>SUM(E55,E56)</f>
        <v>0</v>
      </c>
      <c r="F54" s="108">
        <f>SUM(F55,F56)</f>
        <v>0</v>
      </c>
      <c r="G54" s="108">
        <f>SUM(G55,G56)</f>
        <v>0</v>
      </c>
      <c r="H54" s="108">
        <f>SUM(H55,H56)</f>
        <v>0</v>
      </c>
      <c r="I54" s="234">
        <f t="shared" si="0"/>
        <v>0</v>
      </c>
      <c r="J54" s="315" t="s">
        <v>482</v>
      </c>
    </row>
    <row r="55" spans="1:10" ht="47.25" x14ac:dyDescent="0.25">
      <c r="A55" s="344" t="str">
        <f>G0228_1074205010351_02_0_69_!A56</f>
        <v>1.2.2.1</v>
      </c>
      <c r="B55" s="298" t="str">
        <f>G0228_1074205010351_02_0_69_!B56</f>
        <v>Реконструкция линий электропередачи, всего, в том числе:</v>
      </c>
      <c r="C55" s="344" t="str">
        <f>G0228_1074205010351_02_0_69_!C56</f>
        <v>Г</v>
      </c>
      <c r="D55" s="108">
        <v>0</v>
      </c>
      <c r="E55" s="108">
        <v>0</v>
      </c>
      <c r="F55" s="108">
        <v>0</v>
      </c>
      <c r="G55" s="108">
        <v>0</v>
      </c>
      <c r="H55" s="108">
        <v>0</v>
      </c>
      <c r="I55" s="234">
        <f t="shared" si="0"/>
        <v>0</v>
      </c>
      <c r="J55" s="315" t="s">
        <v>482</v>
      </c>
    </row>
    <row r="56" spans="1:10" ht="63" x14ac:dyDescent="0.25">
      <c r="A56" s="344" t="str">
        <f>G0228_1074205010351_02_0_69_!A57</f>
        <v>1.2.2.2</v>
      </c>
      <c r="B56" s="298" t="str">
        <f>G0228_1074205010351_02_0_69_!B57</f>
        <v>Модернизация, техническое перевооружение линий электропередачи, всего, в том числе:</v>
      </c>
      <c r="C56" s="344" t="str">
        <f>G0228_1074205010351_02_0_69_!C57</f>
        <v>Г</v>
      </c>
      <c r="D56" s="108">
        <v>0</v>
      </c>
      <c r="E56" s="108">
        <v>0</v>
      </c>
      <c r="F56" s="108">
        <v>0</v>
      </c>
      <c r="G56" s="108">
        <v>0</v>
      </c>
      <c r="H56" s="108">
        <v>0</v>
      </c>
      <c r="I56" s="234">
        <f t="shared" si="0"/>
        <v>0</v>
      </c>
      <c r="J56" s="315" t="s">
        <v>482</v>
      </c>
    </row>
    <row r="57" spans="1:10" ht="47.25" x14ac:dyDescent="0.25">
      <c r="A57" s="344" t="str">
        <f>G0228_1074205010351_02_0_69_!A58</f>
        <v>1.2.3</v>
      </c>
      <c r="B57" s="298" t="str">
        <f>G0228_1074205010351_02_0_69_!B58</f>
        <v>Развитие и модернизация учета электрической энергии (мощности), всего, в том числе:</v>
      </c>
      <c r="C57" s="344" t="str">
        <f>G0228_1074205010351_02_0_69_!C58</f>
        <v>Г</v>
      </c>
      <c r="D57" s="108">
        <f>SUM(D58,D61,D62,D63,D64,D67,D68,D69)</f>
        <v>0</v>
      </c>
      <c r="E57" s="108">
        <f>SUM(E58,E61,E62,E63,E64,E67,E68,E69)</f>
        <v>0</v>
      </c>
      <c r="F57" s="108">
        <f>SUM(F58,F61,F62,F63,F64,F67,F68,F69)</f>
        <v>0</v>
      </c>
      <c r="G57" s="108">
        <f>SUM(G58,G61,G62,G63,G64,G67,G68,G69)</f>
        <v>0</v>
      </c>
      <c r="H57" s="108">
        <f>SUM(H58,H61,H62,H63,H64,H67,H68,H69)</f>
        <v>0</v>
      </c>
      <c r="I57" s="234">
        <f t="shared" si="0"/>
        <v>0</v>
      </c>
      <c r="J57" s="315" t="s">
        <v>482</v>
      </c>
    </row>
    <row r="58" spans="1:10" ht="47.25" x14ac:dyDescent="0.25">
      <c r="A58" s="344" t="str">
        <f>G0228_1074205010351_02_0_69_!A59</f>
        <v>1.2.3.1</v>
      </c>
      <c r="B58" s="298" t="str">
        <f>G0228_1074205010351_02_0_69_!B59</f>
        <v>"Установка приборов учета, класс напряжения 0,22 (0,4) кВ, всего, в том числе:"</v>
      </c>
      <c r="C58" s="344" t="str">
        <f>G0228_1074205010351_02_0_69_!C59</f>
        <v>Г</v>
      </c>
      <c r="D58" s="108">
        <f>SUM(D59:D60)</f>
        <v>0</v>
      </c>
      <c r="E58" s="108">
        <f>SUM(E59:E60)</f>
        <v>0</v>
      </c>
      <c r="F58" s="108">
        <f>SUM(F59:F60)</f>
        <v>0</v>
      </c>
      <c r="G58" s="108">
        <f>SUM(G59:G60)</f>
        <v>0</v>
      </c>
      <c r="H58" s="108">
        <f>SUM(H59:H60)</f>
        <v>0</v>
      </c>
      <c r="I58" s="234">
        <f t="shared" si="0"/>
        <v>0</v>
      </c>
      <c r="J58" s="315" t="s">
        <v>482</v>
      </c>
    </row>
    <row r="59" spans="1:10" hidden="1" x14ac:dyDescent="0.25">
      <c r="A59" s="344"/>
      <c r="B59" s="298"/>
      <c r="C59" s="344"/>
      <c r="D59" s="108"/>
      <c r="E59" s="108"/>
      <c r="F59" s="108"/>
      <c r="G59" s="108"/>
      <c r="H59" s="108"/>
      <c r="I59" s="234"/>
      <c r="J59" s="315"/>
    </row>
    <row r="60" spans="1:10" ht="110.25" x14ac:dyDescent="0.25">
      <c r="A60" s="344" t="str">
        <f>G0228_1074205010351_02_0_69_!A61</f>
        <v>1.2.3.1</v>
      </c>
      <c r="B60"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344" t="str">
        <f>G0228_1074205010351_02_0_69_!C61</f>
        <v>J_0000000001</v>
      </c>
      <c r="D60" s="108">
        <f>G0228_1074205010351_07_0_69_!AL61*(0.08*12)</f>
        <v>0</v>
      </c>
      <c r="E60" s="108">
        <f>D60+D60</f>
        <v>0</v>
      </c>
      <c r="F60" s="108">
        <f>E60+D60</f>
        <v>0</v>
      </c>
      <c r="G60" s="108">
        <f>F60+D60</f>
        <v>0</v>
      </c>
      <c r="H60" s="108">
        <f>G60+D60</f>
        <v>0</v>
      </c>
      <c r="I60" s="234">
        <f t="shared" si="0"/>
        <v>0</v>
      </c>
      <c r="J60" s="315" t="s">
        <v>482</v>
      </c>
    </row>
    <row r="61" spans="1:10" ht="47.25" x14ac:dyDescent="0.25">
      <c r="A61" s="344" t="str">
        <f>G0228_1074205010351_02_0_69_!A62</f>
        <v>1.2.3.2</v>
      </c>
      <c r="B61" s="298" t="str">
        <f>G0228_1074205010351_02_0_69_!B62</f>
        <v>"Установка приборов учета, класс напряжения 6 (10) кВ, всего, в том числе:"</v>
      </c>
      <c r="C61" s="344" t="str">
        <f>G0228_1074205010351_02_0_69_!C62</f>
        <v>Г</v>
      </c>
      <c r="D61" s="108">
        <v>0</v>
      </c>
      <c r="E61" s="108">
        <v>0</v>
      </c>
      <c r="F61" s="108">
        <v>0</v>
      </c>
      <c r="G61" s="108">
        <v>0</v>
      </c>
      <c r="H61" s="108">
        <v>0</v>
      </c>
      <c r="I61" s="234">
        <f t="shared" si="0"/>
        <v>0</v>
      </c>
      <c r="J61" s="315" t="s">
        <v>482</v>
      </c>
    </row>
    <row r="62" spans="1:10" ht="47.25" x14ac:dyDescent="0.25">
      <c r="A62" s="344" t="str">
        <f>G0228_1074205010351_02_0_69_!A63</f>
        <v>1.2.3.3</v>
      </c>
      <c r="B62" s="298" t="str">
        <f>G0228_1074205010351_02_0_69_!B63</f>
        <v>"Установка приборов учета, класс напряжения 35 кВ, всего, в том числе:"</v>
      </c>
      <c r="C62" s="344" t="str">
        <f>G0228_1074205010351_02_0_69_!C63</f>
        <v>Г</v>
      </c>
      <c r="D62" s="108">
        <v>0</v>
      </c>
      <c r="E62" s="108">
        <v>0</v>
      </c>
      <c r="F62" s="108">
        <v>0</v>
      </c>
      <c r="G62" s="108">
        <v>0</v>
      </c>
      <c r="H62" s="108">
        <v>0</v>
      </c>
      <c r="I62" s="234">
        <f t="shared" si="0"/>
        <v>0</v>
      </c>
      <c r="J62" s="315" t="s">
        <v>482</v>
      </c>
    </row>
    <row r="63" spans="1:10" ht="47.25" x14ac:dyDescent="0.25">
      <c r="A63" s="344" t="str">
        <f>G0228_1074205010351_02_0_69_!A64</f>
        <v>1.2.3.4</v>
      </c>
      <c r="B63" s="298" t="str">
        <f>G0228_1074205010351_02_0_69_!B64</f>
        <v>"Установка приборов учета, класс напряжения 110 кВ и выше, всего, в том числе:"</v>
      </c>
      <c r="C63" s="344" t="str">
        <f>G0228_1074205010351_02_0_69_!C64</f>
        <v>Г</v>
      </c>
      <c r="D63" s="108">
        <v>0</v>
      </c>
      <c r="E63" s="108">
        <v>0</v>
      </c>
      <c r="F63" s="108">
        <v>0</v>
      </c>
      <c r="G63" s="108">
        <v>0</v>
      </c>
      <c r="H63" s="108">
        <v>0</v>
      </c>
      <c r="I63" s="234">
        <f t="shared" si="0"/>
        <v>0</v>
      </c>
      <c r="J63" s="315" t="s">
        <v>482</v>
      </c>
    </row>
    <row r="64" spans="1:10" ht="63" x14ac:dyDescent="0.25">
      <c r="A64" s="344" t="str">
        <f>G0228_1074205010351_02_0_69_!A65</f>
        <v>1.2.3.5</v>
      </c>
      <c r="B64" s="298" t="str">
        <f>G0228_1074205010351_02_0_69_!B65</f>
        <v>"Включение приборов учета в систему сбора и передачи данных, класс напряжения 0,22 (0,4) кВ, всего, в том числе:"</v>
      </c>
      <c r="C64" s="344" t="str">
        <f>G0228_1074205010351_02_0_69_!C65</f>
        <v>Г</v>
      </c>
      <c r="D64" s="108">
        <f>SUM(D65:D66)</f>
        <v>0</v>
      </c>
      <c r="E64" s="108">
        <f>SUM(E65:E66)</f>
        <v>0</v>
      </c>
      <c r="F64" s="108">
        <f>SUM(F65:F66)</f>
        <v>0</v>
      </c>
      <c r="G64" s="108">
        <f>SUM(G65:G66)</f>
        <v>0</v>
      </c>
      <c r="H64" s="108">
        <f>SUM(H65:H66)</f>
        <v>0</v>
      </c>
      <c r="I64" s="234">
        <f t="shared" si="0"/>
        <v>0</v>
      </c>
      <c r="J64" s="315" t="s">
        <v>482</v>
      </c>
    </row>
    <row r="65" spans="1:10" hidden="1" x14ac:dyDescent="0.25">
      <c r="A65" s="344"/>
      <c r="B65" s="298"/>
      <c r="C65" s="344"/>
      <c r="D65" s="108"/>
      <c r="E65" s="108"/>
      <c r="F65" s="108"/>
      <c r="G65" s="108"/>
      <c r="H65" s="108"/>
      <c r="I65" s="234"/>
      <c r="J65" s="315"/>
    </row>
    <row r="66" spans="1:10" hidden="1" x14ac:dyDescent="0.25">
      <c r="A66" s="344"/>
      <c r="B66" s="298"/>
      <c r="C66" s="344"/>
      <c r="D66" s="108"/>
      <c r="E66" s="108"/>
      <c r="F66" s="108"/>
      <c r="G66" s="108"/>
      <c r="H66" s="108"/>
      <c r="I66" s="234"/>
      <c r="J66" s="315"/>
    </row>
    <row r="67" spans="1:10" ht="63" x14ac:dyDescent="0.25">
      <c r="A67" s="344" t="str">
        <f>G0228_1074205010351_02_0_69_!A68</f>
        <v>1.2.3.6</v>
      </c>
      <c r="B67" s="298" t="str">
        <f>G0228_1074205010351_02_0_69_!B68</f>
        <v>"Включение приборов учета в систему сбора и передачи данных, класс напряжения 6 (10) кВ, всего, в том числе:"</v>
      </c>
      <c r="C67" s="344" t="str">
        <f>G0228_1074205010351_02_0_69_!C68</f>
        <v>Г</v>
      </c>
      <c r="D67" s="108">
        <v>0</v>
      </c>
      <c r="E67" s="108">
        <v>0</v>
      </c>
      <c r="F67" s="108">
        <v>0</v>
      </c>
      <c r="G67" s="108">
        <v>0</v>
      </c>
      <c r="H67" s="108">
        <v>0</v>
      </c>
      <c r="I67" s="234">
        <f t="shared" si="0"/>
        <v>0</v>
      </c>
      <c r="J67" s="315" t="s">
        <v>482</v>
      </c>
    </row>
    <row r="68" spans="1:10" ht="63" x14ac:dyDescent="0.25">
      <c r="A68" s="344" t="str">
        <f>G0228_1074205010351_02_0_69_!A69</f>
        <v>1.2.3.7</v>
      </c>
      <c r="B68" s="298" t="str">
        <f>G0228_1074205010351_02_0_69_!B69</f>
        <v>"Включение приборов учета в систему сбора и передачи данных, класс напряжения 35 кВ, всего, в том числе:"</v>
      </c>
      <c r="C68" s="344" t="str">
        <f>G0228_1074205010351_02_0_69_!C69</f>
        <v>Г</v>
      </c>
      <c r="D68" s="108">
        <v>0</v>
      </c>
      <c r="E68" s="108">
        <v>0</v>
      </c>
      <c r="F68" s="108">
        <v>0</v>
      </c>
      <c r="G68" s="108">
        <v>0</v>
      </c>
      <c r="H68" s="108">
        <v>0</v>
      </c>
      <c r="I68" s="234">
        <f t="shared" si="0"/>
        <v>0</v>
      </c>
      <c r="J68" s="315" t="s">
        <v>482</v>
      </c>
    </row>
    <row r="69" spans="1:10" ht="63" x14ac:dyDescent="0.25">
      <c r="A69" s="344" t="str">
        <f>G0228_1074205010351_02_0_69_!A70</f>
        <v>1.2.3.8</v>
      </c>
      <c r="B69" s="298" t="str">
        <f>G0228_1074205010351_02_0_69_!B70</f>
        <v>"Включение приборов учета в систему сбора и передачи данных, класс напряжения 110 кВ и выше, всего, в том числе:"</v>
      </c>
      <c r="C69" s="344" t="str">
        <f>G0228_1074205010351_02_0_69_!C70</f>
        <v>Г</v>
      </c>
      <c r="D69" s="108">
        <v>0</v>
      </c>
      <c r="E69" s="108">
        <v>0</v>
      </c>
      <c r="F69" s="108">
        <v>0</v>
      </c>
      <c r="G69" s="108">
        <v>0</v>
      </c>
      <c r="H69" s="108">
        <v>0</v>
      </c>
      <c r="I69" s="234">
        <f t="shared" si="0"/>
        <v>0</v>
      </c>
      <c r="J69" s="315" t="s">
        <v>482</v>
      </c>
    </row>
    <row r="70" spans="1:10" ht="63" x14ac:dyDescent="0.25">
      <c r="A70" s="344" t="str">
        <f>G0228_1074205010351_02_0_69_!A71</f>
        <v>1.2.4</v>
      </c>
      <c r="B70" s="298" t="str">
        <f>G0228_1074205010351_02_0_69_!B71</f>
        <v>Реконструкция, модернизация, техническое перевооружение прочих объектов основных средств, всего, в том числе:</v>
      </c>
      <c r="C70" s="344" t="str">
        <f>G0228_1074205010351_02_0_69_!C71</f>
        <v>Г</v>
      </c>
      <c r="D70" s="108">
        <f>SUM(D71,D72)</f>
        <v>0</v>
      </c>
      <c r="E70" s="108">
        <f>SUM(E71,E72)</f>
        <v>0</v>
      </c>
      <c r="F70" s="108">
        <f>SUM(F71,F72)</f>
        <v>0</v>
      </c>
      <c r="G70" s="108">
        <f>SUM(G71,G72)</f>
        <v>0</v>
      </c>
      <c r="H70" s="108">
        <f>SUM(H71,H72)</f>
        <v>0</v>
      </c>
      <c r="I70" s="234">
        <f t="shared" si="0"/>
        <v>0</v>
      </c>
      <c r="J70" s="315" t="s">
        <v>482</v>
      </c>
    </row>
    <row r="71" spans="1:10" ht="47.25" x14ac:dyDescent="0.25">
      <c r="A71" s="344" t="str">
        <f>G0228_1074205010351_02_0_69_!A72</f>
        <v>1.2.4.1</v>
      </c>
      <c r="B71" s="298" t="str">
        <f>G0228_1074205010351_02_0_69_!B72</f>
        <v>Реконструкция прочих объектов основных средств, всего, в том числе:</v>
      </c>
      <c r="C71" s="344" t="str">
        <f>G0228_1074205010351_02_0_69_!C72</f>
        <v>Г</v>
      </c>
      <c r="D71" s="108" t="s">
        <v>482</v>
      </c>
      <c r="E71" s="108" t="s">
        <v>482</v>
      </c>
      <c r="F71" s="108" t="s">
        <v>482</v>
      </c>
      <c r="G71" s="108" t="s">
        <v>482</v>
      </c>
      <c r="H71" s="108" t="s">
        <v>482</v>
      </c>
      <c r="I71" s="108" t="s">
        <v>482</v>
      </c>
      <c r="J71" s="315" t="s">
        <v>482</v>
      </c>
    </row>
    <row r="72" spans="1:10" ht="63" x14ac:dyDescent="0.25">
      <c r="A72" s="344" t="str">
        <f>G0228_1074205010351_02_0_69_!A73</f>
        <v>1.2.4.2</v>
      </c>
      <c r="B72" s="298" t="str">
        <f>G0228_1074205010351_02_0_69_!B73</f>
        <v>Модернизация, техническое перевооружение прочих объектов основных средств, всего, в том числе:</v>
      </c>
      <c r="C72" s="344" t="str">
        <f>G0228_1074205010351_02_0_69_!C73</f>
        <v>Г</v>
      </c>
      <c r="D72" s="108">
        <v>0</v>
      </c>
      <c r="E72" s="108">
        <v>0</v>
      </c>
      <c r="F72" s="108">
        <v>0</v>
      </c>
      <c r="G72" s="108">
        <v>0</v>
      </c>
      <c r="H72" s="108">
        <v>0</v>
      </c>
      <c r="I72" s="234">
        <f t="shared" si="0"/>
        <v>0</v>
      </c>
      <c r="J72" s="315" t="s">
        <v>482</v>
      </c>
    </row>
    <row r="73" spans="1:10" ht="105.75" customHeight="1" x14ac:dyDescent="0.25">
      <c r="A73" s="344" t="str">
        <f>G0228_1074205010351_02_0_69_!A74</f>
        <v>1.3</v>
      </c>
      <c r="B73" s="298"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344" t="str">
        <f>G0228_1074205010351_02_0_69_!C74</f>
        <v>Г</v>
      </c>
      <c r="D73" s="108">
        <f>SUM(D74,D75)</f>
        <v>0</v>
      </c>
      <c r="E73" s="108">
        <v>0</v>
      </c>
      <c r="F73" s="108">
        <v>0</v>
      </c>
      <c r="G73" s="108">
        <v>0</v>
      </c>
      <c r="H73" s="108">
        <v>0</v>
      </c>
      <c r="I73" s="234">
        <f t="shared" si="0"/>
        <v>0</v>
      </c>
      <c r="J73" s="315" t="s">
        <v>482</v>
      </c>
    </row>
    <row r="74" spans="1:10" ht="78.75" x14ac:dyDescent="0.25">
      <c r="A74" s="344" t="str">
        <f>G0228_1074205010351_02_0_69_!A75</f>
        <v>1.3.1</v>
      </c>
      <c r="B74" s="298"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344" t="str">
        <f>G0228_1074205010351_02_0_69_!C75</f>
        <v>Г</v>
      </c>
      <c r="D74" s="108">
        <v>0</v>
      </c>
      <c r="E74" s="108">
        <v>0</v>
      </c>
      <c r="F74" s="108">
        <v>0</v>
      </c>
      <c r="G74" s="108">
        <v>0</v>
      </c>
      <c r="H74" s="108">
        <v>0</v>
      </c>
      <c r="I74" s="234">
        <f t="shared" si="0"/>
        <v>0</v>
      </c>
      <c r="J74" s="315" t="s">
        <v>482</v>
      </c>
    </row>
    <row r="75" spans="1:10" ht="78.75" x14ac:dyDescent="0.25">
      <c r="A75" s="344" t="str">
        <f>G0228_1074205010351_02_0_69_!A76</f>
        <v>1.3.2</v>
      </c>
      <c r="B75" s="298" t="str">
        <f>G0228_1074205010351_02_0_69_!B76</f>
        <v>Инвестиционные проекты, предусмотренные схемой и программой развития субъекта Российской Федерации, всего, в том числе:</v>
      </c>
      <c r="C75" s="344" t="str">
        <f>G0228_1074205010351_02_0_69_!C76</f>
        <v>Г</v>
      </c>
      <c r="D75" s="108">
        <f>SUM(D76:D76)</f>
        <v>0</v>
      </c>
      <c r="E75" s="108">
        <f>SUM(E76:E76)</f>
        <v>0</v>
      </c>
      <c r="F75" s="108">
        <f>SUM(F76:F76)</f>
        <v>0</v>
      </c>
      <c r="G75" s="108">
        <f>SUM(G76:G76)</f>
        <v>0</v>
      </c>
      <c r="H75" s="108">
        <f>SUM(H76:H76)</f>
        <v>0</v>
      </c>
      <c r="I75" s="234">
        <f t="shared" si="0"/>
        <v>0</v>
      </c>
      <c r="J75" s="315" t="s">
        <v>482</v>
      </c>
    </row>
    <row r="76" spans="1:10" hidden="1" x14ac:dyDescent="0.25">
      <c r="A76" s="344"/>
      <c r="B76" s="298"/>
      <c r="C76" s="344"/>
      <c r="D76" s="108"/>
      <c r="E76" s="108"/>
      <c r="F76" s="108"/>
      <c r="G76" s="108"/>
      <c r="H76" s="108"/>
      <c r="I76" s="234"/>
      <c r="J76" s="315"/>
    </row>
    <row r="77" spans="1:10" ht="47.25" x14ac:dyDescent="0.25">
      <c r="A77" s="344" t="str">
        <f>G0228_1074205010351_02_0_69_!A78</f>
        <v>1.4</v>
      </c>
      <c r="B77" s="298" t="str">
        <f>G0228_1074205010351_02_0_69_!B78</f>
        <v>Прочее новое строительство объектов электросетевого хозяйства, всего, в том числе:</v>
      </c>
      <c r="C77" s="344" t="str">
        <f>G0228_1074205010351_02_0_69_!C78</f>
        <v>Г</v>
      </c>
      <c r="D77" s="108">
        <f>SUM(D78:D81)</f>
        <v>0</v>
      </c>
      <c r="E77" s="108">
        <f>SUM(E78:E81)</f>
        <v>0</v>
      </c>
      <c r="F77" s="108">
        <f>SUM(F78:F81)</f>
        <v>0</v>
      </c>
      <c r="G77" s="108">
        <f>SUM(G78:G81)</f>
        <v>0</v>
      </c>
      <c r="H77" s="108">
        <f>SUM(H78:H81)</f>
        <v>0</v>
      </c>
      <c r="I77" s="234">
        <f t="shared" ref="I77:I83" si="3">SUM(D77:H77)</f>
        <v>0</v>
      </c>
      <c r="J77" s="315" t="s">
        <v>482</v>
      </c>
    </row>
    <row r="78" spans="1:10" hidden="1" x14ac:dyDescent="0.25">
      <c r="A78" s="344"/>
      <c r="B78" s="298"/>
      <c r="C78" s="344"/>
      <c r="D78" s="108"/>
      <c r="E78" s="108"/>
      <c r="F78" s="108"/>
      <c r="G78" s="108"/>
      <c r="H78" s="108"/>
      <c r="I78" s="234"/>
      <c r="J78" s="502"/>
    </row>
    <row r="79" spans="1:10" hidden="1" x14ac:dyDescent="0.25">
      <c r="A79" s="344"/>
      <c r="B79" s="298"/>
      <c r="C79" s="344"/>
      <c r="D79" s="108"/>
      <c r="E79" s="108"/>
      <c r="F79" s="108"/>
      <c r="G79" s="108"/>
      <c r="H79" s="108"/>
      <c r="I79" s="234"/>
      <c r="J79" s="502"/>
    </row>
    <row r="80" spans="1:10" hidden="1" x14ac:dyDescent="0.25">
      <c r="A80" s="344"/>
      <c r="B80" s="298"/>
      <c r="C80" s="344"/>
      <c r="D80" s="108"/>
      <c r="E80" s="108"/>
      <c r="F80" s="108"/>
      <c r="G80" s="108"/>
      <c r="H80" s="108"/>
      <c r="I80" s="234"/>
      <c r="J80" s="315"/>
    </row>
    <row r="81" spans="1:10" hidden="1" x14ac:dyDescent="0.25">
      <c r="A81" s="344"/>
      <c r="B81" s="298"/>
      <c r="C81" s="344"/>
      <c r="D81" s="108"/>
      <c r="E81" s="108"/>
      <c r="F81" s="108"/>
      <c r="G81" s="108"/>
      <c r="H81" s="108"/>
      <c r="I81" s="234"/>
      <c r="J81" s="315"/>
    </row>
    <row r="82" spans="1:10" ht="63" x14ac:dyDescent="0.25">
      <c r="A82" s="344" t="str">
        <f>G0228_1074205010351_02_0_69_!A83</f>
        <v>1.5</v>
      </c>
      <c r="B82" s="298" t="str">
        <f>G0228_1074205010351_02_0_69_!B83</f>
        <v>Покупка земельных участков для целей реализации инвестиционных проектов, всего, в том числе:</v>
      </c>
      <c r="C82" s="344" t="str">
        <f>G0228_1074205010351_02_0_69_!C83</f>
        <v>Г</v>
      </c>
      <c r="D82" s="108">
        <v>0</v>
      </c>
      <c r="E82" s="108">
        <v>0</v>
      </c>
      <c r="F82" s="108">
        <v>0</v>
      </c>
      <c r="G82" s="108">
        <v>0</v>
      </c>
      <c r="H82" s="108">
        <v>0</v>
      </c>
      <c r="I82" s="234">
        <f t="shared" si="3"/>
        <v>0</v>
      </c>
      <c r="J82" s="315" t="s">
        <v>482</v>
      </c>
    </row>
    <row r="83" spans="1:10" ht="31.5" x14ac:dyDescent="0.25">
      <c r="A83" s="344" t="str">
        <f>G0228_1074205010351_02_0_69_!A84</f>
        <v>1.6</v>
      </c>
      <c r="B83" s="298" t="str">
        <f>G0228_1074205010351_02_0_69_!B84</f>
        <v>Прочие инвестиционные проекты, всего, в том числе:</v>
      </c>
      <c r="C83" s="344" t="str">
        <f>G0228_1074205010351_02_0_69_!C84</f>
        <v>Г</v>
      </c>
      <c r="D83" s="108">
        <f>SUM(D84:D100)</f>
        <v>0</v>
      </c>
      <c r="E83" s="108">
        <f>SUM(E84:E100)</f>
        <v>0</v>
      </c>
      <c r="F83" s="108">
        <f>SUM(F84:F100)</f>
        <v>0</v>
      </c>
      <c r="G83" s="108">
        <f>SUM(G84:G100)</f>
        <v>0</v>
      </c>
      <c r="H83" s="108">
        <f>SUM(H84:H100)</f>
        <v>0</v>
      </c>
      <c r="I83" s="234">
        <f t="shared" si="3"/>
        <v>0</v>
      </c>
      <c r="J83" s="315" t="s">
        <v>482</v>
      </c>
    </row>
    <row r="84" spans="1:10" ht="31.5" x14ac:dyDescent="0.25">
      <c r="A84" s="344" t="str">
        <f>G0228_1074205010351_02_0_69_!A85</f>
        <v>1.6.1</v>
      </c>
      <c r="B84" s="298" t="str">
        <f>G0228_1074205010351_02_0_69_!B85</f>
        <v>Приобретение автогидроподъемника</v>
      </c>
      <c r="C84" s="344" t="str">
        <f>G0228_1074205010351_02_0_69_!C85</f>
        <v>J_0000000002</v>
      </c>
      <c r="D84" s="108">
        <v>0</v>
      </c>
      <c r="E84" s="108">
        <v>0</v>
      </c>
      <c r="F84" s="108">
        <v>0</v>
      </c>
      <c r="G84" s="108">
        <v>0</v>
      </c>
      <c r="H84" s="108">
        <v>0</v>
      </c>
      <c r="I84" s="234">
        <f t="shared" ref="I84:I86" si="4">SUM(D84:H84)</f>
        <v>0</v>
      </c>
      <c r="J84" s="315" t="s">
        <v>482</v>
      </c>
    </row>
    <row r="85" spans="1:10" hidden="1" x14ac:dyDescent="0.25">
      <c r="A85" s="344"/>
      <c r="B85" s="298"/>
      <c r="C85" s="344"/>
      <c r="D85" s="108"/>
      <c r="E85" s="108"/>
      <c r="F85" s="108"/>
      <c r="G85" s="108"/>
      <c r="H85" s="108"/>
      <c r="I85" s="234"/>
      <c r="J85" s="315"/>
    </row>
    <row r="86" spans="1:10" ht="31.5" x14ac:dyDescent="0.25">
      <c r="A86" s="344" t="str">
        <f>G0228_1074205010351_02_0_69_!A87</f>
        <v>1.6.2</v>
      </c>
      <c r="B86" s="298" t="str">
        <f>G0228_1074205010351_02_0_69_!B87</f>
        <v>Приобретение бригадного автомобиля</v>
      </c>
      <c r="C86" s="344" t="str">
        <f>G0228_1074205010351_02_0_69_!C87</f>
        <v>J_0000000003</v>
      </c>
      <c r="D86" s="108">
        <v>0</v>
      </c>
      <c r="E86" s="108">
        <v>0</v>
      </c>
      <c r="F86" s="108">
        <v>0</v>
      </c>
      <c r="G86" s="108">
        <v>0</v>
      </c>
      <c r="H86" s="108">
        <v>0</v>
      </c>
      <c r="I86" s="234">
        <f t="shared" si="4"/>
        <v>0</v>
      </c>
      <c r="J86" s="315" t="s">
        <v>482</v>
      </c>
    </row>
    <row r="87" spans="1:10" hidden="1" x14ac:dyDescent="0.25">
      <c r="A87" s="344"/>
      <c r="B87" s="298"/>
      <c r="C87" s="344"/>
      <c r="D87" s="108"/>
      <c r="E87" s="108"/>
      <c r="F87" s="108"/>
      <c r="G87" s="108"/>
      <c r="H87" s="108"/>
      <c r="I87" s="234"/>
      <c r="J87" s="315"/>
    </row>
    <row r="88" spans="1:10" hidden="1" x14ac:dyDescent="0.25">
      <c r="A88" s="344"/>
      <c r="B88" s="298"/>
      <c r="C88" s="344"/>
      <c r="D88" s="108"/>
      <c r="E88" s="108"/>
      <c r="F88" s="108"/>
      <c r="G88" s="108"/>
      <c r="H88" s="108"/>
      <c r="I88" s="234"/>
      <c r="J88" s="315"/>
    </row>
    <row r="89" spans="1:10" hidden="1" x14ac:dyDescent="0.25">
      <c r="A89" s="344"/>
      <c r="B89" s="298"/>
      <c r="C89" s="344"/>
      <c r="D89" s="108"/>
      <c r="E89" s="108"/>
      <c r="F89" s="108"/>
      <c r="G89" s="108"/>
      <c r="H89" s="108"/>
      <c r="I89" s="234"/>
      <c r="J89" s="315"/>
    </row>
    <row r="90" spans="1:10" hidden="1" x14ac:dyDescent="0.25">
      <c r="A90" s="344"/>
      <c r="B90" s="298"/>
      <c r="C90" s="344"/>
      <c r="D90" s="108"/>
      <c r="E90" s="108"/>
      <c r="F90" s="108"/>
      <c r="G90" s="108"/>
      <c r="H90" s="108"/>
      <c r="I90" s="234"/>
      <c r="J90" s="315"/>
    </row>
    <row r="91" spans="1:10" hidden="1" x14ac:dyDescent="0.25">
      <c r="A91" s="344"/>
      <c r="B91" s="298"/>
      <c r="C91" s="344"/>
      <c r="D91" s="108"/>
      <c r="E91" s="108"/>
      <c r="F91" s="108"/>
      <c r="G91" s="108"/>
      <c r="H91" s="108"/>
      <c r="I91" s="234"/>
      <c r="J91" s="315"/>
    </row>
    <row r="92" spans="1:10" hidden="1" x14ac:dyDescent="0.25">
      <c r="A92" s="344"/>
      <c r="B92" s="298"/>
      <c r="C92" s="344"/>
      <c r="D92" s="108"/>
      <c r="E92" s="108"/>
      <c r="F92" s="108"/>
      <c r="G92" s="108"/>
      <c r="H92" s="108"/>
      <c r="I92" s="234"/>
      <c r="J92" s="315"/>
    </row>
    <row r="93" spans="1:10" hidden="1" x14ac:dyDescent="0.25">
      <c r="A93" s="344"/>
      <c r="B93" s="298"/>
      <c r="C93" s="344"/>
      <c r="D93" s="108"/>
      <c r="E93" s="108"/>
      <c r="F93" s="108"/>
      <c r="G93" s="108"/>
      <c r="H93" s="108"/>
      <c r="I93" s="234"/>
      <c r="J93" s="315"/>
    </row>
    <row r="94" spans="1:10" hidden="1" x14ac:dyDescent="0.25">
      <c r="A94" s="344"/>
      <c r="B94" s="298"/>
      <c r="C94" s="344"/>
      <c r="D94" s="108"/>
      <c r="E94" s="108"/>
      <c r="F94" s="108"/>
      <c r="G94" s="108"/>
      <c r="H94" s="108"/>
      <c r="I94" s="234"/>
      <c r="J94" s="315"/>
    </row>
    <row r="95" spans="1:10" hidden="1" x14ac:dyDescent="0.25">
      <c r="A95" s="344"/>
      <c r="B95" s="298"/>
      <c r="C95" s="344"/>
      <c r="D95" s="108"/>
      <c r="E95" s="108"/>
      <c r="F95" s="108"/>
      <c r="G95" s="108"/>
      <c r="H95" s="108"/>
      <c r="I95" s="234"/>
      <c r="J95" s="315"/>
    </row>
    <row r="96" spans="1:10" hidden="1" x14ac:dyDescent="0.25">
      <c r="A96" s="344"/>
      <c r="B96" s="298"/>
      <c r="C96" s="344"/>
      <c r="D96" s="108"/>
      <c r="E96" s="108"/>
      <c r="F96" s="108"/>
      <c r="G96" s="108"/>
      <c r="H96" s="108"/>
      <c r="I96" s="234"/>
      <c r="J96" s="315"/>
    </row>
    <row r="97" spans="1:10" hidden="1" x14ac:dyDescent="0.25">
      <c r="A97" s="344"/>
      <c r="B97" s="298"/>
      <c r="C97" s="344"/>
      <c r="D97" s="108"/>
      <c r="E97" s="108"/>
      <c r="F97" s="108"/>
      <c r="G97" s="108"/>
      <c r="H97" s="108"/>
      <c r="I97" s="234"/>
      <c r="J97" s="315"/>
    </row>
    <row r="98" spans="1:10" hidden="1" x14ac:dyDescent="0.25">
      <c r="A98" s="344"/>
      <c r="B98" s="298"/>
      <c r="C98" s="344"/>
      <c r="D98" s="108"/>
      <c r="E98" s="108"/>
      <c r="F98" s="108"/>
      <c r="G98" s="108"/>
      <c r="H98" s="108"/>
      <c r="I98" s="234"/>
      <c r="J98" s="315"/>
    </row>
    <row r="99" spans="1:10" hidden="1" x14ac:dyDescent="0.25">
      <c r="A99" s="344"/>
      <c r="B99" s="298"/>
      <c r="C99" s="344"/>
      <c r="D99" s="108"/>
      <c r="E99" s="108"/>
      <c r="F99" s="108"/>
      <c r="G99" s="108"/>
      <c r="H99" s="108"/>
      <c r="I99" s="234"/>
      <c r="J99" s="315"/>
    </row>
    <row r="100" spans="1:10" hidden="1" x14ac:dyDescent="0.25">
      <c r="A100" s="344"/>
      <c r="B100" s="298"/>
      <c r="C100" s="344"/>
      <c r="D100" s="108"/>
      <c r="E100" s="108"/>
      <c r="F100" s="108"/>
      <c r="G100" s="108"/>
      <c r="H100" s="108"/>
      <c r="I100" s="234"/>
      <c r="J100" s="315"/>
    </row>
  </sheetData>
  <mergeCells count="12">
    <mergeCell ref="J13:J16"/>
    <mergeCell ref="D15:I15"/>
    <mergeCell ref="A4:J4"/>
    <mergeCell ref="A6:J6"/>
    <mergeCell ref="A7:J7"/>
    <mergeCell ref="A9:J9"/>
    <mergeCell ref="A11:J11"/>
    <mergeCell ref="A12:I12"/>
    <mergeCell ref="A13:A16"/>
    <mergeCell ref="B13:B16"/>
    <mergeCell ref="C13:C16"/>
    <mergeCell ref="D13:I14"/>
  </mergeCells>
  <pageMargins left="0.59055118110236227" right="0.19685039370078741" top="0.19685039370078741" bottom="0.19685039370078741" header="0.27559055118110237" footer="0.27559055118110237"/>
  <pageSetup paperSize="8" scale="68"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S105"/>
  <sheetViews>
    <sheetView view="pageBreakPreview" topLeftCell="A46" zoomScale="60" zoomScaleNormal="100" workbookViewId="0">
      <selection activeCell="A53" sqref="A53:XFD53"/>
    </sheetView>
  </sheetViews>
  <sheetFormatPr defaultRowHeight="15" x14ac:dyDescent="0.25"/>
  <cols>
    <col min="1" max="1" width="10.140625" style="247" customWidth="1"/>
    <col min="2" max="2" width="37.7109375" style="247" customWidth="1"/>
    <col min="3" max="3" width="16.7109375" style="247" customWidth="1"/>
    <col min="4" max="4" width="18.28515625" style="246" customWidth="1"/>
    <col min="5" max="5" width="18" style="246" customWidth="1"/>
    <col min="6" max="6" width="19.140625" style="246" customWidth="1"/>
    <col min="7" max="7" width="25.85546875" style="246" customWidth="1"/>
    <col min="8" max="8" width="23.42578125" style="246" customWidth="1"/>
    <col min="9" max="9" width="27.7109375" style="246" customWidth="1"/>
    <col min="10" max="10" width="32.42578125" style="246" customWidth="1"/>
    <col min="11" max="11" width="26.28515625" style="246" customWidth="1"/>
    <col min="12" max="12" width="27.85546875" style="246" customWidth="1"/>
    <col min="13" max="13" width="38" style="246" customWidth="1"/>
    <col min="14" max="14" width="39.28515625" style="246" customWidth="1"/>
    <col min="15" max="17" width="19.5703125" style="246" customWidth="1"/>
    <col min="18" max="18" width="15.42578125" style="246" customWidth="1"/>
    <col min="19" max="19" width="11.5703125" style="246" customWidth="1"/>
    <col min="20" max="20" width="16.140625" style="246" customWidth="1"/>
    <col min="21" max="21" width="8.140625" style="246" customWidth="1"/>
    <col min="22" max="22" width="22.42578125" style="246" customWidth="1"/>
    <col min="23" max="23" width="17.28515625" style="246" customWidth="1"/>
    <col min="24" max="24" width="25.42578125" style="246" customWidth="1"/>
    <col min="25" max="25" width="27" style="246" customWidth="1"/>
    <col min="26" max="26" width="7.85546875" style="247" customWidth="1"/>
    <col min="27" max="27" width="7.5703125" style="247" customWidth="1"/>
    <col min="28" max="28" width="9.28515625" style="247" customWidth="1"/>
    <col min="29" max="29" width="13.85546875" style="247" customWidth="1"/>
    <col min="30" max="16384" width="9.140625" style="247"/>
  </cols>
  <sheetData>
    <row r="1" spans="1:45" s="243" customFormat="1" ht="15" customHeight="1" x14ac:dyDescent="0.25">
      <c r="D1" s="244"/>
      <c r="E1" s="245"/>
      <c r="F1" s="245"/>
      <c r="G1" s="245"/>
      <c r="H1" s="245"/>
      <c r="I1" s="245"/>
      <c r="J1" s="245"/>
      <c r="K1" s="245"/>
      <c r="L1" s="245"/>
      <c r="M1" s="245"/>
      <c r="N1" s="244"/>
      <c r="O1" s="244"/>
      <c r="P1" s="606" t="s">
        <v>311</v>
      </c>
      <c r="Q1" s="606"/>
      <c r="R1" s="606"/>
      <c r="S1" s="244"/>
      <c r="T1" s="244"/>
      <c r="U1" s="244"/>
      <c r="V1" s="244"/>
      <c r="W1" s="244"/>
      <c r="X1" s="244"/>
      <c r="Y1" s="244"/>
    </row>
    <row r="2" spans="1:45" s="243" customFormat="1" ht="15" customHeight="1" x14ac:dyDescent="0.25">
      <c r="D2" s="244"/>
      <c r="E2" s="245"/>
      <c r="F2" s="245"/>
      <c r="G2" s="245"/>
      <c r="H2" s="245"/>
      <c r="I2" s="245"/>
      <c r="J2" s="245"/>
      <c r="K2" s="245"/>
      <c r="L2" s="245"/>
      <c r="M2" s="245"/>
      <c r="N2" s="244"/>
      <c r="O2" s="606" t="s">
        <v>1</v>
      </c>
      <c r="P2" s="606"/>
      <c r="Q2" s="606"/>
      <c r="R2" s="606"/>
      <c r="S2" s="244"/>
      <c r="T2" s="244"/>
      <c r="U2" s="244"/>
      <c r="V2" s="244"/>
      <c r="W2" s="244"/>
      <c r="X2" s="244"/>
      <c r="Y2" s="244"/>
    </row>
    <row r="3" spans="1:45" s="243" customFormat="1" ht="15" customHeight="1" x14ac:dyDescent="0.25">
      <c r="D3" s="244"/>
      <c r="E3" s="245"/>
      <c r="F3" s="245"/>
      <c r="G3" s="245"/>
      <c r="H3" s="245"/>
      <c r="I3" s="245"/>
      <c r="J3" s="245"/>
      <c r="K3" s="245"/>
      <c r="L3" s="245"/>
      <c r="M3" s="245"/>
      <c r="N3" s="244"/>
      <c r="O3" s="244"/>
      <c r="P3" s="606" t="s">
        <v>2</v>
      </c>
      <c r="Q3" s="606"/>
      <c r="R3" s="606"/>
      <c r="S3" s="244"/>
      <c r="T3" s="244"/>
      <c r="U3" s="244"/>
      <c r="V3" s="244"/>
      <c r="W3" s="244"/>
      <c r="X3" s="244"/>
      <c r="Y3" s="244"/>
    </row>
    <row r="4" spans="1:45" ht="15.75" customHeight="1" x14ac:dyDescent="0.25">
      <c r="A4" s="621" t="s">
        <v>312</v>
      </c>
      <c r="B4" s="621"/>
      <c r="C4" s="621"/>
      <c r="D4" s="621"/>
      <c r="E4" s="621"/>
      <c r="F4" s="621"/>
      <c r="G4" s="621"/>
      <c r="H4" s="621"/>
      <c r="I4" s="621"/>
      <c r="J4" s="621"/>
      <c r="K4" s="621"/>
      <c r="L4" s="621"/>
      <c r="M4" s="621"/>
      <c r="N4" s="621"/>
      <c r="O4" s="621"/>
      <c r="P4" s="621"/>
      <c r="Q4" s="621"/>
      <c r="R4" s="621"/>
    </row>
    <row r="5" spans="1:45" ht="15.75" customHeight="1" x14ac:dyDescent="0.25">
      <c r="A5" s="235"/>
      <c r="B5" s="235"/>
      <c r="C5" s="235"/>
      <c r="D5" s="235"/>
      <c r="E5" s="235"/>
      <c r="F5" s="235"/>
      <c r="G5" s="235"/>
      <c r="H5" s="235"/>
      <c r="I5" s="235"/>
      <c r="J5" s="235"/>
      <c r="K5" s="235"/>
      <c r="L5" s="235"/>
      <c r="M5" s="235"/>
      <c r="N5" s="235"/>
      <c r="O5" s="235"/>
      <c r="P5" s="235"/>
      <c r="Q5" s="235"/>
      <c r="R5" s="235"/>
    </row>
    <row r="6" spans="1:45" ht="15.75" customHeight="1" x14ac:dyDescent="0.25">
      <c r="A6" s="622" t="str">
        <f>G0228_1074205010351_09_0_69_!A6</f>
        <v xml:space="preserve">Инвестиционная программа              ООО "ИнвестГрадСтрой"                </v>
      </c>
      <c r="B6" s="622"/>
      <c r="C6" s="622"/>
      <c r="D6" s="622"/>
      <c r="E6" s="622"/>
      <c r="F6" s="622"/>
      <c r="G6" s="622"/>
      <c r="H6" s="622"/>
      <c r="I6" s="622"/>
      <c r="J6" s="622"/>
      <c r="K6" s="622"/>
      <c r="L6" s="622"/>
      <c r="M6" s="622"/>
      <c r="N6" s="622"/>
      <c r="O6" s="622"/>
      <c r="P6" s="622"/>
      <c r="Q6" s="622"/>
      <c r="R6" s="622"/>
      <c r="S6" s="248"/>
      <c r="T6" s="248"/>
      <c r="U6" s="248"/>
      <c r="V6" s="248"/>
      <c r="W6" s="248"/>
      <c r="X6" s="248"/>
      <c r="Y6" s="248"/>
      <c r="Z6" s="248"/>
      <c r="AA6" s="248"/>
      <c r="AB6" s="248"/>
      <c r="AC6" s="248"/>
      <c r="AD6" s="248"/>
      <c r="AE6" s="248"/>
      <c r="AF6" s="248"/>
      <c r="AG6" s="248"/>
      <c r="AH6" s="248"/>
      <c r="AI6" s="248"/>
      <c r="AJ6" s="248"/>
      <c r="AK6" s="248"/>
      <c r="AL6" s="248"/>
      <c r="AM6" s="248"/>
      <c r="AN6" s="248"/>
      <c r="AO6" s="248"/>
      <c r="AP6" s="248"/>
      <c r="AQ6" s="248"/>
      <c r="AR6" s="248"/>
      <c r="AS6" s="248"/>
    </row>
    <row r="7" spans="1:45" ht="15.75" customHeight="1" x14ac:dyDescent="0.25">
      <c r="A7" s="622" t="s">
        <v>4</v>
      </c>
      <c r="B7" s="622"/>
      <c r="C7" s="622"/>
      <c r="D7" s="622"/>
      <c r="E7" s="622"/>
      <c r="F7" s="622"/>
      <c r="G7" s="622"/>
      <c r="H7" s="622"/>
      <c r="I7" s="622"/>
      <c r="J7" s="622"/>
      <c r="K7" s="622"/>
      <c r="L7" s="622"/>
      <c r="M7" s="622"/>
      <c r="N7" s="622"/>
      <c r="O7" s="622"/>
      <c r="P7" s="622"/>
      <c r="Q7" s="622"/>
      <c r="R7" s="622"/>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row>
    <row r="8" spans="1:45" ht="15.75" customHeight="1"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row>
    <row r="9" spans="1:45" ht="15.75" customHeight="1" x14ac:dyDescent="0.25">
      <c r="A9" s="623" t="s">
        <v>957</v>
      </c>
      <c r="B9" s="624"/>
      <c r="C9" s="624"/>
      <c r="D9" s="624"/>
      <c r="E9" s="624"/>
      <c r="F9" s="624"/>
      <c r="G9" s="624"/>
      <c r="H9" s="624"/>
      <c r="I9" s="624"/>
      <c r="J9" s="624"/>
      <c r="K9" s="624"/>
      <c r="L9" s="624"/>
      <c r="M9" s="624"/>
      <c r="N9" s="624"/>
      <c r="O9" s="624"/>
      <c r="P9" s="624"/>
      <c r="Q9" s="624"/>
      <c r="R9" s="624"/>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row>
    <row r="10" spans="1:45" ht="15.75" customHeight="1" x14ac:dyDescent="0.25">
      <c r="A10" s="236"/>
      <c r="B10" s="236"/>
      <c r="C10" s="236"/>
      <c r="D10" s="236"/>
      <c r="E10" s="236"/>
      <c r="F10" s="236"/>
      <c r="G10" s="236"/>
      <c r="H10" s="236"/>
      <c r="I10" s="236"/>
      <c r="J10" s="236"/>
      <c r="K10" s="236"/>
      <c r="L10" s="236"/>
      <c r="M10" s="236"/>
      <c r="N10" s="236"/>
      <c r="O10" s="236"/>
      <c r="P10" s="236"/>
      <c r="Q10" s="236"/>
      <c r="R10" s="23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row>
    <row r="11" spans="1:45" s="251" customFormat="1" ht="15.75" hidden="1" customHeight="1" x14ac:dyDescent="0.25">
      <c r="A11" s="241"/>
      <c r="B11" s="241"/>
      <c r="C11" s="241"/>
      <c r="D11" s="241"/>
      <c r="E11" s="241"/>
      <c r="F11" s="241"/>
      <c r="G11" s="241"/>
      <c r="H11" s="241"/>
      <c r="I11" s="241"/>
      <c r="J11" s="241"/>
      <c r="K11" s="241"/>
      <c r="L11" s="241"/>
      <c r="M11" s="241"/>
      <c r="N11" s="241"/>
      <c r="O11" s="241"/>
      <c r="P11" s="241"/>
      <c r="Q11" s="241"/>
      <c r="R11" s="241"/>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row>
    <row r="12" spans="1:45" s="251" customFormat="1" ht="15.75" hidden="1" customHeight="1" x14ac:dyDescent="0.25">
      <c r="A12" s="241"/>
      <c r="B12" s="241"/>
      <c r="C12" s="241"/>
      <c r="D12" s="241"/>
      <c r="E12" s="241"/>
      <c r="F12" s="241"/>
      <c r="G12" s="241"/>
      <c r="H12" s="241"/>
      <c r="I12" s="241"/>
      <c r="J12" s="241"/>
      <c r="K12" s="241"/>
      <c r="L12" s="241"/>
      <c r="M12" s="241"/>
      <c r="N12" s="241"/>
      <c r="O12" s="241"/>
      <c r="P12" s="241"/>
      <c r="Q12" s="241"/>
      <c r="R12" s="241"/>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row>
    <row r="13" spans="1:45" s="251" customFormat="1" ht="15.75" hidden="1" customHeight="1" x14ac:dyDescent="0.25">
      <c r="A13" s="241"/>
      <c r="B13" s="241"/>
      <c r="C13" s="241"/>
      <c r="D13" s="241"/>
      <c r="E13" s="241"/>
      <c r="F13" s="241"/>
      <c r="G13" s="241"/>
      <c r="H13" s="241"/>
      <c r="I13" s="241"/>
      <c r="J13" s="241"/>
      <c r="K13" s="241"/>
      <c r="L13" s="241"/>
      <c r="M13" s="241"/>
      <c r="N13" s="241"/>
      <c r="O13" s="241"/>
      <c r="P13" s="241"/>
      <c r="Q13" s="241"/>
      <c r="R13" s="241"/>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row>
    <row r="14" spans="1:45" s="251" customFormat="1" ht="15.75" hidden="1" customHeight="1" x14ac:dyDescent="0.25">
      <c r="A14" s="241"/>
      <c r="B14" s="241"/>
      <c r="C14" s="241"/>
      <c r="D14" s="241"/>
      <c r="E14" s="241"/>
      <c r="F14" s="241"/>
      <c r="G14" s="241"/>
      <c r="H14" s="241"/>
      <c r="I14" s="241"/>
      <c r="J14" s="241"/>
      <c r="K14" s="241"/>
      <c r="L14" s="241"/>
      <c r="M14" s="241"/>
      <c r="N14" s="241"/>
      <c r="O14" s="241"/>
      <c r="P14" s="241"/>
      <c r="Q14" s="241"/>
      <c r="R14" s="241"/>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row>
    <row r="15" spans="1:45" s="251" customFormat="1" ht="15.75" hidden="1" customHeight="1" x14ac:dyDescent="0.25">
      <c r="A15" s="241"/>
      <c r="B15" s="241"/>
      <c r="C15" s="241"/>
      <c r="D15" s="241"/>
      <c r="E15" s="241"/>
      <c r="F15" s="241"/>
      <c r="G15" s="241"/>
      <c r="H15" s="241"/>
      <c r="I15" s="241"/>
      <c r="J15" s="241"/>
      <c r="K15" s="241"/>
      <c r="L15" s="241"/>
      <c r="M15" s="241"/>
      <c r="N15" s="241"/>
      <c r="O15" s="241"/>
      <c r="P15" s="241"/>
      <c r="Q15" s="241"/>
      <c r="R15" s="241"/>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row>
    <row r="16" spans="1:45" ht="15" customHeight="1" x14ac:dyDescent="0.25">
      <c r="A16" s="620"/>
      <c r="B16" s="620"/>
      <c r="C16" s="620"/>
      <c r="D16" s="620"/>
      <c r="E16" s="620"/>
      <c r="F16" s="620"/>
      <c r="G16" s="620"/>
      <c r="H16" s="620"/>
      <c r="I16" s="620"/>
      <c r="J16" s="620"/>
      <c r="K16" s="620"/>
      <c r="L16" s="620"/>
      <c r="M16" s="620"/>
      <c r="N16" s="620"/>
      <c r="O16" s="620"/>
      <c r="P16" s="620"/>
      <c r="Q16" s="620"/>
      <c r="R16" s="620"/>
      <c r="S16" s="252"/>
    </row>
    <row r="17" spans="1:29" ht="184.5" customHeight="1" x14ac:dyDescent="0.25">
      <c r="A17" s="238" t="s">
        <v>5</v>
      </c>
      <c r="B17" s="238" t="s">
        <v>6</v>
      </c>
      <c r="C17" s="238" t="s">
        <v>44</v>
      </c>
      <c r="D17" s="237" t="s">
        <v>313</v>
      </c>
      <c r="E17" s="237" t="s">
        <v>314</v>
      </c>
      <c r="F17" s="238" t="s">
        <v>315</v>
      </c>
      <c r="G17" s="238" t="s">
        <v>316</v>
      </c>
      <c r="H17" s="238" t="s">
        <v>317</v>
      </c>
      <c r="I17" s="238" t="s">
        <v>318</v>
      </c>
      <c r="J17" s="238" t="s">
        <v>319</v>
      </c>
      <c r="K17" s="460" t="s">
        <v>320</v>
      </c>
      <c r="L17" s="460" t="s">
        <v>321</v>
      </c>
      <c r="M17" s="239" t="s">
        <v>322</v>
      </c>
      <c r="N17" s="461" t="s">
        <v>323</v>
      </c>
      <c r="O17" s="238" t="s">
        <v>324</v>
      </c>
      <c r="P17" s="238" t="s">
        <v>325</v>
      </c>
      <c r="Q17" s="238" t="s">
        <v>326</v>
      </c>
      <c r="R17" s="238" t="s">
        <v>327</v>
      </c>
      <c r="S17" s="247"/>
      <c r="T17" s="247"/>
      <c r="U17" s="247"/>
      <c r="V17" s="247"/>
      <c r="W17" s="247"/>
      <c r="X17" s="247"/>
      <c r="Y17" s="247"/>
    </row>
    <row r="18" spans="1:29" ht="18.75" customHeight="1" x14ac:dyDescent="0.25">
      <c r="A18" s="238">
        <v>1</v>
      </c>
      <c r="B18" s="238">
        <v>2</v>
      </c>
      <c r="C18" s="238">
        <v>3</v>
      </c>
      <c r="D18" s="238">
        <v>4</v>
      </c>
      <c r="E18" s="238">
        <v>5</v>
      </c>
      <c r="F18" s="238">
        <v>6</v>
      </c>
      <c r="G18" s="238">
        <v>7</v>
      </c>
      <c r="H18" s="238">
        <v>8</v>
      </c>
      <c r="I18" s="238">
        <v>9</v>
      </c>
      <c r="J18" s="238">
        <v>10</v>
      </c>
      <c r="K18" s="238">
        <v>11</v>
      </c>
      <c r="L18" s="238">
        <v>12</v>
      </c>
      <c r="M18" s="238">
        <v>13</v>
      </c>
      <c r="N18" s="238">
        <v>14</v>
      </c>
      <c r="O18" s="238">
        <v>15</v>
      </c>
      <c r="P18" s="238">
        <v>16</v>
      </c>
      <c r="Q18" s="238">
        <v>17</v>
      </c>
      <c r="R18" s="238">
        <v>18</v>
      </c>
    </row>
    <row r="19" spans="1:29" s="251" customFormat="1" ht="31.5" x14ac:dyDescent="0.25">
      <c r="A19" s="253">
        <f>G0228_1074205010351_02_0_69_!A19</f>
        <v>0</v>
      </c>
      <c r="B19" s="254" t="str">
        <f>G0228_1074205010351_02_0_69_!B19</f>
        <v>ВСЕГО по инвестиционной программе, в том числе:</v>
      </c>
      <c r="C19" s="253" t="str">
        <f>G0228_1074205010351_02_0_69_!C19</f>
        <v>Г</v>
      </c>
      <c r="D19" s="66" t="s">
        <v>482</v>
      </c>
      <c r="E19" s="66" t="s">
        <v>482</v>
      </c>
      <c r="F19" s="66" t="s">
        <v>482</v>
      </c>
      <c r="G19" s="66" t="s">
        <v>482</v>
      </c>
      <c r="H19" s="66" t="s">
        <v>482</v>
      </c>
      <c r="I19" s="66" t="s">
        <v>482</v>
      </c>
      <c r="J19" s="66" t="s">
        <v>482</v>
      </c>
      <c r="K19" s="66" t="s">
        <v>482</v>
      </c>
      <c r="L19" s="66" t="s">
        <v>482</v>
      </c>
      <c r="M19" s="66" t="s">
        <v>482</v>
      </c>
      <c r="N19" s="66" t="s">
        <v>482</v>
      </c>
      <c r="O19" s="66" t="s">
        <v>482</v>
      </c>
      <c r="P19" s="66" t="s">
        <v>482</v>
      </c>
      <c r="Q19" s="66" t="s">
        <v>482</v>
      </c>
      <c r="R19" s="66" t="s">
        <v>482</v>
      </c>
      <c r="S19" s="255"/>
      <c r="T19" s="255"/>
      <c r="U19" s="255"/>
      <c r="V19" s="255"/>
      <c r="W19" s="255"/>
      <c r="X19" s="255"/>
      <c r="Y19" s="255"/>
      <c r="Z19" s="28"/>
      <c r="AA19" s="28"/>
      <c r="AB19" s="28"/>
      <c r="AC19" s="28"/>
    </row>
    <row r="20" spans="1:29" s="251" customFormat="1" ht="31.5" x14ac:dyDescent="0.25">
      <c r="A20" s="253" t="str">
        <f>G0228_1074205010351_02_0_69_!A20</f>
        <v>0.1</v>
      </c>
      <c r="B20" s="254" t="str">
        <f>G0228_1074205010351_02_0_69_!B20</f>
        <v>Технологическое присоединение, всего</v>
      </c>
      <c r="C20" s="253" t="str">
        <f>G0228_1074205010351_02_0_69_!C20</f>
        <v>Г</v>
      </c>
      <c r="D20" s="66" t="s">
        <v>482</v>
      </c>
      <c r="E20" s="66" t="s">
        <v>482</v>
      </c>
      <c r="F20" s="66" t="s">
        <v>482</v>
      </c>
      <c r="G20" s="66" t="s">
        <v>482</v>
      </c>
      <c r="H20" s="66" t="s">
        <v>482</v>
      </c>
      <c r="I20" s="66" t="s">
        <v>482</v>
      </c>
      <c r="J20" s="66" t="s">
        <v>482</v>
      </c>
      <c r="K20" s="66" t="s">
        <v>482</v>
      </c>
      <c r="L20" s="66" t="s">
        <v>482</v>
      </c>
      <c r="M20" s="66" t="s">
        <v>482</v>
      </c>
      <c r="N20" s="66" t="s">
        <v>482</v>
      </c>
      <c r="O20" s="66" t="s">
        <v>482</v>
      </c>
      <c r="P20" s="66" t="s">
        <v>482</v>
      </c>
      <c r="Q20" s="66" t="s">
        <v>482</v>
      </c>
      <c r="R20" s="66" t="s">
        <v>482</v>
      </c>
      <c r="S20" s="255"/>
      <c r="T20" s="255"/>
      <c r="U20" s="255"/>
      <c r="V20" s="255"/>
      <c r="W20" s="255"/>
      <c r="X20" s="255"/>
      <c r="Y20" s="255"/>
      <c r="Z20" s="28"/>
      <c r="AA20" s="28"/>
      <c r="AB20" s="28"/>
      <c r="AC20" s="28"/>
    </row>
    <row r="21" spans="1:29" s="251" customFormat="1" ht="31.5" x14ac:dyDescent="0.25">
      <c r="A21" s="253" t="str">
        <f>G0228_1074205010351_02_0_69_!A21</f>
        <v>0.2</v>
      </c>
      <c r="B21" s="254" t="str">
        <f>G0228_1074205010351_02_0_69_!B21</f>
        <v>Реконструкция, модернизация, техническое перевооружение, всего</v>
      </c>
      <c r="C21" s="253" t="str">
        <f>G0228_1074205010351_02_0_69_!C21</f>
        <v>Г</v>
      </c>
      <c r="D21" s="66" t="s">
        <v>482</v>
      </c>
      <c r="E21" s="66" t="s">
        <v>482</v>
      </c>
      <c r="F21" s="66" t="s">
        <v>482</v>
      </c>
      <c r="G21" s="66" t="s">
        <v>482</v>
      </c>
      <c r="H21" s="66" t="s">
        <v>482</v>
      </c>
      <c r="I21" s="66" t="s">
        <v>482</v>
      </c>
      <c r="J21" s="66" t="s">
        <v>482</v>
      </c>
      <c r="K21" s="66" t="s">
        <v>482</v>
      </c>
      <c r="L21" s="66" t="s">
        <v>482</v>
      </c>
      <c r="M21" s="66" t="s">
        <v>482</v>
      </c>
      <c r="N21" s="66" t="s">
        <v>482</v>
      </c>
      <c r="O21" s="66" t="s">
        <v>482</v>
      </c>
      <c r="P21" s="66" t="s">
        <v>482</v>
      </c>
      <c r="Q21" s="66" t="s">
        <v>482</v>
      </c>
      <c r="R21" s="66" t="s">
        <v>482</v>
      </c>
      <c r="S21" s="255"/>
      <c r="T21" s="255"/>
      <c r="U21" s="255"/>
      <c r="V21" s="255"/>
      <c r="W21" s="255"/>
      <c r="X21" s="255"/>
      <c r="Y21" s="255"/>
      <c r="Z21" s="28"/>
      <c r="AA21" s="28"/>
      <c r="AB21" s="28"/>
      <c r="AC21" s="28"/>
    </row>
    <row r="22" spans="1:29" s="251" customFormat="1" ht="78.75" x14ac:dyDescent="0.25">
      <c r="A22" s="253" t="str">
        <f>G0228_1074205010351_02_0_69_!A22</f>
        <v>0.3</v>
      </c>
      <c r="B22" s="25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253" t="str">
        <f>G0228_1074205010351_02_0_69_!C22</f>
        <v>Г</v>
      </c>
      <c r="D22" s="66" t="s">
        <v>482</v>
      </c>
      <c r="E22" s="66" t="s">
        <v>482</v>
      </c>
      <c r="F22" s="66" t="s">
        <v>482</v>
      </c>
      <c r="G22" s="66" t="s">
        <v>482</v>
      </c>
      <c r="H22" s="66" t="s">
        <v>482</v>
      </c>
      <c r="I22" s="66" t="s">
        <v>482</v>
      </c>
      <c r="J22" s="66" t="s">
        <v>482</v>
      </c>
      <c r="K22" s="66" t="s">
        <v>482</v>
      </c>
      <c r="L22" s="66" t="s">
        <v>482</v>
      </c>
      <c r="M22" s="66" t="s">
        <v>482</v>
      </c>
      <c r="N22" s="66" t="s">
        <v>482</v>
      </c>
      <c r="O22" s="66" t="s">
        <v>482</v>
      </c>
      <c r="P22" s="66" t="s">
        <v>482</v>
      </c>
      <c r="Q22" s="66" t="s">
        <v>482</v>
      </c>
      <c r="R22" s="66" t="s">
        <v>482</v>
      </c>
      <c r="S22" s="255"/>
      <c r="T22" s="255"/>
      <c r="U22" s="255"/>
      <c r="V22" s="255"/>
      <c r="W22" s="255"/>
      <c r="X22" s="255"/>
      <c r="Y22" s="255"/>
      <c r="Z22" s="28"/>
      <c r="AA22" s="28"/>
      <c r="AB22" s="28"/>
      <c r="AC22" s="28"/>
    </row>
    <row r="23" spans="1:29" s="251" customFormat="1" ht="47.25" x14ac:dyDescent="0.25">
      <c r="A23" s="253" t="str">
        <f>G0228_1074205010351_02_0_69_!A23</f>
        <v>0.4</v>
      </c>
      <c r="B23" s="254" t="str">
        <f>G0228_1074205010351_02_0_69_!B23</f>
        <v>Прочее новое строительство объектов электросетевого хозяйства, всего</v>
      </c>
      <c r="C23" s="253" t="str">
        <f>G0228_1074205010351_02_0_69_!C23</f>
        <v>Г</v>
      </c>
      <c r="D23" s="66" t="s">
        <v>482</v>
      </c>
      <c r="E23" s="66" t="s">
        <v>482</v>
      </c>
      <c r="F23" s="66" t="s">
        <v>482</v>
      </c>
      <c r="G23" s="66" t="s">
        <v>482</v>
      </c>
      <c r="H23" s="66" t="s">
        <v>482</v>
      </c>
      <c r="I23" s="66" t="s">
        <v>482</v>
      </c>
      <c r="J23" s="66" t="s">
        <v>482</v>
      </c>
      <c r="K23" s="66" t="s">
        <v>482</v>
      </c>
      <c r="L23" s="66" t="s">
        <v>482</v>
      </c>
      <c r="M23" s="66" t="s">
        <v>482</v>
      </c>
      <c r="N23" s="66" t="s">
        <v>482</v>
      </c>
      <c r="O23" s="66" t="s">
        <v>482</v>
      </c>
      <c r="P23" s="66" t="s">
        <v>482</v>
      </c>
      <c r="Q23" s="66" t="s">
        <v>482</v>
      </c>
      <c r="R23" s="66" t="s">
        <v>482</v>
      </c>
      <c r="S23" s="255"/>
      <c r="T23" s="255"/>
      <c r="U23" s="255"/>
      <c r="V23" s="255"/>
      <c r="W23" s="255"/>
      <c r="X23" s="255"/>
      <c r="Y23" s="255"/>
      <c r="Z23" s="28"/>
      <c r="AA23" s="28"/>
      <c r="AB23" s="28"/>
      <c r="AC23" s="28"/>
    </row>
    <row r="24" spans="1:29" s="251" customFormat="1" ht="47.25" x14ac:dyDescent="0.25">
      <c r="A24" s="253" t="str">
        <f>G0228_1074205010351_02_0_69_!A24</f>
        <v>0.5</v>
      </c>
      <c r="B24" s="254" t="str">
        <f>G0228_1074205010351_02_0_69_!B24</f>
        <v>Покупка земельных участков для целей реализации инвестиционных проектов, всего</v>
      </c>
      <c r="C24" s="253" t="str">
        <f>G0228_1074205010351_02_0_69_!C24</f>
        <v>Г</v>
      </c>
      <c r="D24" s="66" t="s">
        <v>482</v>
      </c>
      <c r="E24" s="66" t="s">
        <v>482</v>
      </c>
      <c r="F24" s="66" t="s">
        <v>482</v>
      </c>
      <c r="G24" s="66" t="s">
        <v>482</v>
      </c>
      <c r="H24" s="66" t="s">
        <v>482</v>
      </c>
      <c r="I24" s="66" t="s">
        <v>482</v>
      </c>
      <c r="J24" s="66" t="s">
        <v>482</v>
      </c>
      <c r="K24" s="66" t="s">
        <v>482</v>
      </c>
      <c r="L24" s="66" t="s">
        <v>482</v>
      </c>
      <c r="M24" s="66" t="s">
        <v>482</v>
      </c>
      <c r="N24" s="66" t="s">
        <v>482</v>
      </c>
      <c r="O24" s="66" t="s">
        <v>482</v>
      </c>
      <c r="P24" s="66" t="s">
        <v>482</v>
      </c>
      <c r="Q24" s="66" t="s">
        <v>482</v>
      </c>
      <c r="R24" s="66" t="s">
        <v>482</v>
      </c>
      <c r="S24" s="255"/>
      <c r="T24" s="255"/>
      <c r="U24" s="255"/>
      <c r="V24" s="255"/>
      <c r="W24" s="255"/>
      <c r="X24" s="255"/>
      <c r="Y24" s="255"/>
      <c r="Z24" s="28"/>
      <c r="AA24" s="28"/>
      <c r="AB24" s="28"/>
      <c r="AC24" s="28"/>
    </row>
    <row r="25" spans="1:29" s="251" customFormat="1" ht="31.5" x14ac:dyDescent="0.25">
      <c r="A25" s="253" t="str">
        <f>G0228_1074205010351_02_0_69_!A25</f>
        <v>0.6</v>
      </c>
      <c r="B25" s="254" t="str">
        <f>G0228_1074205010351_02_0_69_!B25</f>
        <v>Прочие инвестиционные проекты, всего</v>
      </c>
      <c r="C25" s="253" t="str">
        <f>G0228_1074205010351_02_0_69_!C25</f>
        <v>Г</v>
      </c>
      <c r="D25" s="66" t="s">
        <v>482</v>
      </c>
      <c r="E25" s="66" t="s">
        <v>482</v>
      </c>
      <c r="F25" s="66" t="s">
        <v>482</v>
      </c>
      <c r="G25" s="66" t="s">
        <v>482</v>
      </c>
      <c r="H25" s="66" t="s">
        <v>482</v>
      </c>
      <c r="I25" s="66" t="s">
        <v>482</v>
      </c>
      <c r="J25" s="66" t="s">
        <v>482</v>
      </c>
      <c r="K25" s="66" t="s">
        <v>482</v>
      </c>
      <c r="L25" s="66" t="s">
        <v>482</v>
      </c>
      <c r="M25" s="66" t="s">
        <v>482</v>
      </c>
      <c r="N25" s="66" t="s">
        <v>482</v>
      </c>
      <c r="O25" s="66" t="s">
        <v>482</v>
      </c>
      <c r="P25" s="66" t="s">
        <v>482</v>
      </c>
      <c r="Q25" s="66" t="s">
        <v>482</v>
      </c>
      <c r="R25" s="66" t="s">
        <v>482</v>
      </c>
      <c r="S25" s="255"/>
      <c r="T25" s="255"/>
      <c r="U25" s="255"/>
      <c r="V25" s="255"/>
      <c r="W25" s="255"/>
      <c r="X25" s="255"/>
      <c r="Y25" s="255"/>
      <c r="Z25" s="28"/>
      <c r="AA25" s="28"/>
      <c r="AB25" s="28"/>
      <c r="AC25" s="28"/>
    </row>
    <row r="26" spans="1:29" s="251" customFormat="1" ht="31.5" x14ac:dyDescent="0.25">
      <c r="A26" s="253" t="str">
        <f>G0228_1074205010351_02_0_69_!A26</f>
        <v>1.1</v>
      </c>
      <c r="B26" s="254" t="str">
        <f>G0228_1074205010351_02_0_69_!B26</f>
        <v>Технологическое присоединение, всего, в том числе:</v>
      </c>
      <c r="C26" s="253" t="str">
        <f>G0228_1074205010351_02_0_69_!C26</f>
        <v>Г</v>
      </c>
      <c r="D26" s="66" t="s">
        <v>482</v>
      </c>
      <c r="E26" s="66" t="s">
        <v>482</v>
      </c>
      <c r="F26" s="66" t="s">
        <v>482</v>
      </c>
      <c r="G26" s="66" t="s">
        <v>482</v>
      </c>
      <c r="H26" s="66" t="s">
        <v>482</v>
      </c>
      <c r="I26" s="66" t="s">
        <v>482</v>
      </c>
      <c r="J26" s="66" t="s">
        <v>482</v>
      </c>
      <c r="K26" s="66" t="s">
        <v>482</v>
      </c>
      <c r="L26" s="66" t="s">
        <v>482</v>
      </c>
      <c r="M26" s="66" t="s">
        <v>482</v>
      </c>
      <c r="N26" s="66" t="s">
        <v>482</v>
      </c>
      <c r="O26" s="66" t="s">
        <v>482</v>
      </c>
      <c r="P26" s="66" t="s">
        <v>482</v>
      </c>
      <c r="Q26" s="66" t="s">
        <v>482</v>
      </c>
      <c r="R26" s="66" t="s">
        <v>482</v>
      </c>
      <c r="S26" s="255"/>
      <c r="T26" s="255"/>
      <c r="U26" s="255"/>
      <c r="V26" s="255"/>
      <c r="W26" s="255"/>
      <c r="X26" s="255"/>
      <c r="Y26" s="255"/>
      <c r="Z26" s="28"/>
      <c r="AA26" s="28"/>
      <c r="AB26" s="28"/>
      <c r="AC26" s="28"/>
    </row>
    <row r="27" spans="1:29" s="251" customFormat="1" ht="47.25" x14ac:dyDescent="0.25">
      <c r="A27" s="253" t="str">
        <f>G0228_1074205010351_02_0_69_!A27</f>
        <v>1.1.1</v>
      </c>
      <c r="B27" s="254" t="str">
        <f>G0228_1074205010351_02_0_69_!B27</f>
        <v>Технологическое присоединение энергопринимающих устройств потребителей, всего, в том числе:</v>
      </c>
      <c r="C27" s="253" t="str">
        <f>G0228_1074205010351_02_0_69_!C27</f>
        <v>Г</v>
      </c>
      <c r="D27" s="66" t="s">
        <v>482</v>
      </c>
      <c r="E27" s="66" t="s">
        <v>482</v>
      </c>
      <c r="F27" s="66" t="s">
        <v>482</v>
      </c>
      <c r="G27" s="66" t="s">
        <v>482</v>
      </c>
      <c r="H27" s="66" t="s">
        <v>482</v>
      </c>
      <c r="I27" s="66" t="s">
        <v>482</v>
      </c>
      <c r="J27" s="66" t="s">
        <v>482</v>
      </c>
      <c r="K27" s="66" t="s">
        <v>482</v>
      </c>
      <c r="L27" s="66" t="s">
        <v>482</v>
      </c>
      <c r="M27" s="66" t="s">
        <v>482</v>
      </c>
      <c r="N27" s="66" t="s">
        <v>482</v>
      </c>
      <c r="O27" s="66" t="s">
        <v>482</v>
      </c>
      <c r="P27" s="66" t="s">
        <v>482</v>
      </c>
      <c r="Q27" s="66" t="s">
        <v>482</v>
      </c>
      <c r="R27" s="66" t="s">
        <v>482</v>
      </c>
      <c r="S27" s="255"/>
      <c r="T27" s="255"/>
      <c r="U27" s="255"/>
      <c r="V27" s="255"/>
      <c r="W27" s="255"/>
      <c r="X27" s="255"/>
      <c r="Y27" s="255"/>
      <c r="Z27" s="28"/>
      <c r="AA27" s="28"/>
      <c r="AB27" s="28"/>
      <c r="AC27" s="28"/>
    </row>
    <row r="28" spans="1:29" s="251" customFormat="1" ht="78.75" x14ac:dyDescent="0.25">
      <c r="A28" s="253" t="str">
        <f>G0228_1074205010351_02_0_69_!A28</f>
        <v>1.1.1.1</v>
      </c>
      <c r="B28" s="25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253" t="str">
        <f>G0228_1074205010351_02_0_69_!C28</f>
        <v>Г</v>
      </c>
      <c r="D28" s="66" t="s">
        <v>482</v>
      </c>
      <c r="E28" s="66" t="s">
        <v>482</v>
      </c>
      <c r="F28" s="66" t="s">
        <v>482</v>
      </c>
      <c r="G28" s="66" t="s">
        <v>482</v>
      </c>
      <c r="H28" s="66" t="s">
        <v>482</v>
      </c>
      <c r="I28" s="66" t="s">
        <v>482</v>
      </c>
      <c r="J28" s="66" t="s">
        <v>482</v>
      </c>
      <c r="K28" s="66" t="s">
        <v>482</v>
      </c>
      <c r="L28" s="66" t="s">
        <v>482</v>
      </c>
      <c r="M28" s="66" t="s">
        <v>482</v>
      </c>
      <c r="N28" s="66" t="s">
        <v>482</v>
      </c>
      <c r="O28" s="66" t="s">
        <v>482</v>
      </c>
      <c r="P28" s="66" t="s">
        <v>482</v>
      </c>
      <c r="Q28" s="66" t="s">
        <v>482</v>
      </c>
      <c r="R28" s="66" t="s">
        <v>482</v>
      </c>
      <c r="S28" s="255"/>
      <c r="T28" s="255"/>
      <c r="U28" s="255"/>
      <c r="V28" s="255"/>
      <c r="W28" s="255"/>
      <c r="X28" s="255"/>
      <c r="Y28" s="255"/>
      <c r="Z28" s="28"/>
      <c r="AA28" s="28"/>
      <c r="AB28" s="28"/>
      <c r="AC28" s="28"/>
    </row>
    <row r="29" spans="1:29" s="251" customFormat="1" ht="78.75" x14ac:dyDescent="0.25">
      <c r="A29" s="253" t="str">
        <f>G0228_1074205010351_02_0_69_!A29</f>
        <v>1.1.1.2</v>
      </c>
      <c r="B29" s="25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253" t="str">
        <f>G0228_1074205010351_02_0_69_!C29</f>
        <v>Г</v>
      </c>
      <c r="D29" s="66" t="s">
        <v>482</v>
      </c>
      <c r="E29" s="66" t="s">
        <v>482</v>
      </c>
      <c r="F29" s="66" t="s">
        <v>482</v>
      </c>
      <c r="G29" s="66" t="s">
        <v>482</v>
      </c>
      <c r="H29" s="66" t="s">
        <v>482</v>
      </c>
      <c r="I29" s="66" t="s">
        <v>482</v>
      </c>
      <c r="J29" s="66" t="s">
        <v>482</v>
      </c>
      <c r="K29" s="66" t="s">
        <v>482</v>
      </c>
      <c r="L29" s="66" t="s">
        <v>482</v>
      </c>
      <c r="M29" s="66" t="s">
        <v>482</v>
      </c>
      <c r="N29" s="66" t="s">
        <v>482</v>
      </c>
      <c r="O29" s="66" t="s">
        <v>482</v>
      </c>
      <c r="P29" s="66" t="s">
        <v>482</v>
      </c>
      <c r="Q29" s="66" t="s">
        <v>482</v>
      </c>
      <c r="R29" s="66" t="s">
        <v>482</v>
      </c>
      <c r="S29" s="255"/>
      <c r="T29" s="255"/>
      <c r="U29" s="255"/>
      <c r="V29" s="255"/>
      <c r="W29" s="255"/>
      <c r="X29" s="255"/>
      <c r="Y29" s="255"/>
      <c r="Z29" s="28"/>
      <c r="AA29" s="28"/>
      <c r="AB29" s="28"/>
      <c r="AC29" s="28"/>
    </row>
    <row r="30" spans="1:29" s="251" customFormat="1" ht="63" x14ac:dyDescent="0.25">
      <c r="A30" s="253" t="str">
        <f>G0228_1074205010351_02_0_69_!A30</f>
        <v>1.1.1.3</v>
      </c>
      <c r="B30" s="254" t="str">
        <f>G0228_1074205010351_02_0_69_!B30</f>
        <v>Технологическое присоединение энергопринимающих устройств потребителей свыше 150 кВт, всего, в том числе:</v>
      </c>
      <c r="C30" s="253" t="str">
        <f>G0228_1074205010351_02_0_69_!C30</f>
        <v>Г</v>
      </c>
      <c r="D30" s="66" t="s">
        <v>482</v>
      </c>
      <c r="E30" s="66" t="s">
        <v>482</v>
      </c>
      <c r="F30" s="66" t="s">
        <v>482</v>
      </c>
      <c r="G30" s="66" t="s">
        <v>482</v>
      </c>
      <c r="H30" s="66" t="s">
        <v>482</v>
      </c>
      <c r="I30" s="66" t="s">
        <v>482</v>
      </c>
      <c r="J30" s="66" t="s">
        <v>482</v>
      </c>
      <c r="K30" s="66" t="s">
        <v>482</v>
      </c>
      <c r="L30" s="66" t="s">
        <v>482</v>
      </c>
      <c r="M30" s="66" t="s">
        <v>482</v>
      </c>
      <c r="N30" s="66" t="s">
        <v>482</v>
      </c>
      <c r="O30" s="66" t="s">
        <v>482</v>
      </c>
      <c r="P30" s="66" t="s">
        <v>482</v>
      </c>
      <c r="Q30" s="66" t="s">
        <v>482</v>
      </c>
      <c r="R30" s="66" t="s">
        <v>482</v>
      </c>
      <c r="S30" s="255"/>
      <c r="T30" s="255"/>
      <c r="U30" s="255"/>
      <c r="V30" s="255"/>
      <c r="W30" s="255"/>
      <c r="X30" s="255"/>
      <c r="Y30" s="255"/>
      <c r="Z30" s="28"/>
      <c r="AA30" s="28"/>
      <c r="AB30" s="28"/>
      <c r="AC30" s="28"/>
    </row>
    <row r="31" spans="1:29" s="251" customFormat="1" ht="47.25" x14ac:dyDescent="0.25">
      <c r="A31" s="253" t="str">
        <f>G0228_1074205010351_02_0_69_!A31</f>
        <v>1.1.2</v>
      </c>
      <c r="B31" s="254" t="str">
        <f>G0228_1074205010351_02_0_69_!B31</f>
        <v>Технологическое присоединение объектов электросетевого хозяйства, всего, в том числе:</v>
      </c>
      <c r="C31" s="253" t="str">
        <f>G0228_1074205010351_02_0_69_!C31</f>
        <v>Г</v>
      </c>
      <c r="D31" s="66" t="s">
        <v>482</v>
      </c>
      <c r="E31" s="66" t="s">
        <v>482</v>
      </c>
      <c r="F31" s="66" t="s">
        <v>482</v>
      </c>
      <c r="G31" s="66" t="s">
        <v>482</v>
      </c>
      <c r="H31" s="66" t="s">
        <v>482</v>
      </c>
      <c r="I31" s="66" t="s">
        <v>482</v>
      </c>
      <c r="J31" s="66" t="s">
        <v>482</v>
      </c>
      <c r="K31" s="66" t="s">
        <v>482</v>
      </c>
      <c r="L31" s="66" t="s">
        <v>482</v>
      </c>
      <c r="M31" s="66" t="s">
        <v>482</v>
      </c>
      <c r="N31" s="66" t="s">
        <v>482</v>
      </c>
      <c r="O31" s="66" t="s">
        <v>482</v>
      </c>
      <c r="P31" s="66" t="s">
        <v>482</v>
      </c>
      <c r="Q31" s="66" t="s">
        <v>482</v>
      </c>
      <c r="R31" s="66" t="s">
        <v>482</v>
      </c>
      <c r="S31" s="255"/>
      <c r="T31" s="255"/>
      <c r="U31" s="255"/>
      <c r="V31" s="255"/>
      <c r="W31" s="255"/>
      <c r="X31" s="255"/>
      <c r="Y31" s="255"/>
      <c r="Z31" s="28"/>
      <c r="AA31" s="28"/>
      <c r="AB31" s="28"/>
      <c r="AC31" s="28"/>
    </row>
    <row r="32" spans="1:29" s="251" customFormat="1" ht="78.75" x14ac:dyDescent="0.25">
      <c r="A32" s="253" t="str">
        <f>G0228_1074205010351_02_0_69_!A32</f>
        <v>1.1.2.1</v>
      </c>
      <c r="B32" s="25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253" t="str">
        <f>G0228_1074205010351_02_0_69_!C32</f>
        <v>Г</v>
      </c>
      <c r="D32" s="66" t="s">
        <v>482</v>
      </c>
      <c r="E32" s="66" t="s">
        <v>482</v>
      </c>
      <c r="F32" s="66" t="s">
        <v>482</v>
      </c>
      <c r="G32" s="66" t="s">
        <v>482</v>
      </c>
      <c r="H32" s="66" t="s">
        <v>482</v>
      </c>
      <c r="I32" s="66" t="s">
        <v>482</v>
      </c>
      <c r="J32" s="66" t="s">
        <v>482</v>
      </c>
      <c r="K32" s="66" t="s">
        <v>482</v>
      </c>
      <c r="L32" s="66" t="s">
        <v>482</v>
      </c>
      <c r="M32" s="66" t="s">
        <v>482</v>
      </c>
      <c r="N32" s="66" t="s">
        <v>482</v>
      </c>
      <c r="O32" s="66" t="s">
        <v>482</v>
      </c>
      <c r="P32" s="66" t="s">
        <v>482</v>
      </c>
      <c r="Q32" s="66" t="s">
        <v>482</v>
      </c>
      <c r="R32" s="66" t="s">
        <v>482</v>
      </c>
      <c r="S32" s="255"/>
      <c r="T32" s="255"/>
      <c r="U32" s="255"/>
      <c r="V32" s="255"/>
      <c r="W32" s="255"/>
      <c r="X32" s="255"/>
      <c r="Y32" s="255"/>
      <c r="Z32" s="28"/>
      <c r="AA32" s="28"/>
      <c r="AB32" s="28"/>
      <c r="AC32" s="28"/>
    </row>
    <row r="33" spans="1:29" s="251" customFormat="1" ht="47.25" x14ac:dyDescent="0.25">
      <c r="A33" s="253" t="str">
        <f>G0228_1074205010351_02_0_69_!A33</f>
        <v>1.1.2.2</v>
      </c>
      <c r="B33" s="254" t="str">
        <f>G0228_1074205010351_02_0_69_!B33</f>
        <v>Технологическое присоединение к электрическим сетям иных сетевых организаций, всего, в том числе:</v>
      </c>
      <c r="C33" s="253" t="str">
        <f>G0228_1074205010351_02_0_69_!C33</f>
        <v>Г</v>
      </c>
      <c r="D33" s="66" t="s">
        <v>482</v>
      </c>
      <c r="E33" s="66" t="s">
        <v>482</v>
      </c>
      <c r="F33" s="66" t="s">
        <v>482</v>
      </c>
      <c r="G33" s="66" t="s">
        <v>482</v>
      </c>
      <c r="H33" s="66" t="s">
        <v>482</v>
      </c>
      <c r="I33" s="66" t="s">
        <v>482</v>
      </c>
      <c r="J33" s="66" t="s">
        <v>482</v>
      </c>
      <c r="K33" s="66" t="s">
        <v>482</v>
      </c>
      <c r="L33" s="66" t="s">
        <v>482</v>
      </c>
      <c r="M33" s="66" t="s">
        <v>482</v>
      </c>
      <c r="N33" s="66" t="s">
        <v>482</v>
      </c>
      <c r="O33" s="66" t="s">
        <v>482</v>
      </c>
      <c r="P33" s="66" t="s">
        <v>482</v>
      </c>
      <c r="Q33" s="66" t="s">
        <v>482</v>
      </c>
      <c r="R33" s="66" t="s">
        <v>482</v>
      </c>
      <c r="S33" s="255"/>
      <c r="T33" s="255"/>
      <c r="U33" s="255"/>
      <c r="V33" s="255"/>
      <c r="W33" s="255"/>
      <c r="X33" s="255"/>
      <c r="Y33" s="255"/>
      <c r="Z33" s="28"/>
      <c r="AA33" s="28"/>
      <c r="AB33" s="28"/>
      <c r="AC33" s="28"/>
    </row>
    <row r="34" spans="1:29" s="251" customFormat="1" ht="63" x14ac:dyDescent="0.25">
      <c r="A34" s="253" t="str">
        <f>G0228_1074205010351_02_0_69_!A34</f>
        <v>1.1.3</v>
      </c>
      <c r="B34" s="254" t="str">
        <f>G0228_1074205010351_02_0_69_!B34</f>
        <v>Технологическое присоединение объектов по производству электрической энергии всего, в том числе:</v>
      </c>
      <c r="C34" s="253" t="str">
        <f>G0228_1074205010351_02_0_69_!C34</f>
        <v>Г</v>
      </c>
      <c r="D34" s="66" t="s">
        <v>482</v>
      </c>
      <c r="E34" s="66" t="s">
        <v>482</v>
      </c>
      <c r="F34" s="66" t="s">
        <v>482</v>
      </c>
      <c r="G34" s="66" t="s">
        <v>482</v>
      </c>
      <c r="H34" s="66" t="s">
        <v>482</v>
      </c>
      <c r="I34" s="66" t="s">
        <v>482</v>
      </c>
      <c r="J34" s="66" t="s">
        <v>482</v>
      </c>
      <c r="K34" s="66" t="s">
        <v>482</v>
      </c>
      <c r="L34" s="66" t="s">
        <v>482</v>
      </c>
      <c r="M34" s="66" t="s">
        <v>482</v>
      </c>
      <c r="N34" s="66" t="s">
        <v>482</v>
      </c>
      <c r="O34" s="66" t="s">
        <v>482</v>
      </c>
      <c r="P34" s="66" t="s">
        <v>482</v>
      </c>
      <c r="Q34" s="66" t="s">
        <v>482</v>
      </c>
      <c r="R34" s="66" t="s">
        <v>482</v>
      </c>
      <c r="S34" s="255"/>
      <c r="T34" s="255"/>
      <c r="U34" s="255"/>
      <c r="V34" s="255"/>
      <c r="W34" s="255"/>
      <c r="X34" s="255"/>
      <c r="Y34" s="255"/>
      <c r="Z34" s="28"/>
      <c r="AA34" s="28"/>
      <c r="AB34" s="28"/>
      <c r="AC34" s="28"/>
    </row>
    <row r="35" spans="1:29" s="251" customFormat="1" ht="141.75" x14ac:dyDescent="0.25">
      <c r="A35" s="253" t="str">
        <f>G0228_1074205010351_02_0_69_!A35</f>
        <v>1.1.3.1</v>
      </c>
      <c r="B35" s="25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253" t="str">
        <f>G0228_1074205010351_02_0_69_!C35</f>
        <v>Г</v>
      </c>
      <c r="D35" s="66" t="s">
        <v>482</v>
      </c>
      <c r="E35" s="66" t="s">
        <v>482</v>
      </c>
      <c r="F35" s="66" t="s">
        <v>482</v>
      </c>
      <c r="G35" s="66" t="s">
        <v>482</v>
      </c>
      <c r="H35" s="66" t="s">
        <v>482</v>
      </c>
      <c r="I35" s="66" t="s">
        <v>482</v>
      </c>
      <c r="J35" s="66" t="s">
        <v>482</v>
      </c>
      <c r="K35" s="66" t="s">
        <v>482</v>
      </c>
      <c r="L35" s="66" t="s">
        <v>482</v>
      </c>
      <c r="M35" s="66" t="s">
        <v>482</v>
      </c>
      <c r="N35" s="66" t="s">
        <v>482</v>
      </c>
      <c r="O35" s="66" t="s">
        <v>482</v>
      </c>
      <c r="P35" s="66" t="s">
        <v>482</v>
      </c>
      <c r="Q35" s="66" t="s">
        <v>482</v>
      </c>
      <c r="R35" s="66" t="s">
        <v>482</v>
      </c>
      <c r="S35" s="255"/>
      <c r="T35" s="255"/>
      <c r="U35" s="255"/>
      <c r="V35" s="255"/>
      <c r="W35" s="255"/>
      <c r="X35" s="255"/>
      <c r="Y35" s="255"/>
      <c r="Z35" s="28"/>
      <c r="AA35" s="28"/>
      <c r="AB35" s="28"/>
      <c r="AC35" s="28"/>
    </row>
    <row r="36" spans="1:29" s="251" customFormat="1" ht="126" x14ac:dyDescent="0.25">
      <c r="A36" s="253" t="str">
        <f>G0228_1074205010351_02_0_69_!A36</f>
        <v>1.1.3.1</v>
      </c>
      <c r="B36" s="25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253" t="str">
        <f>G0228_1074205010351_02_0_69_!C36</f>
        <v>Г</v>
      </c>
      <c r="D36" s="66" t="s">
        <v>482</v>
      </c>
      <c r="E36" s="66" t="s">
        <v>482</v>
      </c>
      <c r="F36" s="66" t="s">
        <v>482</v>
      </c>
      <c r="G36" s="66" t="s">
        <v>482</v>
      </c>
      <c r="H36" s="66" t="s">
        <v>482</v>
      </c>
      <c r="I36" s="66" t="s">
        <v>482</v>
      </c>
      <c r="J36" s="66" t="s">
        <v>482</v>
      </c>
      <c r="K36" s="66" t="s">
        <v>482</v>
      </c>
      <c r="L36" s="66" t="s">
        <v>482</v>
      </c>
      <c r="M36" s="66" t="s">
        <v>482</v>
      </c>
      <c r="N36" s="66" t="s">
        <v>482</v>
      </c>
      <c r="O36" s="66" t="s">
        <v>482</v>
      </c>
      <c r="P36" s="66" t="s">
        <v>482</v>
      </c>
      <c r="Q36" s="66" t="s">
        <v>482</v>
      </c>
      <c r="R36" s="66" t="s">
        <v>482</v>
      </c>
      <c r="S36" s="255"/>
      <c r="T36" s="255"/>
      <c r="U36" s="255"/>
      <c r="V36" s="255"/>
      <c r="W36" s="255"/>
      <c r="X36" s="255"/>
      <c r="Y36" s="255"/>
      <c r="Z36" s="28"/>
      <c r="AA36" s="28"/>
      <c r="AB36" s="28"/>
      <c r="AC36" s="28"/>
    </row>
    <row r="37" spans="1:29" s="251" customFormat="1" ht="126" x14ac:dyDescent="0.25">
      <c r="A37" s="253" t="str">
        <f>G0228_1074205010351_02_0_69_!A37</f>
        <v>1.1.3.1</v>
      </c>
      <c r="B37" s="25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253" t="str">
        <f>G0228_1074205010351_02_0_69_!C37</f>
        <v>Г</v>
      </c>
      <c r="D37" s="66" t="s">
        <v>482</v>
      </c>
      <c r="E37" s="66" t="s">
        <v>482</v>
      </c>
      <c r="F37" s="66" t="s">
        <v>482</v>
      </c>
      <c r="G37" s="66" t="s">
        <v>482</v>
      </c>
      <c r="H37" s="66" t="s">
        <v>482</v>
      </c>
      <c r="I37" s="66" t="s">
        <v>482</v>
      </c>
      <c r="J37" s="66" t="s">
        <v>482</v>
      </c>
      <c r="K37" s="66" t="s">
        <v>482</v>
      </c>
      <c r="L37" s="66" t="s">
        <v>482</v>
      </c>
      <c r="M37" s="66" t="s">
        <v>482</v>
      </c>
      <c r="N37" s="66" t="s">
        <v>482</v>
      </c>
      <c r="O37" s="66" t="s">
        <v>482</v>
      </c>
      <c r="P37" s="66" t="s">
        <v>482</v>
      </c>
      <c r="Q37" s="66" t="s">
        <v>482</v>
      </c>
      <c r="R37" s="66" t="s">
        <v>482</v>
      </c>
      <c r="S37" s="255"/>
      <c r="T37" s="255"/>
      <c r="U37" s="255"/>
      <c r="V37" s="255"/>
      <c r="W37" s="255"/>
      <c r="X37" s="255"/>
      <c r="Y37" s="255"/>
      <c r="Z37" s="28"/>
      <c r="AA37" s="28"/>
      <c r="AB37" s="28"/>
      <c r="AC37" s="28"/>
    </row>
    <row r="38" spans="1:29" s="251" customFormat="1" ht="141.75" x14ac:dyDescent="0.25">
      <c r="A38" s="253" t="str">
        <f>G0228_1074205010351_02_0_69_!A38</f>
        <v>1.1.3.2</v>
      </c>
      <c r="B38" s="25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253" t="str">
        <f>G0228_1074205010351_02_0_69_!C38</f>
        <v>Г</v>
      </c>
      <c r="D38" s="66" t="s">
        <v>482</v>
      </c>
      <c r="E38" s="66" t="s">
        <v>482</v>
      </c>
      <c r="F38" s="66" t="s">
        <v>482</v>
      </c>
      <c r="G38" s="66" t="s">
        <v>482</v>
      </c>
      <c r="H38" s="66" t="s">
        <v>482</v>
      </c>
      <c r="I38" s="66" t="s">
        <v>482</v>
      </c>
      <c r="J38" s="66" t="s">
        <v>482</v>
      </c>
      <c r="K38" s="66" t="s">
        <v>482</v>
      </c>
      <c r="L38" s="66" t="s">
        <v>482</v>
      </c>
      <c r="M38" s="66" t="s">
        <v>482</v>
      </c>
      <c r="N38" s="66" t="s">
        <v>482</v>
      </c>
      <c r="O38" s="66" t="s">
        <v>482</v>
      </c>
      <c r="P38" s="66" t="s">
        <v>482</v>
      </c>
      <c r="Q38" s="66" t="s">
        <v>482</v>
      </c>
      <c r="R38" s="66" t="s">
        <v>482</v>
      </c>
      <c r="S38" s="255"/>
      <c r="T38" s="255"/>
      <c r="U38" s="255"/>
      <c r="V38" s="255"/>
      <c r="W38" s="255"/>
      <c r="X38" s="255"/>
      <c r="Y38" s="255"/>
      <c r="Z38" s="28"/>
      <c r="AA38" s="28"/>
      <c r="AB38" s="28"/>
      <c r="AC38" s="28"/>
    </row>
    <row r="39" spans="1:29" s="251" customFormat="1" ht="126" x14ac:dyDescent="0.25">
      <c r="A39" s="253" t="str">
        <f>G0228_1074205010351_02_0_69_!A39</f>
        <v>1.1.3.2</v>
      </c>
      <c r="B39" s="25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253" t="str">
        <f>G0228_1074205010351_02_0_69_!C39</f>
        <v>Г</v>
      </c>
      <c r="D39" s="66" t="s">
        <v>482</v>
      </c>
      <c r="E39" s="66" t="s">
        <v>482</v>
      </c>
      <c r="F39" s="66" t="s">
        <v>482</v>
      </c>
      <c r="G39" s="66" t="s">
        <v>482</v>
      </c>
      <c r="H39" s="66" t="s">
        <v>482</v>
      </c>
      <c r="I39" s="66" t="s">
        <v>482</v>
      </c>
      <c r="J39" s="66" t="s">
        <v>482</v>
      </c>
      <c r="K39" s="66" t="s">
        <v>482</v>
      </c>
      <c r="L39" s="66" t="s">
        <v>482</v>
      </c>
      <c r="M39" s="66" t="s">
        <v>482</v>
      </c>
      <c r="N39" s="66" t="s">
        <v>482</v>
      </c>
      <c r="O39" s="66" t="s">
        <v>482</v>
      </c>
      <c r="P39" s="66" t="s">
        <v>482</v>
      </c>
      <c r="Q39" s="66" t="s">
        <v>482</v>
      </c>
      <c r="R39" s="66" t="s">
        <v>482</v>
      </c>
      <c r="S39" s="255"/>
      <c r="T39" s="255"/>
      <c r="U39" s="255"/>
      <c r="V39" s="255"/>
      <c r="W39" s="255"/>
      <c r="X39" s="255"/>
      <c r="Y39" s="255"/>
      <c r="Z39" s="28"/>
      <c r="AA39" s="28"/>
      <c r="AB39" s="28"/>
      <c r="AC39" s="28"/>
    </row>
    <row r="40" spans="1:29" s="251" customFormat="1" ht="126" x14ac:dyDescent="0.25">
      <c r="A40" s="253" t="str">
        <f>G0228_1074205010351_02_0_69_!A40</f>
        <v>1.1.3.2</v>
      </c>
      <c r="B40" s="25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253" t="str">
        <f>G0228_1074205010351_02_0_69_!C40</f>
        <v>Г</v>
      </c>
      <c r="D40" s="66" t="s">
        <v>482</v>
      </c>
      <c r="E40" s="66" t="s">
        <v>482</v>
      </c>
      <c r="F40" s="66" t="s">
        <v>482</v>
      </c>
      <c r="G40" s="66" t="s">
        <v>482</v>
      </c>
      <c r="H40" s="66" t="s">
        <v>482</v>
      </c>
      <c r="I40" s="66" t="s">
        <v>482</v>
      </c>
      <c r="J40" s="66" t="s">
        <v>482</v>
      </c>
      <c r="K40" s="66" t="s">
        <v>482</v>
      </c>
      <c r="L40" s="66" t="s">
        <v>482</v>
      </c>
      <c r="M40" s="66" t="s">
        <v>482</v>
      </c>
      <c r="N40" s="66" t="s">
        <v>482</v>
      </c>
      <c r="O40" s="66" t="s">
        <v>482</v>
      </c>
      <c r="P40" s="66" t="s">
        <v>482</v>
      </c>
      <c r="Q40" s="66" t="s">
        <v>482</v>
      </c>
      <c r="R40" s="66" t="s">
        <v>482</v>
      </c>
      <c r="S40" s="255"/>
      <c r="T40" s="255"/>
      <c r="U40" s="255"/>
      <c r="V40" s="255"/>
      <c r="W40" s="255"/>
      <c r="X40" s="255"/>
      <c r="Y40" s="255"/>
      <c r="Z40" s="28"/>
      <c r="AA40" s="28"/>
      <c r="AB40" s="28"/>
      <c r="AC40" s="28"/>
    </row>
    <row r="41" spans="1:29" s="251" customFormat="1" ht="110.25" x14ac:dyDescent="0.25">
      <c r="A41" s="253" t="str">
        <f>G0228_1074205010351_02_0_69_!A41</f>
        <v>1.1.4</v>
      </c>
      <c r="B41" s="25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253" t="str">
        <f>G0228_1074205010351_02_0_69_!C41</f>
        <v>Г</v>
      </c>
      <c r="D41" s="66" t="s">
        <v>482</v>
      </c>
      <c r="E41" s="66" t="s">
        <v>482</v>
      </c>
      <c r="F41" s="66" t="s">
        <v>482</v>
      </c>
      <c r="G41" s="66" t="s">
        <v>482</v>
      </c>
      <c r="H41" s="66" t="s">
        <v>482</v>
      </c>
      <c r="I41" s="66" t="s">
        <v>482</v>
      </c>
      <c r="J41" s="66" t="s">
        <v>482</v>
      </c>
      <c r="K41" s="66" t="s">
        <v>482</v>
      </c>
      <c r="L41" s="66" t="s">
        <v>482</v>
      </c>
      <c r="M41" s="66" t="s">
        <v>482</v>
      </c>
      <c r="N41" s="66" t="s">
        <v>482</v>
      </c>
      <c r="O41" s="66" t="s">
        <v>482</v>
      </c>
      <c r="P41" s="66" t="s">
        <v>482</v>
      </c>
      <c r="Q41" s="66" t="s">
        <v>482</v>
      </c>
      <c r="R41" s="66" t="s">
        <v>482</v>
      </c>
      <c r="S41" s="255"/>
      <c r="T41" s="255"/>
      <c r="U41" s="255"/>
      <c r="V41" s="255"/>
      <c r="W41" s="255"/>
      <c r="X41" s="255"/>
      <c r="Y41" s="255"/>
      <c r="Z41" s="28"/>
      <c r="AA41" s="28"/>
      <c r="AB41" s="28"/>
      <c r="AC41" s="28"/>
    </row>
    <row r="42" spans="1:29" s="251" customFormat="1" ht="94.5" x14ac:dyDescent="0.25">
      <c r="A42" s="253" t="str">
        <f>G0228_1074205010351_02_0_69_!A42</f>
        <v>1.1.4.1</v>
      </c>
      <c r="B42" s="25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253" t="str">
        <f>G0228_1074205010351_02_0_69_!C42</f>
        <v>Г</v>
      </c>
      <c r="D42" s="66" t="s">
        <v>482</v>
      </c>
      <c r="E42" s="66" t="s">
        <v>482</v>
      </c>
      <c r="F42" s="66" t="s">
        <v>482</v>
      </c>
      <c r="G42" s="66" t="s">
        <v>482</v>
      </c>
      <c r="H42" s="66" t="s">
        <v>482</v>
      </c>
      <c r="I42" s="66" t="s">
        <v>482</v>
      </c>
      <c r="J42" s="66" t="s">
        <v>482</v>
      </c>
      <c r="K42" s="66" t="s">
        <v>482</v>
      </c>
      <c r="L42" s="66" t="s">
        <v>482</v>
      </c>
      <c r="M42" s="66" t="s">
        <v>482</v>
      </c>
      <c r="N42" s="66" t="s">
        <v>482</v>
      </c>
      <c r="O42" s="66" t="s">
        <v>482</v>
      </c>
      <c r="P42" s="66" t="s">
        <v>482</v>
      </c>
      <c r="Q42" s="66" t="s">
        <v>482</v>
      </c>
      <c r="R42" s="66" t="s">
        <v>482</v>
      </c>
      <c r="S42" s="255"/>
      <c r="T42" s="255"/>
      <c r="U42" s="255"/>
      <c r="V42" s="255"/>
      <c r="W42" s="255"/>
      <c r="X42" s="255"/>
      <c r="Y42" s="255"/>
      <c r="Z42" s="28"/>
      <c r="AA42" s="28"/>
      <c r="AB42" s="28"/>
      <c r="AC42" s="28"/>
    </row>
    <row r="43" spans="1:29" s="251" customFormat="1" ht="94.5" x14ac:dyDescent="0.25">
      <c r="A43" s="253" t="str">
        <f>G0228_1074205010351_02_0_69_!A43</f>
        <v>1.1.4.2</v>
      </c>
      <c r="B43" s="25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253" t="str">
        <f>G0228_1074205010351_02_0_69_!C43</f>
        <v>Г</v>
      </c>
      <c r="D43" s="66" t="s">
        <v>482</v>
      </c>
      <c r="E43" s="66" t="s">
        <v>482</v>
      </c>
      <c r="F43" s="66" t="s">
        <v>482</v>
      </c>
      <c r="G43" s="66" t="s">
        <v>482</v>
      </c>
      <c r="H43" s="66" t="s">
        <v>482</v>
      </c>
      <c r="I43" s="66" t="s">
        <v>482</v>
      </c>
      <c r="J43" s="66" t="s">
        <v>482</v>
      </c>
      <c r="K43" s="66" t="s">
        <v>482</v>
      </c>
      <c r="L43" s="66" t="s">
        <v>482</v>
      </c>
      <c r="M43" s="66" t="s">
        <v>482</v>
      </c>
      <c r="N43" s="66" t="s">
        <v>482</v>
      </c>
      <c r="O43" s="66" t="s">
        <v>482</v>
      </c>
      <c r="P43" s="66" t="s">
        <v>482</v>
      </c>
      <c r="Q43" s="66" t="s">
        <v>482</v>
      </c>
      <c r="R43" s="66" t="s">
        <v>482</v>
      </c>
      <c r="S43" s="255"/>
      <c r="T43" s="255"/>
      <c r="U43" s="255"/>
      <c r="V43" s="255"/>
      <c r="W43" s="255"/>
      <c r="X43" s="255"/>
      <c r="Y43" s="255"/>
      <c r="Z43" s="28"/>
      <c r="AA43" s="28"/>
      <c r="AB43" s="28"/>
      <c r="AC43" s="28"/>
    </row>
    <row r="44" spans="1:29" s="251" customFormat="1" ht="47.25" x14ac:dyDescent="0.25">
      <c r="A44" s="253" t="str">
        <f>G0228_1074205010351_02_0_69_!A44</f>
        <v>1.2</v>
      </c>
      <c r="B44" s="254" t="str">
        <f>G0228_1074205010351_02_0_69_!B44</f>
        <v>Реконструкция, модернизация, техническое перевооружение всего, в том числе:</v>
      </c>
      <c r="C44" s="253" t="str">
        <f>G0228_1074205010351_02_0_69_!C44</f>
        <v>Г</v>
      </c>
      <c r="D44" s="66" t="s">
        <v>482</v>
      </c>
      <c r="E44" s="66" t="s">
        <v>482</v>
      </c>
      <c r="F44" s="66" t="s">
        <v>482</v>
      </c>
      <c r="G44" s="66" t="s">
        <v>482</v>
      </c>
      <c r="H44" s="66" t="s">
        <v>482</v>
      </c>
      <c r="I44" s="66" t="s">
        <v>482</v>
      </c>
      <c r="J44" s="66" t="s">
        <v>482</v>
      </c>
      <c r="K44" s="66" t="s">
        <v>482</v>
      </c>
      <c r="L44" s="66" t="s">
        <v>482</v>
      </c>
      <c r="M44" s="66" t="s">
        <v>482</v>
      </c>
      <c r="N44" s="66" t="s">
        <v>482</v>
      </c>
      <c r="O44" s="66" t="s">
        <v>482</v>
      </c>
      <c r="P44" s="66" t="s">
        <v>482</v>
      </c>
      <c r="Q44" s="66" t="s">
        <v>482</v>
      </c>
      <c r="R44" s="66" t="s">
        <v>482</v>
      </c>
      <c r="S44" s="255"/>
      <c r="T44" s="255"/>
      <c r="U44" s="255"/>
      <c r="V44" s="255"/>
      <c r="W44" s="255"/>
      <c r="X44" s="255"/>
      <c r="Y44" s="255"/>
      <c r="Z44" s="28"/>
      <c r="AA44" s="28"/>
      <c r="AB44" s="28"/>
      <c r="AC44" s="28"/>
    </row>
    <row r="45" spans="1:29" s="251" customFormat="1" ht="78.75" x14ac:dyDescent="0.25">
      <c r="A45" s="253" t="str">
        <f>G0228_1074205010351_02_0_69_!A45</f>
        <v>1.2.1</v>
      </c>
      <c r="B45" s="25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253" t="str">
        <f>G0228_1074205010351_02_0_69_!C45</f>
        <v>Г</v>
      </c>
      <c r="D45" s="66" t="s">
        <v>482</v>
      </c>
      <c r="E45" s="66" t="s">
        <v>482</v>
      </c>
      <c r="F45" s="66" t="s">
        <v>482</v>
      </c>
      <c r="G45" s="66" t="s">
        <v>482</v>
      </c>
      <c r="H45" s="66" t="s">
        <v>482</v>
      </c>
      <c r="I45" s="66" t="s">
        <v>482</v>
      </c>
      <c r="J45" s="66" t="s">
        <v>482</v>
      </c>
      <c r="K45" s="66" t="s">
        <v>482</v>
      </c>
      <c r="L45" s="66" t="s">
        <v>482</v>
      </c>
      <c r="M45" s="66" t="s">
        <v>482</v>
      </c>
      <c r="N45" s="66" t="s">
        <v>482</v>
      </c>
      <c r="O45" s="66" t="s">
        <v>482</v>
      </c>
      <c r="P45" s="66" t="s">
        <v>482</v>
      </c>
      <c r="Q45" s="66" t="s">
        <v>482</v>
      </c>
      <c r="R45" s="66" t="s">
        <v>482</v>
      </c>
      <c r="S45" s="255"/>
      <c r="T45" s="255"/>
      <c r="U45" s="255"/>
      <c r="V45" s="255"/>
      <c r="W45" s="255"/>
      <c r="X45" s="255"/>
      <c r="Y45" s="255"/>
      <c r="Z45" s="28"/>
      <c r="AA45" s="28"/>
      <c r="AB45" s="28"/>
      <c r="AC45" s="28"/>
    </row>
    <row r="46" spans="1:29" s="251" customFormat="1" ht="31.5" x14ac:dyDescent="0.25">
      <c r="A46" s="253" t="str">
        <f>G0228_1074205010351_02_0_69_!A46</f>
        <v>1.2.1.1</v>
      </c>
      <c r="B46" s="254" t="str">
        <f>G0228_1074205010351_02_0_69_!B46</f>
        <v>Реконструкция трансформаторных и иных подстанций, всего, в числе:</v>
      </c>
      <c r="C46" s="253" t="str">
        <f>G0228_1074205010351_02_0_69_!C46</f>
        <v>Г</v>
      </c>
      <c r="D46" s="66" t="s">
        <v>482</v>
      </c>
      <c r="E46" s="66" t="s">
        <v>482</v>
      </c>
      <c r="F46" s="66" t="s">
        <v>482</v>
      </c>
      <c r="G46" s="66" t="s">
        <v>482</v>
      </c>
      <c r="H46" s="66" t="s">
        <v>482</v>
      </c>
      <c r="I46" s="66" t="s">
        <v>482</v>
      </c>
      <c r="J46" s="66" t="s">
        <v>482</v>
      </c>
      <c r="K46" s="66" t="s">
        <v>482</v>
      </c>
      <c r="L46" s="66" t="s">
        <v>482</v>
      </c>
      <c r="M46" s="66" t="s">
        <v>482</v>
      </c>
      <c r="N46" s="66" t="s">
        <v>482</v>
      </c>
      <c r="O46" s="66" t="s">
        <v>482</v>
      </c>
      <c r="P46" s="66" t="s">
        <v>482</v>
      </c>
      <c r="Q46" s="66" t="s">
        <v>482</v>
      </c>
      <c r="R46" s="66" t="s">
        <v>482</v>
      </c>
      <c r="S46" s="255"/>
      <c r="T46" s="255"/>
      <c r="U46" s="255"/>
      <c r="V46" s="255"/>
      <c r="W46" s="255"/>
      <c r="X46" s="255"/>
      <c r="Y46" s="255"/>
      <c r="Z46" s="28"/>
      <c r="AA46" s="28"/>
      <c r="AB46" s="28"/>
      <c r="AC46" s="28"/>
    </row>
    <row r="47" spans="1:29" s="251" customFormat="1" ht="78.75" x14ac:dyDescent="0.25">
      <c r="A47" s="253" t="str">
        <f>G0228_1074205010351_02_0_69_!A47</f>
        <v>1.2.1.2</v>
      </c>
      <c r="B47" s="254" t="str">
        <f>G0228_1074205010351_02_0_69_!B47</f>
        <v>Модернизация, техническое перевооружение трансформаторных и иных подстанций, распределительных пунктов, всего, в том числе:</v>
      </c>
      <c r="C47" s="253" t="str">
        <f>G0228_1074205010351_02_0_69_!C47</f>
        <v>Г</v>
      </c>
      <c r="D47" s="66" t="s">
        <v>482</v>
      </c>
      <c r="E47" s="66" t="s">
        <v>482</v>
      </c>
      <c r="F47" s="66" t="s">
        <v>482</v>
      </c>
      <c r="G47" s="66" t="s">
        <v>482</v>
      </c>
      <c r="H47" s="66" t="s">
        <v>482</v>
      </c>
      <c r="I47" s="66" t="s">
        <v>482</v>
      </c>
      <c r="J47" s="66" t="s">
        <v>482</v>
      </c>
      <c r="K47" s="66" t="s">
        <v>482</v>
      </c>
      <c r="L47" s="66" t="s">
        <v>482</v>
      </c>
      <c r="M47" s="66" t="s">
        <v>482</v>
      </c>
      <c r="N47" s="66" t="s">
        <v>482</v>
      </c>
      <c r="O47" s="66" t="s">
        <v>482</v>
      </c>
      <c r="P47" s="66" t="s">
        <v>482</v>
      </c>
      <c r="Q47" s="66" t="s">
        <v>482</v>
      </c>
      <c r="R47" s="66" t="s">
        <v>482</v>
      </c>
      <c r="S47" s="255"/>
      <c r="T47" s="255"/>
      <c r="U47" s="255"/>
      <c r="V47" s="255"/>
      <c r="W47" s="255"/>
      <c r="X47" s="255"/>
      <c r="Y47" s="255"/>
      <c r="Z47" s="28"/>
      <c r="AA47" s="28"/>
      <c r="AB47" s="28"/>
      <c r="AC47" s="28"/>
    </row>
    <row r="48" spans="1:29" ht="45" x14ac:dyDescent="0.25">
      <c r="A48" s="497" t="str">
        <f>G0228_1074205010351_02_0_69_!A48</f>
        <v>1.2.1.2.1</v>
      </c>
      <c r="B48" s="254" t="str">
        <f>G0228_1074205010351_02_0_69_!B48</f>
        <v xml:space="preserve">Реконструкция ТП-9, ТП-10 </v>
      </c>
      <c r="C48" s="497" t="str">
        <f>G0228_1074205010351_02_0_69_!C48</f>
        <v>L_0000000001</v>
      </c>
      <c r="D48" s="495" t="s">
        <v>749</v>
      </c>
      <c r="E48" s="495" t="s">
        <v>750</v>
      </c>
      <c r="F48" s="495" t="s">
        <v>889</v>
      </c>
      <c r="G48" s="495" t="str">
        <f t="shared" ref="G48:G53" si="0">G24</f>
        <v>нд</v>
      </c>
      <c r="H48" s="495" t="s">
        <v>752</v>
      </c>
      <c r="I48" s="495" t="s">
        <v>752</v>
      </c>
      <c r="J48" s="495" t="s">
        <v>752</v>
      </c>
      <c r="K48" s="495" t="s">
        <v>890</v>
      </c>
      <c r="L48" s="495" t="s">
        <v>752</v>
      </c>
      <c r="M48" s="495" t="s">
        <v>849</v>
      </c>
      <c r="N48" s="495" t="s">
        <v>752</v>
      </c>
      <c r="O48" s="495" t="s">
        <v>751</v>
      </c>
      <c r="P48" s="495" t="s">
        <v>752</v>
      </c>
      <c r="Q48" s="495" t="s">
        <v>752</v>
      </c>
      <c r="R48" s="495" t="s">
        <v>752</v>
      </c>
    </row>
    <row r="49" spans="1:29" ht="45" x14ac:dyDescent="0.25">
      <c r="A49" s="497" t="str">
        <f>G0228_1074205010351_02_0_69_!A49</f>
        <v>1.2.1.2.2</v>
      </c>
      <c r="B49" s="254" t="str">
        <f>G0228_1074205010351_02_0_69_!B49</f>
        <v>Замена силового трансформатора ТП-5</v>
      </c>
      <c r="C49" s="497" t="str">
        <f>G0228_1074205010351_02_0_69_!C49</f>
        <v>L_0000000002</v>
      </c>
      <c r="D49" s="495" t="s">
        <v>749</v>
      </c>
      <c r="E49" s="495" t="s">
        <v>750</v>
      </c>
      <c r="F49" s="495" t="s">
        <v>889</v>
      </c>
      <c r="G49" s="495" t="str">
        <f t="shared" si="0"/>
        <v>нд</v>
      </c>
      <c r="H49" s="495" t="s">
        <v>752</v>
      </c>
      <c r="I49" s="495" t="s">
        <v>752</v>
      </c>
      <c r="J49" s="495" t="s">
        <v>752</v>
      </c>
      <c r="K49" s="495" t="s">
        <v>890</v>
      </c>
      <c r="L49" s="495" t="s">
        <v>752</v>
      </c>
      <c r="M49" s="495" t="s">
        <v>849</v>
      </c>
      <c r="N49" s="495" t="s">
        <v>752</v>
      </c>
      <c r="O49" s="495" t="s">
        <v>751</v>
      </c>
      <c r="P49" s="495" t="s">
        <v>752</v>
      </c>
      <c r="Q49" s="495" t="s">
        <v>752</v>
      </c>
      <c r="R49" s="495" t="s">
        <v>752</v>
      </c>
    </row>
    <row r="50" spans="1:29" ht="45" x14ac:dyDescent="0.25">
      <c r="A50" s="497" t="str">
        <f>G0228_1074205010351_02_0_69_!A50</f>
        <v>1.2.1.2.3</v>
      </c>
      <c r="B50" s="254" t="str">
        <f>G0228_1074205010351_02_0_69_!B50</f>
        <v>Замена силового трансформатора ТП-6</v>
      </c>
      <c r="C50" s="497" t="str">
        <f>G0228_1074205010351_02_0_69_!C50</f>
        <v>L_0000000003</v>
      </c>
      <c r="D50" s="495" t="s">
        <v>749</v>
      </c>
      <c r="E50" s="495" t="s">
        <v>750</v>
      </c>
      <c r="F50" s="495" t="s">
        <v>889</v>
      </c>
      <c r="G50" s="495" t="str">
        <f t="shared" si="0"/>
        <v>нд</v>
      </c>
      <c r="H50" s="495" t="s">
        <v>752</v>
      </c>
      <c r="I50" s="495" t="s">
        <v>752</v>
      </c>
      <c r="J50" s="495" t="s">
        <v>752</v>
      </c>
      <c r="K50" s="495" t="s">
        <v>890</v>
      </c>
      <c r="L50" s="495" t="s">
        <v>752</v>
      </c>
      <c r="M50" s="495" t="s">
        <v>849</v>
      </c>
      <c r="N50" s="495" t="s">
        <v>752</v>
      </c>
      <c r="O50" s="495" t="s">
        <v>751</v>
      </c>
      <c r="P50" s="495" t="s">
        <v>752</v>
      </c>
      <c r="Q50" s="495" t="s">
        <v>752</v>
      </c>
      <c r="R50" s="495" t="s">
        <v>752</v>
      </c>
    </row>
    <row r="51" spans="1:29" ht="45" x14ac:dyDescent="0.25">
      <c r="A51" s="497" t="str">
        <f>G0228_1074205010351_02_0_69_!A51</f>
        <v>1.2.1.2.4</v>
      </c>
      <c r="B51" s="254" t="str">
        <f>G0228_1074205010351_02_0_69_!B51</f>
        <v>Замена силового трансформатора ТП Л-19-41</v>
      </c>
      <c r="C51" s="497" t="str">
        <f>G0228_1074205010351_02_0_69_!C51</f>
        <v>L_0000000004</v>
      </c>
      <c r="D51" s="495" t="s">
        <v>749</v>
      </c>
      <c r="E51" s="495" t="s">
        <v>750</v>
      </c>
      <c r="F51" s="495" t="s">
        <v>889</v>
      </c>
      <c r="G51" s="495" t="str">
        <f t="shared" si="0"/>
        <v>нд</v>
      </c>
      <c r="H51" s="495" t="s">
        <v>752</v>
      </c>
      <c r="I51" s="495" t="s">
        <v>752</v>
      </c>
      <c r="J51" s="495" t="s">
        <v>752</v>
      </c>
      <c r="K51" s="495" t="s">
        <v>890</v>
      </c>
      <c r="L51" s="495" t="s">
        <v>752</v>
      </c>
      <c r="M51" s="495" t="s">
        <v>849</v>
      </c>
      <c r="N51" s="495" t="s">
        <v>752</v>
      </c>
      <c r="O51" s="495" t="s">
        <v>751</v>
      </c>
      <c r="P51" s="495" t="s">
        <v>752</v>
      </c>
      <c r="Q51" s="495" t="s">
        <v>752</v>
      </c>
      <c r="R51" s="495" t="s">
        <v>752</v>
      </c>
    </row>
    <row r="52" spans="1:29" ht="45" x14ac:dyDescent="0.25">
      <c r="A52" s="517" t="str">
        <f>G0228_1074205010351_02_0_69_!A52</f>
        <v>1.2.1.2.5</v>
      </c>
      <c r="B52" s="254" t="str">
        <f>G0228_1074205010351_02_0_69_!B52</f>
        <v>Проектирование и строительство ПС 35 кВ ГПЗ-5 (новая)</v>
      </c>
      <c r="C52" s="517" t="str">
        <f>G0228_1074205010351_02_0_69_!C52</f>
        <v>M_0000000001</v>
      </c>
      <c r="D52" s="515" t="s">
        <v>749</v>
      </c>
      <c r="E52" s="515" t="s">
        <v>750</v>
      </c>
      <c r="F52" s="515" t="s">
        <v>889</v>
      </c>
      <c r="G52" s="515" t="str">
        <f t="shared" si="0"/>
        <v>нд</v>
      </c>
      <c r="H52" s="515" t="s">
        <v>752</v>
      </c>
      <c r="I52" s="515" t="s">
        <v>752</v>
      </c>
      <c r="J52" s="515" t="s">
        <v>752</v>
      </c>
      <c r="K52" s="515" t="s">
        <v>752</v>
      </c>
      <c r="L52" s="515" t="s">
        <v>752</v>
      </c>
      <c r="M52" s="515" t="s">
        <v>849</v>
      </c>
      <c r="N52" s="515" t="s">
        <v>752</v>
      </c>
      <c r="O52" s="515" t="s">
        <v>751</v>
      </c>
      <c r="P52" s="515" t="s">
        <v>752</v>
      </c>
      <c r="Q52" s="515" t="s">
        <v>752</v>
      </c>
      <c r="R52" s="515" t="s">
        <v>752</v>
      </c>
    </row>
    <row r="53" spans="1:29" ht="45" hidden="1" x14ac:dyDescent="0.25">
      <c r="A53" s="517">
        <f>G0228_1074205010351_02_0_69_!A53</f>
        <v>0</v>
      </c>
      <c r="B53" s="254">
        <f>G0228_1074205010351_02_0_69_!B53</f>
        <v>0</v>
      </c>
      <c r="C53" s="517">
        <f>G0228_1074205010351_02_0_69_!C53</f>
        <v>0</v>
      </c>
      <c r="D53" s="515" t="s">
        <v>749</v>
      </c>
      <c r="E53" s="515" t="s">
        <v>750</v>
      </c>
      <c r="F53" s="515" t="s">
        <v>889</v>
      </c>
      <c r="G53" s="515" t="str">
        <f t="shared" si="0"/>
        <v>нд</v>
      </c>
      <c r="H53" s="515" t="s">
        <v>752</v>
      </c>
      <c r="I53" s="515" t="s">
        <v>752</v>
      </c>
      <c r="J53" s="515" t="s">
        <v>752</v>
      </c>
      <c r="K53" s="515" t="s">
        <v>890</v>
      </c>
      <c r="L53" s="515" t="s">
        <v>752</v>
      </c>
      <c r="M53" s="515" t="s">
        <v>849</v>
      </c>
      <c r="N53" s="515" t="s">
        <v>752</v>
      </c>
      <c r="O53" s="515" t="s">
        <v>751</v>
      </c>
      <c r="P53" s="515" t="s">
        <v>751</v>
      </c>
      <c r="Q53" s="515" t="s">
        <v>751</v>
      </c>
      <c r="R53" s="515" t="s">
        <v>752</v>
      </c>
    </row>
    <row r="54" spans="1:29" ht="15.75" hidden="1" x14ac:dyDescent="0.25">
      <c r="A54" s="328"/>
      <c r="B54" s="254"/>
      <c r="C54" s="328"/>
      <c r="D54" s="392"/>
      <c r="E54" s="392"/>
      <c r="F54" s="460"/>
      <c r="G54" s="460"/>
      <c r="H54" s="460"/>
      <c r="I54" s="460"/>
      <c r="J54" s="460"/>
      <c r="K54" s="327"/>
      <c r="L54" s="460"/>
      <c r="M54" s="460"/>
      <c r="N54" s="460"/>
      <c r="O54" s="460"/>
      <c r="P54" s="460"/>
      <c r="Q54" s="460"/>
      <c r="R54" s="460"/>
    </row>
    <row r="55" spans="1:29" s="251" customFormat="1" ht="63" x14ac:dyDescent="0.25">
      <c r="A55" s="253" t="str">
        <f>G0228_1074205010351_02_0_69_!A55</f>
        <v>1.2.2</v>
      </c>
      <c r="B55" s="254" t="str">
        <f>G0228_1074205010351_02_0_69_!B55</f>
        <v>Реконструкция, модернизация, техническое перевооружение линий электропередачи, всего, в том числе:</v>
      </c>
      <c r="C55" s="253" t="str">
        <f>G0228_1074205010351_02_0_69_!C55</f>
        <v>Г</v>
      </c>
      <c r="D55" s="66" t="s">
        <v>482</v>
      </c>
      <c r="E55" s="66" t="s">
        <v>482</v>
      </c>
      <c r="F55" s="66" t="s">
        <v>482</v>
      </c>
      <c r="G55" s="66" t="s">
        <v>482</v>
      </c>
      <c r="H55" s="66" t="s">
        <v>482</v>
      </c>
      <c r="I55" s="66" t="s">
        <v>482</v>
      </c>
      <c r="J55" s="66" t="s">
        <v>482</v>
      </c>
      <c r="K55" s="66" t="s">
        <v>482</v>
      </c>
      <c r="L55" s="66" t="s">
        <v>482</v>
      </c>
      <c r="M55" s="66" t="s">
        <v>482</v>
      </c>
      <c r="N55" s="66" t="s">
        <v>482</v>
      </c>
      <c r="O55" s="66" t="s">
        <v>482</v>
      </c>
      <c r="P55" s="66" t="s">
        <v>482</v>
      </c>
      <c r="Q55" s="66" t="s">
        <v>482</v>
      </c>
      <c r="R55" s="66" t="s">
        <v>482</v>
      </c>
      <c r="S55" s="255"/>
      <c r="T55" s="255"/>
      <c r="U55" s="255"/>
      <c r="V55" s="255"/>
      <c r="W55" s="255"/>
      <c r="X55" s="255"/>
      <c r="Y55" s="255"/>
      <c r="Z55" s="28"/>
      <c r="AA55" s="28"/>
      <c r="AB55" s="28"/>
      <c r="AC55" s="28"/>
    </row>
    <row r="56" spans="1:29" s="251" customFormat="1" ht="47.25" x14ac:dyDescent="0.25">
      <c r="A56" s="253" t="str">
        <f>G0228_1074205010351_02_0_69_!A56</f>
        <v>1.2.2.1</v>
      </c>
      <c r="B56" s="254" t="str">
        <f>G0228_1074205010351_02_0_69_!B56</f>
        <v>Реконструкция линий электропередачи, всего, в том числе:</v>
      </c>
      <c r="C56" s="253" t="str">
        <f>G0228_1074205010351_02_0_69_!C56</f>
        <v>Г</v>
      </c>
      <c r="D56" s="66" t="s">
        <v>482</v>
      </c>
      <c r="E56" s="66" t="s">
        <v>482</v>
      </c>
      <c r="F56" s="66" t="s">
        <v>482</v>
      </c>
      <c r="G56" s="66" t="s">
        <v>482</v>
      </c>
      <c r="H56" s="66" t="s">
        <v>482</v>
      </c>
      <c r="I56" s="66" t="s">
        <v>482</v>
      </c>
      <c r="J56" s="66" t="s">
        <v>482</v>
      </c>
      <c r="K56" s="66" t="s">
        <v>482</v>
      </c>
      <c r="L56" s="66" t="s">
        <v>482</v>
      </c>
      <c r="M56" s="66" t="s">
        <v>482</v>
      </c>
      <c r="N56" s="66" t="s">
        <v>482</v>
      </c>
      <c r="O56" s="66" t="s">
        <v>482</v>
      </c>
      <c r="P56" s="66" t="s">
        <v>482</v>
      </c>
      <c r="Q56" s="66" t="s">
        <v>482</v>
      </c>
      <c r="R56" s="66" t="s">
        <v>482</v>
      </c>
      <c r="S56" s="255"/>
      <c r="T56" s="255"/>
      <c r="U56" s="255"/>
      <c r="V56" s="255"/>
      <c r="W56" s="255"/>
      <c r="X56" s="255"/>
      <c r="Y56" s="255"/>
      <c r="Z56" s="28"/>
      <c r="AA56" s="28"/>
      <c r="AB56" s="28"/>
      <c r="AC56" s="28"/>
    </row>
    <row r="57" spans="1:29" s="251" customFormat="1" ht="63" x14ac:dyDescent="0.25">
      <c r="A57" s="253" t="str">
        <f>G0228_1074205010351_02_0_69_!A57</f>
        <v>1.2.2.2</v>
      </c>
      <c r="B57" s="254" t="str">
        <f>G0228_1074205010351_02_0_69_!B57</f>
        <v>Модернизация, техническое перевооружение линий электропередачи, всего, в том числе:</v>
      </c>
      <c r="C57" s="253" t="str">
        <f>G0228_1074205010351_02_0_69_!C57</f>
        <v>Г</v>
      </c>
      <c r="D57" s="66" t="s">
        <v>482</v>
      </c>
      <c r="E57" s="66" t="s">
        <v>482</v>
      </c>
      <c r="F57" s="66" t="s">
        <v>482</v>
      </c>
      <c r="G57" s="66" t="s">
        <v>482</v>
      </c>
      <c r="H57" s="66" t="s">
        <v>482</v>
      </c>
      <c r="I57" s="66" t="s">
        <v>482</v>
      </c>
      <c r="J57" s="66" t="s">
        <v>482</v>
      </c>
      <c r="K57" s="66" t="s">
        <v>482</v>
      </c>
      <c r="L57" s="66" t="s">
        <v>482</v>
      </c>
      <c r="M57" s="66" t="s">
        <v>482</v>
      </c>
      <c r="N57" s="66" t="s">
        <v>482</v>
      </c>
      <c r="O57" s="66" t="s">
        <v>482</v>
      </c>
      <c r="P57" s="66" t="s">
        <v>482</v>
      </c>
      <c r="Q57" s="66" t="s">
        <v>482</v>
      </c>
      <c r="R57" s="66" t="s">
        <v>482</v>
      </c>
      <c r="S57" s="255"/>
      <c r="T57" s="255"/>
      <c r="U57" s="255"/>
      <c r="V57" s="255"/>
      <c r="W57" s="255"/>
      <c r="X57" s="255"/>
      <c r="Y57" s="255"/>
      <c r="Z57" s="28"/>
      <c r="AA57" s="28"/>
      <c r="AB57" s="28"/>
      <c r="AC57" s="28"/>
    </row>
    <row r="58" spans="1:29" s="251" customFormat="1" ht="47.25" x14ac:dyDescent="0.25">
      <c r="A58" s="253" t="str">
        <f>G0228_1074205010351_02_0_69_!A58</f>
        <v>1.2.3</v>
      </c>
      <c r="B58" s="254" t="str">
        <f>G0228_1074205010351_02_0_69_!B58</f>
        <v>Развитие и модернизация учета электрической энергии (мощности), всего, в том числе:</v>
      </c>
      <c r="C58" s="253" t="str">
        <f>G0228_1074205010351_02_0_69_!C58</f>
        <v>Г</v>
      </c>
      <c r="D58" s="66" t="s">
        <v>482</v>
      </c>
      <c r="E58" s="66" t="s">
        <v>482</v>
      </c>
      <c r="F58" s="66" t="s">
        <v>482</v>
      </c>
      <c r="G58" s="66" t="s">
        <v>482</v>
      </c>
      <c r="H58" s="66" t="s">
        <v>482</v>
      </c>
      <c r="I58" s="66" t="s">
        <v>482</v>
      </c>
      <c r="J58" s="66" t="s">
        <v>482</v>
      </c>
      <c r="K58" s="66" t="s">
        <v>482</v>
      </c>
      <c r="L58" s="66" t="s">
        <v>482</v>
      </c>
      <c r="M58" s="66" t="s">
        <v>482</v>
      </c>
      <c r="N58" s="66" t="s">
        <v>482</v>
      </c>
      <c r="O58" s="66" t="s">
        <v>482</v>
      </c>
      <c r="P58" s="66" t="s">
        <v>482</v>
      </c>
      <c r="Q58" s="66" t="s">
        <v>482</v>
      </c>
      <c r="R58" s="66" t="s">
        <v>482</v>
      </c>
      <c r="S58" s="255"/>
      <c r="T58" s="255"/>
      <c r="U58" s="255"/>
      <c r="V58" s="255"/>
      <c r="W58" s="255"/>
      <c r="X58" s="255"/>
      <c r="Y58" s="255"/>
      <c r="Z58" s="28"/>
      <c r="AA58" s="28"/>
      <c r="AB58" s="28"/>
      <c r="AC58" s="28"/>
    </row>
    <row r="59" spans="1:29" s="251" customFormat="1" ht="47.25" x14ac:dyDescent="0.25">
      <c r="A59" s="253" t="str">
        <f>G0228_1074205010351_02_0_69_!A59</f>
        <v>1.2.3.1</v>
      </c>
      <c r="B59" s="254" t="str">
        <f>G0228_1074205010351_02_0_69_!B59</f>
        <v>"Установка приборов учета, класс напряжения 0,22 (0,4) кВ, всего, в том числе:"</v>
      </c>
      <c r="C59" s="253" t="str">
        <f>G0228_1074205010351_02_0_69_!C59</f>
        <v>Г</v>
      </c>
      <c r="D59" s="66" t="s">
        <v>482</v>
      </c>
      <c r="E59" s="66" t="s">
        <v>482</v>
      </c>
      <c r="F59" s="66" t="s">
        <v>482</v>
      </c>
      <c r="G59" s="66" t="s">
        <v>482</v>
      </c>
      <c r="H59" s="66" t="s">
        <v>482</v>
      </c>
      <c r="I59" s="66" t="s">
        <v>482</v>
      </c>
      <c r="J59" s="66" t="s">
        <v>482</v>
      </c>
      <c r="K59" s="66" t="s">
        <v>482</v>
      </c>
      <c r="L59" s="66" t="s">
        <v>482</v>
      </c>
      <c r="M59" s="66" t="s">
        <v>482</v>
      </c>
      <c r="N59" s="66" t="s">
        <v>482</v>
      </c>
      <c r="O59" s="66" t="s">
        <v>482</v>
      </c>
      <c r="P59" s="66" t="s">
        <v>482</v>
      </c>
      <c r="Q59" s="66" t="s">
        <v>482</v>
      </c>
      <c r="R59" s="66" t="s">
        <v>482</v>
      </c>
      <c r="S59" s="255"/>
      <c r="T59" s="255"/>
      <c r="U59" s="255"/>
      <c r="V59" s="255"/>
      <c r="W59" s="255"/>
      <c r="X59" s="255"/>
      <c r="Y59" s="255"/>
      <c r="Z59" s="28"/>
      <c r="AA59" s="28"/>
      <c r="AB59" s="28"/>
      <c r="AC59" s="28"/>
    </row>
    <row r="60" spans="1:29" ht="15.75" hidden="1" x14ac:dyDescent="0.25">
      <c r="A60" s="240"/>
      <c r="B60" s="254"/>
      <c r="C60" s="240"/>
      <c r="D60" s="238"/>
      <c r="E60" s="238"/>
      <c r="F60" s="238"/>
      <c r="G60" s="460"/>
      <c r="H60" s="460"/>
      <c r="I60" s="460"/>
      <c r="J60" s="460"/>
      <c r="K60" s="238"/>
      <c r="L60" s="460"/>
      <c r="M60" s="460"/>
      <c r="N60" s="238"/>
      <c r="O60" s="460"/>
      <c r="P60" s="460"/>
      <c r="Q60" s="460"/>
      <c r="R60" s="238"/>
    </row>
    <row r="61" spans="1:29" ht="94.5" x14ac:dyDescent="0.25">
      <c r="A61" s="240" t="str">
        <f>G0228_1074205010351_02_0_69_!A61</f>
        <v>1.2.3.1</v>
      </c>
      <c r="B61" s="25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40" t="str">
        <f>G0228_1074205010351_02_0_69_!C61</f>
        <v>J_0000000001</v>
      </c>
      <c r="D61" s="238" t="s">
        <v>749</v>
      </c>
      <c r="E61" s="238" t="s">
        <v>750</v>
      </c>
      <c r="F61" s="460" t="s">
        <v>888</v>
      </c>
      <c r="G61" s="460" t="s">
        <v>915</v>
      </c>
      <c r="H61" s="460" t="s">
        <v>752</v>
      </c>
      <c r="I61" s="460" t="s">
        <v>752</v>
      </c>
      <c r="J61" s="460" t="s">
        <v>752</v>
      </c>
      <c r="K61" s="460" t="s">
        <v>752</v>
      </c>
      <c r="L61" s="460" t="s">
        <v>752</v>
      </c>
      <c r="M61" s="460" t="s">
        <v>849</v>
      </c>
      <c r="N61" s="460" t="s">
        <v>752</v>
      </c>
      <c r="O61" s="460" t="s">
        <v>751</v>
      </c>
      <c r="P61" s="460" t="s">
        <v>752</v>
      </c>
      <c r="Q61" s="460" t="s">
        <v>752</v>
      </c>
      <c r="R61" s="238" t="s">
        <v>752</v>
      </c>
    </row>
    <row r="62" spans="1:29" s="251" customFormat="1" ht="47.25" x14ac:dyDescent="0.25">
      <c r="A62" s="253" t="str">
        <f>G0228_1074205010351_02_0_69_!A62</f>
        <v>1.2.3.2</v>
      </c>
      <c r="B62" s="254" t="str">
        <f>G0228_1074205010351_02_0_69_!B62</f>
        <v>"Установка приборов учета, класс напряжения 6 (10) кВ, всего, в том числе:"</v>
      </c>
      <c r="C62" s="253" t="str">
        <f>G0228_1074205010351_02_0_69_!C62</f>
        <v>Г</v>
      </c>
      <c r="D62" s="66" t="s">
        <v>482</v>
      </c>
      <c r="E62" s="66" t="s">
        <v>482</v>
      </c>
      <c r="F62" s="66" t="s">
        <v>482</v>
      </c>
      <c r="G62" s="66" t="s">
        <v>482</v>
      </c>
      <c r="H62" s="66" t="s">
        <v>482</v>
      </c>
      <c r="I62" s="66" t="s">
        <v>482</v>
      </c>
      <c r="J62" s="66" t="s">
        <v>482</v>
      </c>
      <c r="K62" s="66" t="s">
        <v>482</v>
      </c>
      <c r="L62" s="66" t="s">
        <v>482</v>
      </c>
      <c r="M62" s="66" t="s">
        <v>482</v>
      </c>
      <c r="N62" s="66" t="s">
        <v>482</v>
      </c>
      <c r="O62" s="66" t="s">
        <v>482</v>
      </c>
      <c r="P62" s="66" t="s">
        <v>482</v>
      </c>
      <c r="Q62" s="66" t="s">
        <v>482</v>
      </c>
      <c r="R62" s="66" t="s">
        <v>482</v>
      </c>
      <c r="S62" s="255"/>
      <c r="T62" s="255"/>
      <c r="U62" s="255"/>
      <c r="V62" s="255"/>
      <c r="W62" s="255"/>
      <c r="X62" s="255"/>
      <c r="Y62" s="255"/>
      <c r="Z62" s="28"/>
      <c r="AA62" s="28"/>
      <c r="AB62" s="28"/>
      <c r="AC62" s="28"/>
    </row>
    <row r="63" spans="1:29" s="251" customFormat="1" ht="47.25" x14ac:dyDescent="0.25">
      <c r="A63" s="253" t="str">
        <f>G0228_1074205010351_02_0_69_!A63</f>
        <v>1.2.3.3</v>
      </c>
      <c r="B63" s="254" t="str">
        <f>G0228_1074205010351_02_0_69_!B63</f>
        <v>"Установка приборов учета, класс напряжения 35 кВ, всего, в том числе:"</v>
      </c>
      <c r="C63" s="253" t="str">
        <f>G0228_1074205010351_02_0_69_!C63</f>
        <v>Г</v>
      </c>
      <c r="D63" s="66" t="s">
        <v>482</v>
      </c>
      <c r="E63" s="66" t="s">
        <v>482</v>
      </c>
      <c r="F63" s="66" t="s">
        <v>482</v>
      </c>
      <c r="G63" s="66" t="s">
        <v>482</v>
      </c>
      <c r="H63" s="66" t="s">
        <v>482</v>
      </c>
      <c r="I63" s="66" t="s">
        <v>482</v>
      </c>
      <c r="J63" s="66" t="s">
        <v>482</v>
      </c>
      <c r="K63" s="66" t="s">
        <v>482</v>
      </c>
      <c r="L63" s="66" t="s">
        <v>482</v>
      </c>
      <c r="M63" s="66" t="s">
        <v>482</v>
      </c>
      <c r="N63" s="66" t="s">
        <v>482</v>
      </c>
      <c r="O63" s="66" t="s">
        <v>482</v>
      </c>
      <c r="P63" s="66" t="s">
        <v>482</v>
      </c>
      <c r="Q63" s="66" t="s">
        <v>482</v>
      </c>
      <c r="R63" s="66" t="s">
        <v>482</v>
      </c>
      <c r="S63" s="255"/>
      <c r="T63" s="255"/>
      <c r="U63" s="255"/>
      <c r="V63" s="255"/>
      <c r="W63" s="255"/>
      <c r="X63" s="255"/>
      <c r="Y63" s="255"/>
      <c r="Z63" s="28"/>
      <c r="AA63" s="28"/>
      <c r="AB63" s="28"/>
      <c r="AC63" s="28"/>
    </row>
    <row r="64" spans="1:29" s="251" customFormat="1" ht="47.25" x14ac:dyDescent="0.25">
      <c r="A64" s="253" t="str">
        <f>G0228_1074205010351_02_0_69_!A64</f>
        <v>1.2.3.4</v>
      </c>
      <c r="B64" s="254" t="str">
        <f>G0228_1074205010351_02_0_69_!B64</f>
        <v>"Установка приборов учета, класс напряжения 110 кВ и выше, всего, в том числе:"</v>
      </c>
      <c r="C64" s="253" t="str">
        <f>G0228_1074205010351_02_0_69_!C64</f>
        <v>Г</v>
      </c>
      <c r="D64" s="66" t="s">
        <v>482</v>
      </c>
      <c r="E64" s="66" t="s">
        <v>482</v>
      </c>
      <c r="F64" s="66" t="s">
        <v>482</v>
      </c>
      <c r="G64" s="66" t="s">
        <v>482</v>
      </c>
      <c r="H64" s="66" t="s">
        <v>482</v>
      </c>
      <c r="I64" s="66" t="s">
        <v>482</v>
      </c>
      <c r="J64" s="66" t="s">
        <v>482</v>
      </c>
      <c r="K64" s="66" t="s">
        <v>482</v>
      </c>
      <c r="L64" s="66" t="s">
        <v>482</v>
      </c>
      <c r="M64" s="66" t="s">
        <v>482</v>
      </c>
      <c r="N64" s="66" t="s">
        <v>482</v>
      </c>
      <c r="O64" s="66" t="s">
        <v>482</v>
      </c>
      <c r="P64" s="66" t="s">
        <v>482</v>
      </c>
      <c r="Q64" s="66" t="s">
        <v>482</v>
      </c>
      <c r="R64" s="66" t="s">
        <v>482</v>
      </c>
      <c r="S64" s="255"/>
      <c r="T64" s="255"/>
      <c r="U64" s="255"/>
      <c r="V64" s="255"/>
      <c r="W64" s="255"/>
      <c r="X64" s="255"/>
      <c r="Y64" s="255"/>
      <c r="Z64" s="28"/>
      <c r="AA64" s="28"/>
      <c r="AB64" s="28"/>
      <c r="AC64" s="28"/>
    </row>
    <row r="65" spans="1:29" s="251" customFormat="1" ht="63" x14ac:dyDescent="0.25">
      <c r="A65" s="253" t="str">
        <f>G0228_1074205010351_02_0_69_!A65</f>
        <v>1.2.3.5</v>
      </c>
      <c r="B65" s="254" t="str">
        <f>G0228_1074205010351_02_0_69_!B65</f>
        <v>"Включение приборов учета в систему сбора и передачи данных, класс напряжения 0,22 (0,4) кВ, всего, в том числе:"</v>
      </c>
      <c r="C65" s="253" t="str">
        <f>G0228_1074205010351_02_0_69_!C65</f>
        <v>Г</v>
      </c>
      <c r="D65" s="66" t="s">
        <v>482</v>
      </c>
      <c r="E65" s="66" t="s">
        <v>482</v>
      </c>
      <c r="F65" s="66" t="s">
        <v>482</v>
      </c>
      <c r="G65" s="66" t="s">
        <v>482</v>
      </c>
      <c r="H65" s="66" t="s">
        <v>482</v>
      </c>
      <c r="I65" s="66" t="s">
        <v>482</v>
      </c>
      <c r="J65" s="66" t="s">
        <v>482</v>
      </c>
      <c r="K65" s="66" t="s">
        <v>482</v>
      </c>
      <c r="L65" s="66" t="s">
        <v>482</v>
      </c>
      <c r="M65" s="66" t="s">
        <v>482</v>
      </c>
      <c r="N65" s="66" t="s">
        <v>482</v>
      </c>
      <c r="O65" s="66" t="s">
        <v>482</v>
      </c>
      <c r="P65" s="66" t="s">
        <v>482</v>
      </c>
      <c r="Q65" s="66" t="s">
        <v>482</v>
      </c>
      <c r="R65" s="66" t="s">
        <v>482</v>
      </c>
      <c r="S65" s="255"/>
      <c r="T65" s="255"/>
      <c r="U65" s="255"/>
      <c r="V65" s="255"/>
      <c r="W65" s="255"/>
      <c r="X65" s="255"/>
      <c r="Y65" s="255"/>
      <c r="Z65" s="28"/>
      <c r="AA65" s="28"/>
      <c r="AB65" s="28"/>
      <c r="AC65" s="28"/>
    </row>
    <row r="66" spans="1:29" ht="15.75" hidden="1" x14ac:dyDescent="0.25">
      <c r="A66" s="240"/>
      <c r="B66" s="254"/>
      <c r="C66" s="240"/>
      <c r="D66" s="238"/>
      <c r="E66" s="238"/>
      <c r="F66" s="460"/>
      <c r="G66" s="460"/>
      <c r="H66" s="460"/>
      <c r="I66" s="460"/>
      <c r="J66" s="460"/>
      <c r="K66" s="460"/>
      <c r="L66" s="460"/>
      <c r="M66" s="460"/>
      <c r="N66" s="460"/>
      <c r="O66" s="460"/>
      <c r="P66" s="460"/>
      <c r="Q66" s="460"/>
      <c r="R66" s="238"/>
    </row>
    <row r="67" spans="1:29" ht="15.75" hidden="1" x14ac:dyDescent="0.25">
      <c r="A67" s="240"/>
      <c r="B67" s="254"/>
      <c r="C67" s="240"/>
      <c r="D67" s="238"/>
      <c r="E67" s="238"/>
      <c r="F67" s="460"/>
      <c r="G67" s="460"/>
      <c r="H67" s="460"/>
      <c r="I67" s="460"/>
      <c r="J67" s="460"/>
      <c r="K67" s="460"/>
      <c r="L67" s="460"/>
      <c r="M67" s="460"/>
      <c r="N67" s="460"/>
      <c r="O67" s="460"/>
      <c r="P67" s="460"/>
      <c r="Q67" s="460"/>
      <c r="R67" s="238"/>
    </row>
    <row r="68" spans="1:29" s="251" customFormat="1" ht="63" x14ac:dyDescent="0.25">
      <c r="A68" s="253" t="str">
        <f>G0228_1074205010351_02_0_69_!A68</f>
        <v>1.2.3.6</v>
      </c>
      <c r="B68" s="254" t="str">
        <f>G0228_1074205010351_02_0_69_!B68</f>
        <v>"Включение приборов учета в систему сбора и передачи данных, класс напряжения 6 (10) кВ, всего, в том числе:"</v>
      </c>
      <c r="C68" s="253" t="str">
        <f>G0228_1074205010351_02_0_69_!C68</f>
        <v>Г</v>
      </c>
      <c r="D68" s="66" t="s">
        <v>482</v>
      </c>
      <c r="E68" s="66" t="s">
        <v>482</v>
      </c>
      <c r="F68" s="66" t="s">
        <v>482</v>
      </c>
      <c r="G68" s="66" t="s">
        <v>482</v>
      </c>
      <c r="H68" s="66" t="s">
        <v>482</v>
      </c>
      <c r="I68" s="66" t="s">
        <v>482</v>
      </c>
      <c r="J68" s="66" t="s">
        <v>482</v>
      </c>
      <c r="K68" s="66" t="s">
        <v>482</v>
      </c>
      <c r="L68" s="66" t="s">
        <v>482</v>
      </c>
      <c r="M68" s="66" t="s">
        <v>482</v>
      </c>
      <c r="N68" s="66" t="s">
        <v>482</v>
      </c>
      <c r="O68" s="66" t="s">
        <v>482</v>
      </c>
      <c r="P68" s="66" t="s">
        <v>482</v>
      </c>
      <c r="Q68" s="66" t="s">
        <v>482</v>
      </c>
      <c r="R68" s="66" t="s">
        <v>482</v>
      </c>
      <c r="S68" s="255"/>
      <c r="T68" s="255"/>
      <c r="U68" s="255"/>
      <c r="V68" s="255"/>
      <c r="W68" s="255"/>
      <c r="X68" s="255"/>
      <c r="Y68" s="255"/>
      <c r="Z68" s="28"/>
      <c r="AA68" s="28"/>
      <c r="AB68" s="28"/>
      <c r="AC68" s="28"/>
    </row>
    <row r="69" spans="1:29" s="251" customFormat="1" ht="63" x14ac:dyDescent="0.25">
      <c r="A69" s="253" t="str">
        <f>G0228_1074205010351_02_0_69_!A69</f>
        <v>1.2.3.7</v>
      </c>
      <c r="B69" s="254" t="str">
        <f>G0228_1074205010351_02_0_69_!B69</f>
        <v>"Включение приборов учета в систему сбора и передачи данных, класс напряжения 35 кВ, всего, в том числе:"</v>
      </c>
      <c r="C69" s="253" t="str">
        <f>G0228_1074205010351_02_0_69_!C69</f>
        <v>Г</v>
      </c>
      <c r="D69" s="66" t="s">
        <v>482</v>
      </c>
      <c r="E69" s="66" t="s">
        <v>482</v>
      </c>
      <c r="F69" s="66" t="s">
        <v>482</v>
      </c>
      <c r="G69" s="66" t="s">
        <v>482</v>
      </c>
      <c r="H69" s="66" t="s">
        <v>482</v>
      </c>
      <c r="I69" s="66" t="s">
        <v>482</v>
      </c>
      <c r="J69" s="66" t="s">
        <v>482</v>
      </c>
      <c r="K69" s="66" t="s">
        <v>482</v>
      </c>
      <c r="L69" s="66" t="s">
        <v>482</v>
      </c>
      <c r="M69" s="66" t="s">
        <v>482</v>
      </c>
      <c r="N69" s="66" t="s">
        <v>482</v>
      </c>
      <c r="O69" s="66" t="s">
        <v>482</v>
      </c>
      <c r="P69" s="66" t="s">
        <v>482</v>
      </c>
      <c r="Q69" s="66" t="s">
        <v>482</v>
      </c>
      <c r="R69" s="66" t="s">
        <v>482</v>
      </c>
      <c r="S69" s="255"/>
      <c r="T69" s="255"/>
      <c r="U69" s="255"/>
      <c r="V69" s="255"/>
      <c r="W69" s="255"/>
      <c r="X69" s="255"/>
      <c r="Y69" s="255"/>
      <c r="Z69" s="28"/>
      <c r="AA69" s="28"/>
      <c r="AB69" s="28"/>
      <c r="AC69" s="28"/>
    </row>
    <row r="70" spans="1:29" s="251" customFormat="1" ht="63" x14ac:dyDescent="0.25">
      <c r="A70" s="253" t="str">
        <f>G0228_1074205010351_02_0_69_!A70</f>
        <v>1.2.3.8</v>
      </c>
      <c r="B70" s="254" t="str">
        <f>G0228_1074205010351_02_0_69_!B70</f>
        <v>"Включение приборов учета в систему сбора и передачи данных, класс напряжения 110 кВ и выше, всего, в том числе:"</v>
      </c>
      <c r="C70" s="253" t="str">
        <f>G0228_1074205010351_02_0_69_!C70</f>
        <v>Г</v>
      </c>
      <c r="D70" s="66" t="s">
        <v>482</v>
      </c>
      <c r="E70" s="66" t="s">
        <v>482</v>
      </c>
      <c r="F70" s="66" t="s">
        <v>482</v>
      </c>
      <c r="G70" s="66" t="s">
        <v>482</v>
      </c>
      <c r="H70" s="66" t="s">
        <v>482</v>
      </c>
      <c r="I70" s="66" t="s">
        <v>482</v>
      </c>
      <c r="J70" s="66" t="s">
        <v>482</v>
      </c>
      <c r="K70" s="66" t="s">
        <v>482</v>
      </c>
      <c r="L70" s="66" t="s">
        <v>482</v>
      </c>
      <c r="M70" s="66" t="s">
        <v>482</v>
      </c>
      <c r="N70" s="66" t="s">
        <v>482</v>
      </c>
      <c r="O70" s="66" t="s">
        <v>482</v>
      </c>
      <c r="P70" s="66" t="s">
        <v>482</v>
      </c>
      <c r="Q70" s="66" t="s">
        <v>482</v>
      </c>
      <c r="R70" s="66" t="s">
        <v>482</v>
      </c>
      <c r="S70" s="255"/>
      <c r="T70" s="255"/>
      <c r="U70" s="255"/>
      <c r="V70" s="255"/>
      <c r="W70" s="255"/>
      <c r="X70" s="255"/>
      <c r="Y70" s="255"/>
      <c r="Z70" s="28"/>
      <c r="AA70" s="28"/>
      <c r="AB70" s="28"/>
      <c r="AC70" s="28"/>
    </row>
    <row r="71" spans="1:29" s="251" customFormat="1" ht="63" x14ac:dyDescent="0.25">
      <c r="A71" s="253" t="str">
        <f>G0228_1074205010351_02_0_69_!A71</f>
        <v>1.2.4</v>
      </c>
      <c r="B71" s="254" t="str">
        <f>G0228_1074205010351_02_0_69_!B71</f>
        <v>Реконструкция, модернизация, техническое перевооружение прочих объектов основных средств, всего, в том числе:</v>
      </c>
      <c r="C71" s="253" t="str">
        <f>G0228_1074205010351_02_0_69_!C71</f>
        <v>Г</v>
      </c>
      <c r="D71" s="66" t="s">
        <v>482</v>
      </c>
      <c r="E71" s="66" t="s">
        <v>482</v>
      </c>
      <c r="F71" s="66" t="s">
        <v>482</v>
      </c>
      <c r="G71" s="66" t="s">
        <v>482</v>
      </c>
      <c r="H71" s="66" t="s">
        <v>482</v>
      </c>
      <c r="I71" s="66" t="s">
        <v>482</v>
      </c>
      <c r="J71" s="66" t="s">
        <v>482</v>
      </c>
      <c r="K71" s="66" t="s">
        <v>482</v>
      </c>
      <c r="L71" s="66" t="s">
        <v>482</v>
      </c>
      <c r="M71" s="66" t="s">
        <v>482</v>
      </c>
      <c r="N71" s="66" t="s">
        <v>482</v>
      </c>
      <c r="O71" s="66" t="s">
        <v>482</v>
      </c>
      <c r="P71" s="66" t="s">
        <v>482</v>
      </c>
      <c r="Q71" s="66" t="s">
        <v>482</v>
      </c>
      <c r="R71" s="66" t="s">
        <v>482</v>
      </c>
      <c r="S71" s="255"/>
      <c r="T71" s="255"/>
      <c r="U71" s="255"/>
      <c r="V71" s="255"/>
      <c r="W71" s="255"/>
      <c r="X71" s="255"/>
      <c r="Y71" s="255"/>
      <c r="Z71" s="28"/>
      <c r="AA71" s="28"/>
      <c r="AB71" s="28"/>
      <c r="AC71" s="28"/>
    </row>
    <row r="72" spans="1:29" s="251" customFormat="1" ht="47.25" x14ac:dyDescent="0.25">
      <c r="A72" s="253" t="str">
        <f>G0228_1074205010351_02_0_69_!A72</f>
        <v>1.2.4.1</v>
      </c>
      <c r="B72" s="254" t="str">
        <f>G0228_1074205010351_02_0_69_!B72</f>
        <v>Реконструкция прочих объектов основных средств, всего, в том числе:</v>
      </c>
      <c r="C72" s="253" t="str">
        <f>G0228_1074205010351_02_0_69_!C72</f>
        <v>Г</v>
      </c>
      <c r="D72" s="66" t="s">
        <v>482</v>
      </c>
      <c r="E72" s="66" t="s">
        <v>482</v>
      </c>
      <c r="F72" s="66" t="s">
        <v>482</v>
      </c>
      <c r="G72" s="66" t="s">
        <v>482</v>
      </c>
      <c r="H72" s="66" t="s">
        <v>482</v>
      </c>
      <c r="I72" s="66" t="s">
        <v>482</v>
      </c>
      <c r="J72" s="66" t="s">
        <v>482</v>
      </c>
      <c r="K72" s="66" t="s">
        <v>482</v>
      </c>
      <c r="L72" s="66" t="s">
        <v>482</v>
      </c>
      <c r="M72" s="66" t="s">
        <v>482</v>
      </c>
      <c r="N72" s="66" t="s">
        <v>482</v>
      </c>
      <c r="O72" s="66" t="s">
        <v>482</v>
      </c>
      <c r="P72" s="66" t="s">
        <v>482</v>
      </c>
      <c r="Q72" s="66" t="s">
        <v>482</v>
      </c>
      <c r="R72" s="66" t="s">
        <v>482</v>
      </c>
      <c r="S72" s="255"/>
      <c r="T72" s="255"/>
      <c r="U72" s="255"/>
      <c r="V72" s="255"/>
      <c r="W72" s="255"/>
      <c r="X72" s="255"/>
      <c r="Y72" s="255"/>
      <c r="Z72" s="28"/>
      <c r="AA72" s="28"/>
      <c r="AB72" s="28"/>
      <c r="AC72" s="28"/>
    </row>
    <row r="73" spans="1:29" s="251" customFormat="1" ht="63" x14ac:dyDescent="0.25">
      <c r="A73" s="253" t="str">
        <f>G0228_1074205010351_02_0_69_!A73</f>
        <v>1.2.4.2</v>
      </c>
      <c r="B73" s="254" t="str">
        <f>G0228_1074205010351_02_0_69_!B73</f>
        <v>Модернизация, техническое перевооружение прочих объектов основных средств, всего, в том числе:</v>
      </c>
      <c r="C73" s="253" t="str">
        <f>G0228_1074205010351_02_0_69_!C73</f>
        <v>Г</v>
      </c>
      <c r="D73" s="66" t="s">
        <v>482</v>
      </c>
      <c r="E73" s="66" t="s">
        <v>482</v>
      </c>
      <c r="F73" s="66" t="s">
        <v>482</v>
      </c>
      <c r="G73" s="66" t="s">
        <v>482</v>
      </c>
      <c r="H73" s="66" t="s">
        <v>482</v>
      </c>
      <c r="I73" s="66" t="s">
        <v>482</v>
      </c>
      <c r="J73" s="66" t="s">
        <v>482</v>
      </c>
      <c r="K73" s="66" t="s">
        <v>482</v>
      </c>
      <c r="L73" s="66" t="s">
        <v>482</v>
      </c>
      <c r="M73" s="66" t="s">
        <v>482</v>
      </c>
      <c r="N73" s="66" t="s">
        <v>482</v>
      </c>
      <c r="O73" s="66" t="s">
        <v>482</v>
      </c>
      <c r="P73" s="66" t="s">
        <v>482</v>
      </c>
      <c r="Q73" s="66" t="s">
        <v>482</v>
      </c>
      <c r="R73" s="66" t="s">
        <v>482</v>
      </c>
      <c r="S73" s="255"/>
      <c r="T73" s="255"/>
      <c r="U73" s="255"/>
      <c r="V73" s="255"/>
      <c r="W73" s="255"/>
      <c r="X73" s="255"/>
      <c r="Y73" s="255"/>
      <c r="Z73" s="28"/>
      <c r="AA73" s="28"/>
      <c r="AB73" s="28"/>
      <c r="AC73" s="28"/>
    </row>
    <row r="74" spans="1:29" s="251" customFormat="1" ht="94.5" x14ac:dyDescent="0.25">
      <c r="A74" s="253" t="str">
        <f>G0228_1074205010351_02_0_69_!A74</f>
        <v>1.3</v>
      </c>
      <c r="B74" s="25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253" t="str">
        <f>G0228_1074205010351_02_0_69_!C74</f>
        <v>Г</v>
      </c>
      <c r="D74" s="66" t="s">
        <v>482</v>
      </c>
      <c r="E74" s="66" t="s">
        <v>482</v>
      </c>
      <c r="F74" s="66" t="s">
        <v>482</v>
      </c>
      <c r="G74" s="66" t="s">
        <v>482</v>
      </c>
      <c r="H74" s="66" t="s">
        <v>482</v>
      </c>
      <c r="I74" s="66" t="s">
        <v>482</v>
      </c>
      <c r="J74" s="66" t="s">
        <v>482</v>
      </c>
      <c r="K74" s="66" t="s">
        <v>482</v>
      </c>
      <c r="L74" s="66" t="s">
        <v>482</v>
      </c>
      <c r="M74" s="66" t="s">
        <v>482</v>
      </c>
      <c r="N74" s="66" t="s">
        <v>482</v>
      </c>
      <c r="O74" s="66" t="s">
        <v>482</v>
      </c>
      <c r="P74" s="66" t="s">
        <v>482</v>
      </c>
      <c r="Q74" s="66" t="s">
        <v>482</v>
      </c>
      <c r="R74" s="66" t="s">
        <v>482</v>
      </c>
      <c r="S74" s="255"/>
      <c r="T74" s="255"/>
      <c r="U74" s="255"/>
      <c r="V74" s="255"/>
      <c r="W74" s="255"/>
      <c r="X74" s="255"/>
      <c r="Y74" s="255"/>
      <c r="Z74" s="28"/>
      <c r="AA74" s="28"/>
      <c r="AB74" s="28"/>
      <c r="AC74" s="28"/>
    </row>
    <row r="75" spans="1:29" s="251" customFormat="1" ht="78.75" x14ac:dyDescent="0.25">
      <c r="A75" s="253" t="str">
        <f>G0228_1074205010351_02_0_69_!A75</f>
        <v>1.3.1</v>
      </c>
      <c r="B75" s="25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253" t="str">
        <f>G0228_1074205010351_02_0_69_!C75</f>
        <v>Г</v>
      </c>
      <c r="D75" s="66" t="s">
        <v>482</v>
      </c>
      <c r="E75" s="66" t="s">
        <v>482</v>
      </c>
      <c r="F75" s="66" t="s">
        <v>482</v>
      </c>
      <c r="G75" s="66" t="s">
        <v>482</v>
      </c>
      <c r="H75" s="66" t="s">
        <v>482</v>
      </c>
      <c r="I75" s="66" t="s">
        <v>482</v>
      </c>
      <c r="J75" s="66" t="s">
        <v>482</v>
      </c>
      <c r="K75" s="66" t="s">
        <v>482</v>
      </c>
      <c r="L75" s="66" t="s">
        <v>482</v>
      </c>
      <c r="M75" s="66" t="s">
        <v>482</v>
      </c>
      <c r="N75" s="66" t="s">
        <v>482</v>
      </c>
      <c r="O75" s="66" t="s">
        <v>482</v>
      </c>
      <c r="P75" s="66" t="s">
        <v>482</v>
      </c>
      <c r="Q75" s="66" t="s">
        <v>482</v>
      </c>
      <c r="R75" s="66" t="s">
        <v>482</v>
      </c>
      <c r="S75" s="255"/>
      <c r="T75" s="255"/>
      <c r="U75" s="255"/>
      <c r="V75" s="255"/>
      <c r="W75" s="255"/>
      <c r="X75" s="255"/>
      <c r="Y75" s="255"/>
      <c r="Z75" s="28"/>
      <c r="AA75" s="28"/>
      <c r="AB75" s="28"/>
      <c r="AC75" s="28"/>
    </row>
    <row r="76" spans="1:29" s="251" customFormat="1" ht="78.75" x14ac:dyDescent="0.25">
      <c r="A76" s="253" t="str">
        <f>G0228_1074205010351_02_0_69_!A76</f>
        <v>1.3.2</v>
      </c>
      <c r="B76" s="254" t="str">
        <f>G0228_1074205010351_02_0_69_!B76</f>
        <v>Инвестиционные проекты, предусмотренные схемой и программой развития субъекта Российской Федерации, всего, в том числе:</v>
      </c>
      <c r="C76" s="253" t="str">
        <f>G0228_1074205010351_02_0_69_!C76</f>
        <v>Г</v>
      </c>
      <c r="D76" s="66" t="s">
        <v>482</v>
      </c>
      <c r="E76" s="66" t="s">
        <v>482</v>
      </c>
      <c r="F76" s="66" t="s">
        <v>482</v>
      </c>
      <c r="G76" s="66" t="s">
        <v>482</v>
      </c>
      <c r="H76" s="66" t="s">
        <v>482</v>
      </c>
      <c r="I76" s="66" t="s">
        <v>482</v>
      </c>
      <c r="J76" s="66" t="s">
        <v>482</v>
      </c>
      <c r="K76" s="66" t="s">
        <v>482</v>
      </c>
      <c r="L76" s="66" t="s">
        <v>482</v>
      </c>
      <c r="M76" s="66" t="s">
        <v>482</v>
      </c>
      <c r="N76" s="66" t="s">
        <v>482</v>
      </c>
      <c r="O76" s="66" t="s">
        <v>482</v>
      </c>
      <c r="P76" s="66" t="s">
        <v>482</v>
      </c>
      <c r="Q76" s="66" t="s">
        <v>482</v>
      </c>
      <c r="R76" s="66" t="s">
        <v>482</v>
      </c>
      <c r="S76" s="255"/>
      <c r="T76" s="255"/>
      <c r="U76" s="255"/>
      <c r="V76" s="255"/>
      <c r="W76" s="255"/>
      <c r="X76" s="255"/>
      <c r="Y76" s="255"/>
      <c r="Z76" s="28"/>
      <c r="AA76" s="28"/>
      <c r="AB76" s="28"/>
      <c r="AC76" s="28"/>
    </row>
    <row r="77" spans="1:29" ht="15.75" hidden="1" x14ac:dyDescent="0.25">
      <c r="A77" s="240"/>
      <c r="B77" s="254"/>
      <c r="C77" s="240"/>
      <c r="D77" s="238"/>
      <c r="E77" s="238"/>
      <c r="F77" s="238"/>
      <c r="G77" s="460"/>
      <c r="H77" s="460"/>
      <c r="I77" s="460"/>
      <c r="J77" s="460"/>
      <c r="K77" s="238"/>
      <c r="L77" s="238"/>
      <c r="M77" s="460"/>
      <c r="N77" s="238"/>
      <c r="O77" s="460"/>
      <c r="P77" s="460"/>
      <c r="Q77" s="238"/>
      <c r="R77" s="238"/>
    </row>
    <row r="78" spans="1:29" s="251" customFormat="1" ht="47.25" x14ac:dyDescent="0.25">
      <c r="A78" s="253" t="str">
        <f>G0228_1074205010351_02_0_69_!A78</f>
        <v>1.4</v>
      </c>
      <c r="B78" s="254" t="str">
        <f>G0228_1074205010351_02_0_69_!B78</f>
        <v>Прочее новое строительство объектов электросетевого хозяйства, всего, в том числе:</v>
      </c>
      <c r="C78" s="253" t="str">
        <f>G0228_1074205010351_02_0_69_!C78</f>
        <v>Г</v>
      </c>
      <c r="D78" s="66" t="s">
        <v>482</v>
      </c>
      <c r="E78" s="66" t="s">
        <v>482</v>
      </c>
      <c r="F78" s="66" t="s">
        <v>482</v>
      </c>
      <c r="G78" s="66" t="s">
        <v>482</v>
      </c>
      <c r="H78" s="66" t="s">
        <v>482</v>
      </c>
      <c r="I78" s="66" t="s">
        <v>482</v>
      </c>
      <c r="J78" s="66" t="s">
        <v>482</v>
      </c>
      <c r="K78" s="66" t="s">
        <v>482</v>
      </c>
      <c r="L78" s="66" t="s">
        <v>482</v>
      </c>
      <c r="M78" s="66" t="s">
        <v>482</v>
      </c>
      <c r="N78" s="66" t="s">
        <v>482</v>
      </c>
      <c r="O78" s="66" t="s">
        <v>482</v>
      </c>
      <c r="P78" s="66" t="s">
        <v>482</v>
      </c>
      <c r="Q78" s="66" t="s">
        <v>482</v>
      </c>
      <c r="R78" s="66" t="s">
        <v>482</v>
      </c>
      <c r="S78" s="255"/>
      <c r="T78" s="255"/>
      <c r="U78" s="255"/>
      <c r="V78" s="255"/>
      <c r="W78" s="255"/>
      <c r="X78" s="255"/>
      <c r="Y78" s="255"/>
      <c r="Z78" s="28"/>
      <c r="AA78" s="28"/>
      <c r="AB78" s="28"/>
      <c r="AC78" s="28"/>
    </row>
    <row r="79" spans="1:29" ht="15.75" hidden="1" x14ac:dyDescent="0.25">
      <c r="A79" s="506"/>
      <c r="B79" s="254"/>
      <c r="C79" s="506"/>
      <c r="D79" s="503"/>
      <c r="E79" s="503"/>
      <c r="F79" s="503"/>
      <c r="G79" s="503"/>
      <c r="H79" s="503"/>
      <c r="I79" s="503"/>
      <c r="J79" s="503"/>
      <c r="K79" s="503"/>
      <c r="L79" s="503"/>
      <c r="M79" s="503"/>
      <c r="N79" s="503"/>
      <c r="O79" s="503"/>
      <c r="P79" s="503"/>
      <c r="Q79" s="503"/>
      <c r="R79" s="503"/>
    </row>
    <row r="80" spans="1:29" ht="15.75" hidden="1" x14ac:dyDescent="0.25">
      <c r="A80" s="506"/>
      <c r="B80" s="254"/>
      <c r="C80" s="506"/>
      <c r="D80" s="503"/>
      <c r="E80" s="503"/>
      <c r="F80" s="503"/>
      <c r="G80" s="503"/>
      <c r="H80" s="503"/>
      <c r="I80" s="503"/>
      <c r="J80" s="503"/>
      <c r="K80" s="503"/>
      <c r="L80" s="503"/>
      <c r="M80" s="503"/>
      <c r="N80" s="503"/>
      <c r="O80" s="503"/>
      <c r="P80" s="503"/>
      <c r="Q80" s="503"/>
      <c r="R80" s="503"/>
    </row>
    <row r="81" spans="1:29" ht="15.75" hidden="1" x14ac:dyDescent="0.25">
      <c r="A81" s="240"/>
      <c r="B81" s="254"/>
      <c r="C81" s="240"/>
      <c r="D81" s="238"/>
      <c r="E81" s="238"/>
      <c r="F81" s="238"/>
      <c r="G81" s="460"/>
      <c r="H81" s="460"/>
      <c r="I81" s="460"/>
      <c r="J81" s="460"/>
      <c r="K81" s="238"/>
      <c r="L81" s="238"/>
      <c r="M81" s="460"/>
      <c r="N81" s="238"/>
      <c r="O81" s="460"/>
      <c r="P81" s="460"/>
      <c r="Q81" s="238"/>
      <c r="R81" s="238"/>
    </row>
    <row r="82" spans="1:29" ht="15.75" hidden="1" x14ac:dyDescent="0.25">
      <c r="A82" s="240"/>
      <c r="B82" s="254"/>
      <c r="C82" s="240"/>
      <c r="D82" s="238"/>
      <c r="E82" s="238"/>
      <c r="F82" s="460"/>
      <c r="G82" s="460"/>
      <c r="H82" s="460"/>
      <c r="I82" s="460"/>
      <c r="J82" s="460"/>
      <c r="K82" s="460"/>
      <c r="L82" s="460"/>
      <c r="M82" s="460"/>
      <c r="N82" s="460"/>
      <c r="O82" s="460"/>
      <c r="P82" s="460"/>
      <c r="Q82" s="460"/>
      <c r="R82" s="238"/>
    </row>
    <row r="83" spans="1:29" s="251" customFormat="1" ht="47.25" x14ac:dyDescent="0.25">
      <c r="A83" s="253" t="str">
        <f>G0228_1074205010351_02_0_69_!A83</f>
        <v>1.5</v>
      </c>
      <c r="B83" s="254" t="str">
        <f>G0228_1074205010351_02_0_69_!B83</f>
        <v>Покупка земельных участков для целей реализации инвестиционных проектов, всего, в том числе:</v>
      </c>
      <c r="C83" s="253" t="str">
        <f>G0228_1074205010351_02_0_69_!C83</f>
        <v>Г</v>
      </c>
      <c r="D83" s="66" t="s">
        <v>482</v>
      </c>
      <c r="E83" s="66" t="s">
        <v>482</v>
      </c>
      <c r="F83" s="66" t="s">
        <v>482</v>
      </c>
      <c r="G83" s="66" t="s">
        <v>482</v>
      </c>
      <c r="H83" s="66" t="s">
        <v>482</v>
      </c>
      <c r="I83" s="66" t="s">
        <v>482</v>
      </c>
      <c r="J83" s="66" t="s">
        <v>482</v>
      </c>
      <c r="K83" s="66" t="s">
        <v>482</v>
      </c>
      <c r="L83" s="66" t="s">
        <v>482</v>
      </c>
      <c r="M83" s="66" t="s">
        <v>482</v>
      </c>
      <c r="N83" s="66" t="s">
        <v>482</v>
      </c>
      <c r="O83" s="66" t="s">
        <v>482</v>
      </c>
      <c r="P83" s="66" t="s">
        <v>482</v>
      </c>
      <c r="Q83" s="66" t="s">
        <v>482</v>
      </c>
      <c r="R83" s="66" t="s">
        <v>482</v>
      </c>
      <c r="S83" s="255"/>
      <c r="T83" s="255"/>
      <c r="U83" s="255"/>
      <c r="V83" s="255"/>
      <c r="W83" s="255"/>
      <c r="X83" s="255"/>
      <c r="Y83" s="255"/>
      <c r="Z83" s="28"/>
      <c r="AA83" s="28"/>
      <c r="AB83" s="28"/>
      <c r="AC83" s="28"/>
    </row>
    <row r="84" spans="1:29" s="251" customFormat="1" ht="31.5" x14ac:dyDescent="0.25">
      <c r="A84" s="253" t="str">
        <f>G0228_1074205010351_02_0_69_!A84</f>
        <v>1.6</v>
      </c>
      <c r="B84" s="254" t="str">
        <f>G0228_1074205010351_02_0_69_!B84</f>
        <v>Прочие инвестиционные проекты, всего, в том числе:</v>
      </c>
      <c r="C84" s="253" t="str">
        <f>G0228_1074205010351_02_0_69_!C84</f>
        <v>Г</v>
      </c>
      <c r="D84" s="66" t="s">
        <v>482</v>
      </c>
      <c r="E84" s="66" t="s">
        <v>482</v>
      </c>
      <c r="F84" s="66" t="s">
        <v>482</v>
      </c>
      <c r="G84" s="66" t="s">
        <v>482</v>
      </c>
      <c r="H84" s="66" t="s">
        <v>482</v>
      </c>
      <c r="I84" s="66" t="s">
        <v>482</v>
      </c>
      <c r="J84" s="66" t="s">
        <v>482</v>
      </c>
      <c r="K84" s="66" t="s">
        <v>482</v>
      </c>
      <c r="L84" s="66" t="s">
        <v>482</v>
      </c>
      <c r="M84" s="66" t="s">
        <v>482</v>
      </c>
      <c r="N84" s="66" t="s">
        <v>482</v>
      </c>
      <c r="O84" s="66" t="s">
        <v>482</v>
      </c>
      <c r="P84" s="66" t="s">
        <v>482</v>
      </c>
      <c r="Q84" s="66" t="s">
        <v>482</v>
      </c>
      <c r="R84" s="66" t="s">
        <v>482</v>
      </c>
      <c r="S84" s="255"/>
      <c r="T84" s="255"/>
      <c r="U84" s="255"/>
      <c r="V84" s="255"/>
      <c r="W84" s="255"/>
      <c r="X84" s="255"/>
      <c r="Y84" s="255"/>
      <c r="Z84" s="28"/>
      <c r="AA84" s="28"/>
      <c r="AB84" s="28"/>
      <c r="AC84" s="28"/>
    </row>
    <row r="85" spans="1:29" ht="45" x14ac:dyDescent="0.25">
      <c r="A85" s="240" t="str">
        <f>G0228_1074205010351_02_0_69_!A85</f>
        <v>1.6.1</v>
      </c>
      <c r="B85" s="254" t="str">
        <f>G0228_1074205010351_02_0_69_!B85</f>
        <v>Приобретение автогидроподъемника</v>
      </c>
      <c r="C85" s="240" t="str">
        <f>G0228_1074205010351_02_0_69_!C85</f>
        <v>J_0000000002</v>
      </c>
      <c r="D85" s="238" t="s">
        <v>749</v>
      </c>
      <c r="E85" s="238" t="s">
        <v>750</v>
      </c>
      <c r="F85" s="460" t="s">
        <v>889</v>
      </c>
      <c r="G85" s="460" t="str">
        <f>G61</f>
        <v>ООО "ИнвестГрадСтрой"</v>
      </c>
      <c r="H85" s="460" t="s">
        <v>752</v>
      </c>
      <c r="I85" s="460" t="s">
        <v>752</v>
      </c>
      <c r="J85" s="460" t="s">
        <v>752</v>
      </c>
      <c r="K85" s="460" t="s">
        <v>752</v>
      </c>
      <c r="L85" s="460" t="s">
        <v>752</v>
      </c>
      <c r="M85" s="460" t="s">
        <v>849</v>
      </c>
      <c r="N85" s="460" t="s">
        <v>752</v>
      </c>
      <c r="O85" s="460" t="s">
        <v>751</v>
      </c>
      <c r="P85" s="460" t="s">
        <v>752</v>
      </c>
      <c r="Q85" s="460" t="s">
        <v>752</v>
      </c>
      <c r="R85" s="238" t="s">
        <v>752</v>
      </c>
    </row>
    <row r="86" spans="1:29" ht="15.75" hidden="1" x14ac:dyDescent="0.25">
      <c r="A86" s="240"/>
      <c r="B86" s="254"/>
      <c r="C86" s="240"/>
      <c r="D86" s="238"/>
      <c r="E86" s="238"/>
      <c r="F86" s="460"/>
      <c r="G86" s="460"/>
      <c r="H86" s="460"/>
      <c r="I86" s="460"/>
      <c r="J86" s="460"/>
      <c r="K86" s="460"/>
      <c r="L86" s="460"/>
      <c r="M86" s="460"/>
      <c r="N86" s="460"/>
      <c r="O86" s="460"/>
      <c r="P86" s="460"/>
      <c r="Q86" s="460"/>
      <c r="R86" s="238"/>
    </row>
    <row r="87" spans="1:29" ht="45" x14ac:dyDescent="0.25">
      <c r="A87" s="240" t="str">
        <f>G0228_1074205010351_02_0_69_!A87</f>
        <v>1.6.2</v>
      </c>
      <c r="B87" s="254" t="str">
        <f>G0228_1074205010351_02_0_69_!B87</f>
        <v>Приобретение бригадного автомобиля</v>
      </c>
      <c r="C87" s="240" t="str">
        <f>G0228_1074205010351_02_0_69_!C87</f>
        <v>J_0000000003</v>
      </c>
      <c r="D87" s="238" t="s">
        <v>749</v>
      </c>
      <c r="E87" s="238" t="s">
        <v>750</v>
      </c>
      <c r="F87" s="460" t="s">
        <v>889</v>
      </c>
      <c r="G87" s="460" t="str">
        <f>G85</f>
        <v>ООО "ИнвестГрадСтрой"</v>
      </c>
      <c r="H87" s="460" t="s">
        <v>752</v>
      </c>
      <c r="I87" s="460" t="s">
        <v>752</v>
      </c>
      <c r="J87" s="460" t="s">
        <v>752</v>
      </c>
      <c r="K87" s="460" t="s">
        <v>752</v>
      </c>
      <c r="L87" s="460" t="s">
        <v>752</v>
      </c>
      <c r="M87" s="460" t="s">
        <v>849</v>
      </c>
      <c r="N87" s="460" t="s">
        <v>752</v>
      </c>
      <c r="O87" s="460" t="s">
        <v>751</v>
      </c>
      <c r="P87" s="460" t="s">
        <v>752</v>
      </c>
      <c r="Q87" s="460" t="s">
        <v>752</v>
      </c>
      <c r="R87" s="238" t="s">
        <v>752</v>
      </c>
    </row>
    <row r="88" spans="1:29" ht="15.75" hidden="1" x14ac:dyDescent="0.25">
      <c r="A88" s="240"/>
      <c r="B88" s="254"/>
      <c r="C88" s="240"/>
      <c r="D88" s="238"/>
      <c r="E88" s="238"/>
      <c r="F88" s="460"/>
      <c r="G88" s="460"/>
      <c r="H88" s="460"/>
      <c r="I88" s="460"/>
      <c r="J88" s="460"/>
      <c r="K88" s="460"/>
      <c r="L88" s="460"/>
      <c r="M88" s="460"/>
      <c r="N88" s="460"/>
      <c r="O88" s="460"/>
      <c r="P88" s="460"/>
      <c r="Q88" s="460"/>
      <c r="R88" s="238"/>
    </row>
    <row r="89" spans="1:29" ht="15.75" hidden="1" x14ac:dyDescent="0.25">
      <c r="A89" s="240"/>
      <c r="B89" s="254"/>
      <c r="C89" s="240"/>
      <c r="D89" s="238"/>
      <c r="E89" s="238"/>
      <c r="F89" s="460"/>
      <c r="G89" s="460"/>
      <c r="H89" s="460"/>
      <c r="I89" s="460"/>
      <c r="J89" s="460"/>
      <c r="K89" s="460"/>
      <c r="L89" s="460"/>
      <c r="M89" s="460"/>
      <c r="N89" s="460"/>
      <c r="O89" s="460"/>
      <c r="P89" s="460"/>
      <c r="Q89" s="460"/>
      <c r="R89" s="238"/>
    </row>
    <row r="90" spans="1:29" ht="15.75" hidden="1" x14ac:dyDescent="0.25">
      <c r="A90" s="240"/>
      <c r="B90" s="254"/>
      <c r="C90" s="240"/>
      <c r="D90" s="238"/>
      <c r="E90" s="238"/>
      <c r="F90" s="460"/>
      <c r="G90" s="460"/>
      <c r="H90" s="460"/>
      <c r="I90" s="460"/>
      <c r="J90" s="460"/>
      <c r="K90" s="460"/>
      <c r="L90" s="460"/>
      <c r="M90" s="460"/>
      <c r="N90" s="460"/>
      <c r="O90" s="460"/>
      <c r="P90" s="460"/>
      <c r="Q90" s="460"/>
      <c r="R90" s="238"/>
    </row>
    <row r="91" spans="1:29" ht="15.75" hidden="1" x14ac:dyDescent="0.25">
      <c r="A91" s="240"/>
      <c r="B91" s="254"/>
      <c r="C91" s="240"/>
      <c r="D91" s="238"/>
      <c r="E91" s="238"/>
      <c r="F91" s="460"/>
      <c r="G91" s="460"/>
      <c r="H91" s="460"/>
      <c r="I91" s="460"/>
      <c r="J91" s="460"/>
      <c r="K91" s="460"/>
      <c r="L91" s="460"/>
      <c r="M91" s="460"/>
      <c r="N91" s="460"/>
      <c r="O91" s="460"/>
      <c r="P91" s="460"/>
      <c r="Q91" s="460"/>
      <c r="R91" s="238"/>
    </row>
    <row r="92" spans="1:29" ht="15.75" hidden="1" x14ac:dyDescent="0.25">
      <c r="A92" s="240"/>
      <c r="B92" s="254"/>
      <c r="C92" s="240"/>
      <c r="D92" s="238"/>
      <c r="E92" s="238"/>
      <c r="F92" s="460"/>
      <c r="G92" s="460"/>
      <c r="H92" s="460"/>
      <c r="I92" s="460"/>
      <c r="J92" s="460"/>
      <c r="K92" s="460"/>
      <c r="L92" s="460"/>
      <c r="M92" s="460"/>
      <c r="N92" s="460"/>
      <c r="O92" s="460"/>
      <c r="P92" s="460"/>
      <c r="Q92" s="460"/>
      <c r="R92" s="238"/>
    </row>
    <row r="93" spans="1:29" ht="15.75" hidden="1" x14ac:dyDescent="0.25">
      <c r="A93" s="240"/>
      <c r="B93" s="254"/>
      <c r="C93" s="240"/>
      <c r="D93" s="238"/>
      <c r="E93" s="238"/>
      <c r="F93" s="460"/>
      <c r="G93" s="460"/>
      <c r="H93" s="460"/>
      <c r="I93" s="460"/>
      <c r="J93" s="460"/>
      <c r="K93" s="460"/>
      <c r="L93" s="460"/>
      <c r="M93" s="460"/>
      <c r="N93" s="460"/>
      <c r="O93" s="460"/>
      <c r="P93" s="460"/>
      <c r="Q93" s="460"/>
      <c r="R93" s="238"/>
    </row>
    <row r="94" spans="1:29" ht="15.75" hidden="1" x14ac:dyDescent="0.25">
      <c r="A94" s="240"/>
      <c r="B94" s="254"/>
      <c r="C94" s="240"/>
      <c r="D94" s="238"/>
      <c r="E94" s="238"/>
      <c r="F94" s="460"/>
      <c r="G94" s="460"/>
      <c r="H94" s="460"/>
      <c r="I94" s="460"/>
      <c r="J94" s="460"/>
      <c r="K94" s="460"/>
      <c r="L94" s="460"/>
      <c r="M94" s="460"/>
      <c r="N94" s="460"/>
      <c r="O94" s="460"/>
      <c r="P94" s="460"/>
      <c r="Q94" s="460"/>
      <c r="R94" s="238"/>
    </row>
    <row r="95" spans="1:29" ht="15.75" hidden="1" x14ac:dyDescent="0.25">
      <c r="A95" s="240"/>
      <c r="B95" s="254"/>
      <c r="C95" s="240"/>
      <c r="D95" s="238"/>
      <c r="E95" s="238"/>
      <c r="F95" s="460"/>
      <c r="G95" s="460"/>
      <c r="H95" s="460"/>
      <c r="I95" s="460"/>
      <c r="J95" s="460"/>
      <c r="K95" s="460"/>
      <c r="L95" s="460"/>
      <c r="M95" s="460"/>
      <c r="N95" s="460"/>
      <c r="O95" s="460"/>
      <c r="P95" s="460"/>
      <c r="Q95" s="460"/>
      <c r="R95" s="238"/>
    </row>
    <row r="96" spans="1:29" ht="15.75" hidden="1" x14ac:dyDescent="0.25">
      <c r="A96" s="240"/>
      <c r="B96" s="254"/>
      <c r="C96" s="240"/>
      <c r="D96" s="238"/>
      <c r="E96" s="238"/>
      <c r="F96" s="460"/>
      <c r="G96" s="460"/>
      <c r="H96" s="460"/>
      <c r="I96" s="460"/>
      <c r="J96" s="460"/>
      <c r="K96" s="460"/>
      <c r="L96" s="460"/>
      <c r="M96" s="460"/>
      <c r="N96" s="460"/>
      <c r="O96" s="460"/>
      <c r="P96" s="460"/>
      <c r="Q96" s="460"/>
      <c r="R96" s="238"/>
    </row>
    <row r="97" spans="1:18" ht="15.75" hidden="1" x14ac:dyDescent="0.25">
      <c r="A97" s="240"/>
      <c r="B97" s="254"/>
      <c r="C97" s="240"/>
      <c r="D97" s="238"/>
      <c r="E97" s="238"/>
      <c r="F97" s="460"/>
      <c r="G97" s="460"/>
      <c r="H97" s="460"/>
      <c r="I97" s="460"/>
      <c r="J97" s="460"/>
      <c r="K97" s="460"/>
      <c r="L97" s="460"/>
      <c r="M97" s="460"/>
      <c r="N97" s="460"/>
      <c r="O97" s="460"/>
      <c r="P97" s="460"/>
      <c r="Q97" s="460"/>
      <c r="R97" s="238"/>
    </row>
    <row r="98" spans="1:18" ht="15.75" hidden="1" x14ac:dyDescent="0.25">
      <c r="A98" s="240"/>
      <c r="B98" s="254"/>
      <c r="C98" s="240"/>
      <c r="D98" s="238"/>
      <c r="E98" s="238"/>
      <c r="F98" s="460"/>
      <c r="G98" s="460"/>
      <c r="H98" s="460"/>
      <c r="I98" s="460"/>
      <c r="J98" s="460"/>
      <c r="K98" s="460"/>
      <c r="L98" s="460"/>
      <c r="M98" s="460"/>
      <c r="N98" s="460"/>
      <c r="O98" s="460"/>
      <c r="P98" s="460"/>
      <c r="Q98" s="460"/>
      <c r="R98" s="238"/>
    </row>
    <row r="99" spans="1:18" ht="15.75" hidden="1" x14ac:dyDescent="0.25">
      <c r="A99" s="240"/>
      <c r="B99" s="254"/>
      <c r="C99" s="240"/>
      <c r="D99" s="238"/>
      <c r="E99" s="238"/>
      <c r="F99" s="460"/>
      <c r="G99" s="460"/>
      <c r="H99" s="460"/>
      <c r="I99" s="460"/>
      <c r="J99" s="460"/>
      <c r="K99" s="460"/>
      <c r="L99" s="460"/>
      <c r="M99" s="460"/>
      <c r="N99" s="460"/>
      <c r="O99" s="460"/>
      <c r="P99" s="460"/>
      <c r="Q99" s="460"/>
      <c r="R99" s="238"/>
    </row>
    <row r="100" spans="1:18" ht="15.75" hidden="1" x14ac:dyDescent="0.25">
      <c r="A100" s="240"/>
      <c r="B100" s="254"/>
      <c r="C100" s="240"/>
      <c r="D100" s="238"/>
      <c r="E100" s="238"/>
      <c r="F100" s="460"/>
      <c r="G100" s="460"/>
      <c r="H100" s="460"/>
      <c r="I100" s="460"/>
      <c r="J100" s="460"/>
      <c r="K100" s="460"/>
      <c r="L100" s="460"/>
      <c r="M100" s="460"/>
      <c r="N100" s="460"/>
      <c r="O100" s="460"/>
      <c r="P100" s="460"/>
      <c r="Q100" s="460"/>
      <c r="R100" s="238"/>
    </row>
    <row r="101" spans="1:18" ht="15.75" hidden="1" x14ac:dyDescent="0.25">
      <c r="A101" s="240"/>
      <c r="B101" s="254"/>
      <c r="C101" s="240"/>
      <c r="D101" s="238"/>
      <c r="E101" s="238"/>
      <c r="F101" s="460"/>
      <c r="G101" s="460"/>
      <c r="H101" s="460"/>
      <c r="I101" s="460"/>
      <c r="J101" s="460"/>
      <c r="K101" s="460"/>
      <c r="L101" s="460"/>
      <c r="M101" s="460"/>
      <c r="N101" s="460"/>
      <c r="O101" s="460"/>
      <c r="P101" s="460"/>
      <c r="Q101" s="460"/>
      <c r="R101" s="238"/>
    </row>
    <row r="103" spans="1:18" ht="18.75" x14ac:dyDescent="0.25">
      <c r="B103" s="256" t="str">
        <f>G0228_1074205010351_07_0_69_!B103</f>
        <v>Директор</v>
      </c>
      <c r="C103" s="257"/>
      <c r="D103" s="256"/>
      <c r="E103" s="256"/>
      <c r="F103" s="256"/>
      <c r="G103" s="258" t="str">
        <f>G0228_1074205010351_07_0_69_!I103</f>
        <v>Е.В. Гозун</v>
      </c>
      <c r="H103" s="258"/>
      <c r="I103" s="258"/>
      <c r="J103" s="258"/>
      <c r="K103" s="258"/>
    </row>
    <row r="104" spans="1:18" ht="18.75" x14ac:dyDescent="0.25">
      <c r="B104" s="256"/>
      <c r="C104" s="257"/>
      <c r="D104" s="256"/>
      <c r="E104" s="256"/>
      <c r="F104" s="256"/>
      <c r="G104" s="256"/>
      <c r="H104" s="256"/>
      <c r="I104" s="256"/>
      <c r="J104" s="256"/>
      <c r="K104" s="256"/>
    </row>
    <row r="105" spans="1:18" ht="18.75" x14ac:dyDescent="0.25">
      <c r="B105" s="607"/>
      <c r="C105" s="607"/>
      <c r="D105" s="256"/>
      <c r="E105" s="256"/>
      <c r="F105" s="256"/>
      <c r="G105" s="258"/>
      <c r="H105" s="258"/>
      <c r="I105" s="258"/>
      <c r="J105" s="258"/>
      <c r="K105" s="258"/>
    </row>
  </sheetData>
  <mergeCells count="9">
    <mergeCell ref="B105:C105"/>
    <mergeCell ref="A16:R16"/>
    <mergeCell ref="P3:R3"/>
    <mergeCell ref="O2:R2"/>
    <mergeCell ref="P1:R1"/>
    <mergeCell ref="A4:R4"/>
    <mergeCell ref="A6:R6"/>
    <mergeCell ref="A7:R7"/>
    <mergeCell ref="A9:R9"/>
  </mergeCells>
  <pageMargins left="0.59055118110236227" right="0.19685039370078741" top="0.19685039370078741" bottom="0.19685039370078741" header="0.27559055118110237" footer="0.27559055118110237"/>
  <pageSetup paperSize="8" scale="60" fitToWidth="2" fitToHeight="0" orientation="landscape" r:id="rId1"/>
  <headerFooter alignWithMargins="0">
    <oddHeader>&amp;L&amp;"Arial,обычный"&amp;6Подготовлено с использованием системы ГАРАНТ</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AH42"/>
  <sheetViews>
    <sheetView view="pageBreakPreview" zoomScale="75" zoomScaleNormal="100" zoomScaleSheetLayoutView="75" workbookViewId="0">
      <selection activeCell="A12" sqref="A12"/>
    </sheetView>
  </sheetViews>
  <sheetFormatPr defaultColWidth="18.28515625" defaultRowHeight="15" x14ac:dyDescent="0.25"/>
  <cols>
    <col min="1" max="1" width="11.7109375" style="197" customWidth="1"/>
    <col min="2" max="2" width="27.7109375" style="144" customWidth="1"/>
    <col min="3" max="3" width="17.7109375" style="144" customWidth="1"/>
    <col min="4" max="4" width="18.7109375" style="144" customWidth="1"/>
    <col min="5" max="5" width="33.140625" style="144" customWidth="1"/>
    <col min="6" max="6" width="29.5703125" style="144" customWidth="1"/>
    <col min="7" max="7" width="20.42578125" style="144" customWidth="1"/>
    <col min="8" max="8" width="19.85546875" style="144" customWidth="1"/>
    <col min="9" max="9" width="16" style="144" customWidth="1"/>
    <col min="10" max="10" width="14.5703125" style="144" customWidth="1"/>
    <col min="11" max="12" width="19.85546875" style="144" customWidth="1"/>
    <col min="13" max="13" width="21.140625" style="144" customWidth="1"/>
    <col min="14" max="14" width="24.5703125" style="144" customWidth="1"/>
    <col min="15" max="15" width="8.85546875" style="144" customWidth="1"/>
    <col min="16" max="16" width="10.28515625" style="144" customWidth="1"/>
    <col min="17" max="17" width="20.28515625" style="144" customWidth="1"/>
    <col min="18" max="18" width="21" style="144" customWidth="1"/>
    <col min="19" max="19" width="10.42578125" style="144" customWidth="1"/>
    <col min="20" max="20" width="10.28515625" style="144" customWidth="1"/>
    <col min="21" max="21" width="25.140625" style="144" customWidth="1"/>
    <col min="22" max="22" width="13.5703125" style="144" customWidth="1"/>
    <col min="23" max="23" width="19.85546875" style="144" customWidth="1"/>
    <col min="24" max="24" width="17" style="144" customWidth="1"/>
    <col min="25" max="25" width="12.140625" style="144" customWidth="1"/>
    <col min="26" max="26" width="10.5703125" style="144" customWidth="1"/>
    <col min="27" max="27" width="12.7109375" style="144" customWidth="1"/>
    <col min="28" max="28" width="13.5703125" style="144" customWidth="1"/>
    <col min="29" max="29" width="17.85546875" style="144" customWidth="1"/>
    <col min="30" max="31" width="18.140625" style="144" customWidth="1"/>
    <col min="32" max="32" width="23.7109375" style="144" customWidth="1"/>
    <col min="33" max="33" width="21" style="144" customWidth="1"/>
    <col min="34" max="34" width="33.140625" style="144" customWidth="1"/>
    <col min="35" max="254" width="10.28515625" style="144" customWidth="1"/>
    <col min="255" max="255" width="4.42578125" style="144" customWidth="1"/>
    <col min="256" max="16384" width="18.28515625" style="144"/>
  </cols>
  <sheetData>
    <row r="1" spans="1:34" x14ac:dyDescent="0.25">
      <c r="AE1" s="188"/>
      <c r="AH1" s="188" t="s">
        <v>367</v>
      </c>
    </row>
    <row r="2" spans="1:34" x14ac:dyDescent="0.25">
      <c r="AE2" s="188"/>
      <c r="AH2" s="188" t="s">
        <v>1</v>
      </c>
    </row>
    <row r="3" spans="1:34" x14ac:dyDescent="0.25">
      <c r="AE3" s="188"/>
      <c r="AH3" s="188" t="s">
        <v>2</v>
      </c>
    </row>
    <row r="4" spans="1:34" ht="18.75" customHeight="1" x14ac:dyDescent="0.25">
      <c r="A4" s="626" t="s">
        <v>366</v>
      </c>
      <c r="B4" s="626"/>
      <c r="C4" s="626"/>
      <c r="D4" s="626"/>
      <c r="E4" s="626"/>
      <c r="F4" s="626"/>
      <c r="G4" s="626"/>
      <c r="H4" s="626"/>
      <c r="I4" s="626"/>
      <c r="J4" s="626"/>
      <c r="K4" s="626"/>
      <c r="L4" s="626"/>
      <c r="M4" s="626"/>
      <c r="N4" s="626"/>
      <c r="O4" s="626"/>
      <c r="P4" s="626"/>
      <c r="AE4" s="188"/>
    </row>
    <row r="5" spans="1:34" ht="18.75" customHeight="1" x14ac:dyDescent="0.25">
      <c r="A5" s="198"/>
      <c r="B5" s="35"/>
      <c r="C5" s="35"/>
      <c r="D5" s="35"/>
      <c r="E5" s="35"/>
      <c r="F5" s="35"/>
      <c r="G5" s="35"/>
      <c r="H5" s="35"/>
      <c r="I5" s="35"/>
      <c r="J5" s="35"/>
      <c r="K5" s="35"/>
      <c r="L5" s="35"/>
      <c r="M5" s="35"/>
      <c r="N5" s="35"/>
      <c r="O5" s="35"/>
      <c r="P5" s="35"/>
      <c r="AE5" s="188"/>
    </row>
    <row r="6" spans="1:34" ht="16.5" customHeight="1" x14ac:dyDescent="0.25">
      <c r="A6" s="626" t="s">
        <v>365</v>
      </c>
      <c r="B6" s="626"/>
      <c r="C6" s="626"/>
      <c r="D6" s="626"/>
      <c r="E6" s="626"/>
      <c r="F6" s="626"/>
      <c r="G6" s="626"/>
      <c r="H6" s="626"/>
      <c r="I6" s="626"/>
      <c r="J6" s="626"/>
      <c r="K6" s="626"/>
      <c r="L6" s="626"/>
      <c r="M6" s="626"/>
      <c r="N6" s="626"/>
      <c r="O6" s="626"/>
      <c r="P6" s="626"/>
      <c r="Q6" s="194"/>
      <c r="R6" s="194"/>
      <c r="S6" s="194"/>
      <c r="T6" s="194"/>
      <c r="U6" s="194"/>
      <c r="V6" s="194"/>
      <c r="W6" s="194"/>
      <c r="X6" s="194"/>
      <c r="Y6" s="194"/>
      <c r="Z6" s="194"/>
      <c r="AA6" s="194"/>
      <c r="AB6" s="194"/>
      <c r="AC6" s="194"/>
      <c r="AD6" s="194"/>
      <c r="AE6" s="194"/>
      <c r="AF6" s="194"/>
      <c r="AG6" s="194"/>
      <c r="AH6" s="194"/>
    </row>
    <row r="7" spans="1:34" ht="16.5" customHeight="1" x14ac:dyDescent="0.25">
      <c r="A7" s="198"/>
      <c r="B7" s="35"/>
      <c r="C7" s="35"/>
      <c r="D7" s="35"/>
      <c r="E7" s="35"/>
      <c r="F7" s="35"/>
      <c r="G7" s="35"/>
      <c r="H7" s="35"/>
      <c r="I7" s="35"/>
      <c r="J7" s="35"/>
      <c r="K7" s="35"/>
      <c r="L7" s="35"/>
      <c r="M7" s="35"/>
      <c r="N7" s="35"/>
      <c r="O7" s="35"/>
      <c r="P7" s="35"/>
      <c r="Q7" s="194"/>
      <c r="R7" s="194"/>
      <c r="S7" s="194"/>
      <c r="T7" s="194"/>
      <c r="U7" s="194"/>
      <c r="V7" s="194"/>
      <c r="W7" s="194"/>
      <c r="X7" s="194"/>
      <c r="Y7" s="194"/>
      <c r="Z7" s="194"/>
      <c r="AA7" s="194"/>
      <c r="AB7" s="194"/>
      <c r="AC7" s="194"/>
      <c r="AD7" s="194"/>
      <c r="AE7" s="194"/>
      <c r="AF7" s="194"/>
      <c r="AG7" s="194"/>
      <c r="AH7" s="194"/>
    </row>
    <row r="8" spans="1:34" ht="15.75" customHeight="1" x14ac:dyDescent="0.25">
      <c r="A8" s="627" t="s">
        <v>916</v>
      </c>
      <c r="B8" s="627"/>
      <c r="C8" s="627"/>
      <c r="D8" s="627"/>
      <c r="E8" s="627"/>
      <c r="F8" s="627"/>
      <c r="G8" s="627"/>
      <c r="H8" s="627"/>
      <c r="I8" s="627"/>
      <c r="J8" s="627"/>
      <c r="K8" s="627"/>
      <c r="L8" s="627"/>
      <c r="M8" s="627"/>
      <c r="N8" s="627"/>
      <c r="O8" s="627"/>
      <c r="P8" s="627"/>
      <c r="Q8" s="195"/>
      <c r="R8" s="195"/>
      <c r="S8" s="195"/>
      <c r="T8" s="195"/>
      <c r="U8" s="195"/>
      <c r="V8" s="195"/>
      <c r="W8" s="195"/>
      <c r="X8" s="195"/>
      <c r="Y8" s="195"/>
      <c r="Z8" s="195"/>
      <c r="AA8" s="195"/>
      <c r="AB8" s="195"/>
      <c r="AC8" s="195"/>
      <c r="AD8" s="195"/>
      <c r="AE8" s="195"/>
      <c r="AF8" s="195"/>
      <c r="AG8" s="195"/>
      <c r="AH8" s="195"/>
    </row>
    <row r="9" spans="1:34" ht="15.75" customHeight="1" x14ac:dyDescent="0.25">
      <c r="A9" s="627" t="s">
        <v>4</v>
      </c>
      <c r="B9" s="627"/>
      <c r="C9" s="627"/>
      <c r="D9" s="627"/>
      <c r="E9" s="627"/>
      <c r="F9" s="627"/>
      <c r="G9" s="627"/>
      <c r="H9" s="627"/>
      <c r="I9" s="627"/>
      <c r="J9" s="627"/>
      <c r="K9" s="627"/>
      <c r="L9" s="627"/>
      <c r="M9" s="627"/>
      <c r="N9" s="627"/>
      <c r="O9" s="627"/>
      <c r="P9" s="627"/>
    </row>
    <row r="10" spans="1:34" ht="15" customHeight="1" x14ac:dyDescent="0.25">
      <c r="A10" s="627"/>
      <c r="B10" s="627"/>
      <c r="C10" s="627"/>
      <c r="D10" s="627"/>
      <c r="E10" s="627"/>
      <c r="F10" s="627"/>
      <c r="G10" s="627"/>
      <c r="H10" s="627"/>
      <c r="I10" s="627"/>
      <c r="J10" s="627"/>
      <c r="K10" s="627"/>
      <c r="L10" s="627"/>
      <c r="M10" s="627"/>
      <c r="N10" s="627"/>
      <c r="O10" s="627"/>
      <c r="P10" s="627"/>
    </row>
    <row r="11" spans="1:34" ht="18" customHeight="1" x14ac:dyDescent="0.25">
      <c r="A11" s="628" t="s">
        <v>958</v>
      </c>
      <c r="B11" s="628"/>
      <c r="C11" s="628"/>
      <c r="D11" s="628"/>
      <c r="E11" s="628"/>
      <c r="F11" s="628"/>
      <c r="G11" s="628"/>
      <c r="H11" s="628"/>
      <c r="I11" s="628"/>
      <c r="J11" s="628"/>
      <c r="K11" s="628"/>
      <c r="L11" s="628"/>
      <c r="M11" s="628"/>
      <c r="N11" s="628"/>
      <c r="O11" s="628"/>
      <c r="P11" s="628"/>
      <c r="Q11" s="195"/>
      <c r="R11" s="195"/>
      <c r="S11" s="195"/>
      <c r="T11" s="195"/>
      <c r="U11" s="195"/>
      <c r="V11" s="195"/>
      <c r="W11" s="195"/>
      <c r="X11" s="195"/>
      <c r="Y11" s="195"/>
      <c r="Z11" s="195"/>
      <c r="AA11" s="195"/>
      <c r="AB11" s="195"/>
      <c r="AC11" s="195"/>
      <c r="AD11" s="195"/>
      <c r="AE11" s="195"/>
      <c r="AF11" s="195"/>
      <c r="AG11" s="195"/>
      <c r="AH11" s="195"/>
    </row>
    <row r="12" spans="1:34" ht="18" customHeight="1" x14ac:dyDescent="0.25">
      <c r="A12" s="321"/>
      <c r="B12" s="321"/>
      <c r="C12" s="321"/>
      <c r="D12" s="321"/>
      <c r="E12" s="321"/>
      <c r="F12" s="321"/>
      <c r="G12" s="321"/>
      <c r="H12" s="321"/>
      <c r="I12" s="321"/>
      <c r="J12" s="321"/>
      <c r="K12" s="321"/>
      <c r="L12" s="321"/>
      <c r="M12" s="321"/>
      <c r="N12" s="321"/>
      <c r="O12" s="321"/>
      <c r="P12" s="321"/>
      <c r="Q12" s="195"/>
      <c r="R12" s="195"/>
      <c r="S12" s="195"/>
      <c r="T12" s="195"/>
      <c r="U12" s="195"/>
      <c r="V12" s="195"/>
      <c r="W12" s="195"/>
      <c r="X12" s="195"/>
      <c r="Y12" s="195"/>
      <c r="Z12" s="195"/>
      <c r="AA12" s="195"/>
      <c r="AB12" s="195"/>
      <c r="AC12" s="195"/>
      <c r="AD12" s="195"/>
      <c r="AE12" s="195"/>
      <c r="AF12" s="195"/>
      <c r="AG12" s="195"/>
      <c r="AH12" s="195"/>
    </row>
    <row r="13" spans="1:34" ht="15" customHeight="1" x14ac:dyDescent="0.25">
      <c r="A13" s="625"/>
      <c r="B13" s="625"/>
      <c r="C13" s="625"/>
      <c r="D13" s="625"/>
      <c r="E13" s="625"/>
      <c r="F13" s="625"/>
      <c r="G13" s="625"/>
      <c r="H13" s="625"/>
      <c r="I13" s="625"/>
      <c r="J13" s="625"/>
      <c r="K13" s="625"/>
      <c r="L13" s="625"/>
      <c r="M13" s="625"/>
      <c r="N13" s="625"/>
      <c r="O13" s="625"/>
      <c r="P13" s="625"/>
      <c r="Q13" s="625"/>
      <c r="R13" s="625"/>
      <c r="S13" s="625"/>
      <c r="T13" s="625"/>
      <c r="U13" s="625"/>
      <c r="V13" s="625"/>
      <c r="W13" s="625"/>
      <c r="X13" s="625"/>
      <c r="Y13" s="625"/>
      <c r="Z13" s="625"/>
      <c r="AA13" s="625"/>
      <c r="AB13" s="625"/>
      <c r="AC13" s="625"/>
      <c r="AD13" s="625"/>
      <c r="AE13" s="625"/>
      <c r="AF13" s="625"/>
      <c r="AG13" s="625"/>
      <c r="AH13" s="625"/>
    </row>
    <row r="14" spans="1:34" s="33" customFormat="1" ht="75.75" customHeight="1" x14ac:dyDescent="0.25">
      <c r="A14" s="629" t="s">
        <v>5</v>
      </c>
      <c r="B14" s="630" t="s">
        <v>6</v>
      </c>
      <c r="C14" s="630" t="s">
        <v>44</v>
      </c>
      <c r="D14" s="631" t="s">
        <v>364</v>
      </c>
      <c r="E14" s="631"/>
      <c r="F14" s="631"/>
      <c r="G14" s="630" t="s">
        <v>363</v>
      </c>
      <c r="H14" s="630" t="s">
        <v>362</v>
      </c>
      <c r="I14" s="630"/>
      <c r="J14" s="630"/>
      <c r="K14" s="630"/>
      <c r="L14" s="630"/>
      <c r="M14" s="633" t="s">
        <v>361</v>
      </c>
      <c r="N14" s="633"/>
      <c r="O14" s="633"/>
      <c r="P14" s="633"/>
      <c r="Q14" s="633" t="s">
        <v>360</v>
      </c>
      <c r="R14" s="633"/>
      <c r="S14" s="633"/>
      <c r="T14" s="633"/>
      <c r="U14" s="633" t="s">
        <v>359</v>
      </c>
      <c r="V14" s="634" t="s">
        <v>358</v>
      </c>
      <c r="W14" s="634"/>
      <c r="X14" s="632" t="s">
        <v>357</v>
      </c>
      <c r="Y14" s="632" t="s">
        <v>356</v>
      </c>
      <c r="Z14" s="632"/>
      <c r="AA14" s="633" t="s">
        <v>355</v>
      </c>
      <c r="AB14" s="633"/>
      <c r="AC14" s="633"/>
      <c r="AD14" s="633"/>
      <c r="AE14" s="633" t="s">
        <v>354</v>
      </c>
      <c r="AF14" s="633" t="s">
        <v>353</v>
      </c>
      <c r="AG14" s="633"/>
      <c r="AH14" s="630" t="s">
        <v>352</v>
      </c>
    </row>
    <row r="15" spans="1:34" s="33" customFormat="1" ht="213.75" customHeight="1" x14ac:dyDescent="0.25">
      <c r="A15" s="629"/>
      <c r="B15" s="630"/>
      <c r="C15" s="630"/>
      <c r="D15" s="630" t="s">
        <v>351</v>
      </c>
      <c r="E15" s="630"/>
      <c r="F15" s="630" t="s">
        <v>350</v>
      </c>
      <c r="G15" s="630"/>
      <c r="H15" s="630" t="s">
        <v>349</v>
      </c>
      <c r="I15" s="630" t="s">
        <v>348</v>
      </c>
      <c r="J15" s="630"/>
      <c r="K15" s="630" t="s">
        <v>347</v>
      </c>
      <c r="L15" s="630" t="s">
        <v>346</v>
      </c>
      <c r="M15" s="632" t="s">
        <v>345</v>
      </c>
      <c r="N15" s="632" t="s">
        <v>344</v>
      </c>
      <c r="O15" s="632" t="s">
        <v>343</v>
      </c>
      <c r="P15" s="632"/>
      <c r="Q15" s="632" t="s">
        <v>342</v>
      </c>
      <c r="R15" s="632" t="s">
        <v>341</v>
      </c>
      <c r="S15" s="632" t="s">
        <v>340</v>
      </c>
      <c r="T15" s="632"/>
      <c r="U15" s="633"/>
      <c r="V15" s="634"/>
      <c r="W15" s="634"/>
      <c r="X15" s="632"/>
      <c r="Y15" s="632"/>
      <c r="Z15" s="632"/>
      <c r="AA15" s="631" t="s">
        <v>339</v>
      </c>
      <c r="AB15" s="631"/>
      <c r="AC15" s="631" t="s">
        <v>338</v>
      </c>
      <c r="AD15" s="631"/>
      <c r="AE15" s="633"/>
      <c r="AF15" s="633" t="s">
        <v>337</v>
      </c>
      <c r="AG15" s="633" t="s">
        <v>336</v>
      </c>
      <c r="AH15" s="630"/>
    </row>
    <row r="16" spans="1:34" s="33" customFormat="1" ht="43.5" customHeight="1" x14ac:dyDescent="0.25">
      <c r="A16" s="629"/>
      <c r="B16" s="630"/>
      <c r="C16" s="630"/>
      <c r="D16" s="62" t="s">
        <v>335</v>
      </c>
      <c r="E16" s="62" t="s">
        <v>334</v>
      </c>
      <c r="F16" s="630"/>
      <c r="G16" s="630"/>
      <c r="H16" s="630"/>
      <c r="I16" s="62" t="s">
        <v>333</v>
      </c>
      <c r="J16" s="62" t="s">
        <v>332</v>
      </c>
      <c r="K16" s="630"/>
      <c r="L16" s="630"/>
      <c r="M16" s="632"/>
      <c r="N16" s="632"/>
      <c r="O16" s="192" t="s">
        <v>329</v>
      </c>
      <c r="P16" s="192" t="s">
        <v>328</v>
      </c>
      <c r="Q16" s="632"/>
      <c r="R16" s="632"/>
      <c r="S16" s="192" t="s">
        <v>329</v>
      </c>
      <c r="T16" s="192" t="s">
        <v>328</v>
      </c>
      <c r="U16" s="633"/>
      <c r="V16" s="193" t="s">
        <v>331</v>
      </c>
      <c r="W16" s="193" t="s">
        <v>330</v>
      </c>
      <c r="X16" s="632"/>
      <c r="Y16" s="192" t="s">
        <v>329</v>
      </c>
      <c r="Z16" s="192" t="s">
        <v>328</v>
      </c>
      <c r="AA16" s="196" t="s">
        <v>329</v>
      </c>
      <c r="AB16" s="196" t="s">
        <v>328</v>
      </c>
      <c r="AC16" s="196" t="s">
        <v>329</v>
      </c>
      <c r="AD16" s="196" t="s">
        <v>328</v>
      </c>
      <c r="AE16" s="633"/>
      <c r="AF16" s="633"/>
      <c r="AG16" s="633"/>
      <c r="AH16" s="630"/>
    </row>
    <row r="17" spans="1:34" s="33" customFormat="1" ht="15" customHeight="1" x14ac:dyDescent="0.25">
      <c r="A17" s="77">
        <v>1</v>
      </c>
      <c r="B17" s="62">
        <v>2</v>
      </c>
      <c r="C17" s="62">
        <v>3</v>
      </c>
      <c r="D17" s="62">
        <v>4</v>
      </c>
      <c r="E17" s="62">
        <v>5</v>
      </c>
      <c r="F17" s="62">
        <v>6</v>
      </c>
      <c r="G17" s="62">
        <v>7</v>
      </c>
      <c r="H17" s="62">
        <v>8</v>
      </c>
      <c r="I17" s="62">
        <v>9</v>
      </c>
      <c r="J17" s="62">
        <v>10</v>
      </c>
      <c r="K17" s="62">
        <v>11</v>
      </c>
      <c r="L17" s="62">
        <v>12</v>
      </c>
      <c r="M17" s="62">
        <v>13</v>
      </c>
      <c r="N17" s="62">
        <v>14</v>
      </c>
      <c r="O17" s="62">
        <v>15</v>
      </c>
      <c r="P17" s="62">
        <v>16</v>
      </c>
      <c r="Q17" s="62">
        <v>17</v>
      </c>
      <c r="R17" s="62">
        <v>18</v>
      </c>
      <c r="S17" s="62">
        <v>19</v>
      </c>
      <c r="T17" s="62">
        <v>20</v>
      </c>
      <c r="U17" s="62">
        <v>21</v>
      </c>
      <c r="V17" s="62">
        <v>22</v>
      </c>
      <c r="W17" s="62">
        <v>23</v>
      </c>
      <c r="X17" s="62">
        <v>24</v>
      </c>
      <c r="Y17" s="62">
        <v>25</v>
      </c>
      <c r="Z17" s="62">
        <v>26</v>
      </c>
      <c r="AA17" s="62">
        <v>27</v>
      </c>
      <c r="AB17" s="62">
        <v>28</v>
      </c>
      <c r="AC17" s="62">
        <v>29</v>
      </c>
      <c r="AD17" s="62">
        <v>30</v>
      </c>
      <c r="AE17" s="62">
        <v>31</v>
      </c>
      <c r="AF17" s="62">
        <v>32</v>
      </c>
      <c r="AG17" s="62">
        <v>33</v>
      </c>
      <c r="AH17" s="62">
        <v>34</v>
      </c>
    </row>
    <row r="18" spans="1:34" x14ac:dyDescent="0.25">
      <c r="A18" s="78" t="s">
        <v>657</v>
      </c>
      <c r="B18" s="64" t="s">
        <v>750</v>
      </c>
      <c r="C18" s="64" t="s">
        <v>655</v>
      </c>
      <c r="D18" s="64" t="s">
        <v>482</v>
      </c>
      <c r="E18" s="64" t="s">
        <v>482</v>
      </c>
      <c r="F18" s="64" t="s">
        <v>482</v>
      </c>
      <c r="G18" s="64" t="s">
        <v>482</v>
      </c>
      <c r="H18" s="64" t="s">
        <v>482</v>
      </c>
      <c r="I18" s="64" t="s">
        <v>482</v>
      </c>
      <c r="J18" s="64" t="s">
        <v>482</v>
      </c>
      <c r="K18" s="64" t="s">
        <v>482</v>
      </c>
      <c r="L18" s="64" t="s">
        <v>482</v>
      </c>
      <c r="M18" s="64" t="s">
        <v>482</v>
      </c>
      <c r="N18" s="64" t="s">
        <v>482</v>
      </c>
      <c r="O18" s="64" t="s">
        <v>482</v>
      </c>
      <c r="P18" s="64" t="s">
        <v>482</v>
      </c>
      <c r="Q18" s="64" t="s">
        <v>482</v>
      </c>
      <c r="R18" s="64" t="s">
        <v>482</v>
      </c>
      <c r="S18" s="64" t="s">
        <v>482</v>
      </c>
      <c r="T18" s="64" t="s">
        <v>482</v>
      </c>
      <c r="U18" s="64" t="s">
        <v>482</v>
      </c>
      <c r="V18" s="64" t="s">
        <v>482</v>
      </c>
      <c r="W18" s="64" t="s">
        <v>482</v>
      </c>
      <c r="X18" s="64" t="s">
        <v>482</v>
      </c>
      <c r="Y18" s="64" t="s">
        <v>482</v>
      </c>
      <c r="Z18" s="64" t="s">
        <v>482</v>
      </c>
      <c r="AA18" s="64" t="s">
        <v>482</v>
      </c>
      <c r="AB18" s="64" t="s">
        <v>482</v>
      </c>
      <c r="AC18" s="64" t="s">
        <v>482</v>
      </c>
      <c r="AD18" s="64" t="s">
        <v>482</v>
      </c>
      <c r="AE18" s="64" t="s">
        <v>482</v>
      </c>
      <c r="AF18" s="64" t="s">
        <v>482</v>
      </c>
      <c r="AG18" s="64" t="s">
        <v>482</v>
      </c>
      <c r="AH18" s="64" t="s">
        <v>482</v>
      </c>
    </row>
    <row r="19" spans="1:34" ht="45" x14ac:dyDescent="0.25">
      <c r="A19" s="78" t="s">
        <v>483</v>
      </c>
      <c r="B19" s="79" t="s">
        <v>602</v>
      </c>
      <c r="C19" s="64" t="s">
        <v>655</v>
      </c>
      <c r="D19" s="64" t="s">
        <v>482</v>
      </c>
      <c r="E19" s="64" t="s">
        <v>482</v>
      </c>
      <c r="F19" s="64" t="s">
        <v>482</v>
      </c>
      <c r="G19" s="64" t="s">
        <v>482</v>
      </c>
      <c r="H19" s="64" t="s">
        <v>482</v>
      </c>
      <c r="I19" s="64" t="s">
        <v>482</v>
      </c>
      <c r="J19" s="64" t="s">
        <v>482</v>
      </c>
      <c r="K19" s="64" t="s">
        <v>482</v>
      </c>
      <c r="L19" s="64" t="s">
        <v>482</v>
      </c>
      <c r="M19" s="64" t="s">
        <v>482</v>
      </c>
      <c r="N19" s="64" t="s">
        <v>482</v>
      </c>
      <c r="O19" s="64" t="s">
        <v>482</v>
      </c>
      <c r="P19" s="64" t="s">
        <v>482</v>
      </c>
      <c r="Q19" s="64" t="s">
        <v>482</v>
      </c>
      <c r="R19" s="64" t="s">
        <v>482</v>
      </c>
      <c r="S19" s="64" t="s">
        <v>482</v>
      </c>
      <c r="T19" s="64" t="s">
        <v>482</v>
      </c>
      <c r="U19" s="64" t="s">
        <v>482</v>
      </c>
      <c r="V19" s="64" t="s">
        <v>482</v>
      </c>
      <c r="W19" s="64" t="s">
        <v>482</v>
      </c>
      <c r="X19" s="64" t="s">
        <v>482</v>
      </c>
      <c r="Y19" s="64" t="s">
        <v>482</v>
      </c>
      <c r="Z19" s="64" t="s">
        <v>482</v>
      </c>
      <c r="AA19" s="64" t="s">
        <v>482</v>
      </c>
      <c r="AB19" s="64" t="s">
        <v>482</v>
      </c>
      <c r="AC19" s="64" t="s">
        <v>482</v>
      </c>
      <c r="AD19" s="64" t="s">
        <v>482</v>
      </c>
      <c r="AE19" s="64" t="s">
        <v>482</v>
      </c>
      <c r="AF19" s="64" t="s">
        <v>482</v>
      </c>
      <c r="AG19" s="64" t="s">
        <v>482</v>
      </c>
      <c r="AH19" s="64" t="s">
        <v>482</v>
      </c>
    </row>
    <row r="20" spans="1:34" ht="75" x14ac:dyDescent="0.25">
      <c r="A20" s="78" t="s">
        <v>485</v>
      </c>
      <c r="B20" s="79" t="s">
        <v>603</v>
      </c>
      <c r="C20" s="64" t="s">
        <v>655</v>
      </c>
      <c r="D20" s="64" t="s">
        <v>482</v>
      </c>
      <c r="E20" s="64" t="s">
        <v>482</v>
      </c>
      <c r="F20" s="64" t="s">
        <v>482</v>
      </c>
      <c r="G20" s="64" t="s">
        <v>482</v>
      </c>
      <c r="H20" s="64" t="s">
        <v>482</v>
      </c>
      <c r="I20" s="64" t="s">
        <v>482</v>
      </c>
      <c r="J20" s="64" t="s">
        <v>482</v>
      </c>
      <c r="K20" s="64" t="s">
        <v>482</v>
      </c>
      <c r="L20" s="64" t="s">
        <v>482</v>
      </c>
      <c r="M20" s="64" t="s">
        <v>482</v>
      </c>
      <c r="N20" s="64" t="s">
        <v>482</v>
      </c>
      <c r="O20" s="64" t="s">
        <v>482</v>
      </c>
      <c r="P20" s="64" t="s">
        <v>482</v>
      </c>
      <c r="Q20" s="64" t="s">
        <v>482</v>
      </c>
      <c r="R20" s="64" t="s">
        <v>482</v>
      </c>
      <c r="S20" s="64" t="s">
        <v>482</v>
      </c>
      <c r="T20" s="64" t="s">
        <v>482</v>
      </c>
      <c r="U20" s="64" t="s">
        <v>482</v>
      </c>
      <c r="V20" s="64" t="s">
        <v>482</v>
      </c>
      <c r="W20" s="64" t="s">
        <v>482</v>
      </c>
      <c r="X20" s="64" t="s">
        <v>482</v>
      </c>
      <c r="Y20" s="64" t="s">
        <v>482</v>
      </c>
      <c r="Z20" s="64" t="s">
        <v>482</v>
      </c>
      <c r="AA20" s="64" t="s">
        <v>482</v>
      </c>
      <c r="AB20" s="64" t="s">
        <v>482</v>
      </c>
      <c r="AC20" s="64" t="s">
        <v>482</v>
      </c>
      <c r="AD20" s="64" t="s">
        <v>482</v>
      </c>
      <c r="AE20" s="64" t="s">
        <v>482</v>
      </c>
      <c r="AF20" s="64" t="s">
        <v>482</v>
      </c>
      <c r="AG20" s="64" t="s">
        <v>482</v>
      </c>
      <c r="AH20" s="64" t="s">
        <v>482</v>
      </c>
    </row>
    <row r="21" spans="1:34" ht="90" x14ac:dyDescent="0.25">
      <c r="A21" s="78" t="s">
        <v>493</v>
      </c>
      <c r="B21" s="79" t="s">
        <v>605</v>
      </c>
      <c r="C21" s="64" t="s">
        <v>655</v>
      </c>
      <c r="D21" s="64" t="s">
        <v>482</v>
      </c>
      <c r="E21" s="64" t="s">
        <v>482</v>
      </c>
      <c r="F21" s="64" t="s">
        <v>482</v>
      </c>
      <c r="G21" s="64" t="s">
        <v>482</v>
      </c>
      <c r="H21" s="64" t="s">
        <v>482</v>
      </c>
      <c r="I21" s="64" t="s">
        <v>482</v>
      </c>
      <c r="J21" s="64" t="s">
        <v>482</v>
      </c>
      <c r="K21" s="64" t="s">
        <v>482</v>
      </c>
      <c r="L21" s="64" t="s">
        <v>482</v>
      </c>
      <c r="M21" s="64" t="s">
        <v>482</v>
      </c>
      <c r="N21" s="64" t="s">
        <v>482</v>
      </c>
      <c r="O21" s="64" t="s">
        <v>482</v>
      </c>
      <c r="P21" s="64" t="s">
        <v>482</v>
      </c>
      <c r="Q21" s="64" t="s">
        <v>482</v>
      </c>
      <c r="R21" s="64" t="s">
        <v>482</v>
      </c>
      <c r="S21" s="64" t="s">
        <v>482</v>
      </c>
      <c r="T21" s="64" t="s">
        <v>482</v>
      </c>
      <c r="U21" s="64" t="s">
        <v>482</v>
      </c>
      <c r="V21" s="64" t="s">
        <v>482</v>
      </c>
      <c r="W21" s="64" t="s">
        <v>482</v>
      </c>
      <c r="X21" s="64" t="s">
        <v>482</v>
      </c>
      <c r="Y21" s="64" t="s">
        <v>482</v>
      </c>
      <c r="Z21" s="64" t="s">
        <v>482</v>
      </c>
      <c r="AA21" s="64" t="s">
        <v>482</v>
      </c>
      <c r="AB21" s="64" t="s">
        <v>482</v>
      </c>
      <c r="AC21" s="64" t="s">
        <v>482</v>
      </c>
      <c r="AD21" s="64" t="s">
        <v>482</v>
      </c>
      <c r="AE21" s="64" t="s">
        <v>482</v>
      </c>
      <c r="AF21" s="64" t="s">
        <v>482</v>
      </c>
      <c r="AG21" s="64" t="s">
        <v>482</v>
      </c>
      <c r="AH21" s="64" t="s">
        <v>482</v>
      </c>
    </row>
    <row r="22" spans="1:34" ht="60" x14ac:dyDescent="0.25">
      <c r="A22" s="78" t="s">
        <v>497</v>
      </c>
      <c r="B22" s="79" t="s">
        <v>607</v>
      </c>
      <c r="C22" s="64" t="s">
        <v>655</v>
      </c>
      <c r="D22" s="64" t="s">
        <v>482</v>
      </c>
      <c r="E22" s="64" t="s">
        <v>482</v>
      </c>
      <c r="F22" s="64" t="s">
        <v>482</v>
      </c>
      <c r="G22" s="64" t="s">
        <v>482</v>
      </c>
      <c r="H22" s="64" t="s">
        <v>482</v>
      </c>
      <c r="I22" s="64" t="s">
        <v>482</v>
      </c>
      <c r="J22" s="64" t="s">
        <v>482</v>
      </c>
      <c r="K22" s="64" t="s">
        <v>482</v>
      </c>
      <c r="L22" s="64" t="s">
        <v>482</v>
      </c>
      <c r="M22" s="64" t="s">
        <v>482</v>
      </c>
      <c r="N22" s="64" t="s">
        <v>482</v>
      </c>
      <c r="O22" s="64" t="s">
        <v>482</v>
      </c>
      <c r="P22" s="64" t="s">
        <v>482</v>
      </c>
      <c r="Q22" s="64" t="s">
        <v>482</v>
      </c>
      <c r="R22" s="64" t="s">
        <v>482</v>
      </c>
      <c r="S22" s="64" t="s">
        <v>482</v>
      </c>
      <c r="T22" s="64" t="s">
        <v>482</v>
      </c>
      <c r="U22" s="64" t="s">
        <v>482</v>
      </c>
      <c r="V22" s="64" t="s">
        <v>482</v>
      </c>
      <c r="W22" s="64" t="s">
        <v>482</v>
      </c>
      <c r="X22" s="64" t="s">
        <v>482</v>
      </c>
      <c r="Y22" s="64" t="s">
        <v>482</v>
      </c>
      <c r="Z22" s="64" t="s">
        <v>482</v>
      </c>
      <c r="AA22" s="64" t="s">
        <v>482</v>
      </c>
      <c r="AB22" s="64" t="s">
        <v>482</v>
      </c>
      <c r="AC22" s="64" t="s">
        <v>482</v>
      </c>
      <c r="AD22" s="64" t="s">
        <v>482</v>
      </c>
      <c r="AE22" s="64" t="s">
        <v>482</v>
      </c>
      <c r="AF22" s="64" t="s">
        <v>482</v>
      </c>
      <c r="AG22" s="64" t="s">
        <v>482</v>
      </c>
      <c r="AH22" s="64" t="s">
        <v>482</v>
      </c>
    </row>
    <row r="23" spans="1:34" ht="105" x14ac:dyDescent="0.25">
      <c r="A23" s="78" t="s">
        <v>499</v>
      </c>
      <c r="B23" s="79" t="s">
        <v>608</v>
      </c>
      <c r="C23" s="64" t="s">
        <v>655</v>
      </c>
      <c r="D23" s="64" t="s">
        <v>482</v>
      </c>
      <c r="E23" s="64" t="s">
        <v>482</v>
      </c>
      <c r="F23" s="64" t="s">
        <v>482</v>
      </c>
      <c r="G23" s="64" t="s">
        <v>482</v>
      </c>
      <c r="H23" s="64" t="s">
        <v>482</v>
      </c>
      <c r="I23" s="64" t="s">
        <v>482</v>
      </c>
      <c r="J23" s="64" t="s">
        <v>482</v>
      </c>
      <c r="K23" s="64" t="s">
        <v>482</v>
      </c>
      <c r="L23" s="64" t="s">
        <v>482</v>
      </c>
      <c r="M23" s="64" t="s">
        <v>482</v>
      </c>
      <c r="N23" s="64" t="s">
        <v>482</v>
      </c>
      <c r="O23" s="64" t="s">
        <v>482</v>
      </c>
      <c r="P23" s="64" t="s">
        <v>482</v>
      </c>
      <c r="Q23" s="64" t="s">
        <v>482</v>
      </c>
      <c r="R23" s="64" t="s">
        <v>482</v>
      </c>
      <c r="S23" s="64" t="s">
        <v>482</v>
      </c>
      <c r="T23" s="64" t="s">
        <v>482</v>
      </c>
      <c r="U23" s="64" t="s">
        <v>482</v>
      </c>
      <c r="V23" s="64" t="s">
        <v>482</v>
      </c>
      <c r="W23" s="64" t="s">
        <v>482</v>
      </c>
      <c r="X23" s="64" t="s">
        <v>482</v>
      </c>
      <c r="Y23" s="64" t="s">
        <v>482</v>
      </c>
      <c r="Z23" s="64" t="s">
        <v>482</v>
      </c>
      <c r="AA23" s="64" t="s">
        <v>482</v>
      </c>
      <c r="AB23" s="64" t="s">
        <v>482</v>
      </c>
      <c r="AC23" s="64" t="s">
        <v>482</v>
      </c>
      <c r="AD23" s="64" t="s">
        <v>482</v>
      </c>
      <c r="AE23" s="64" t="s">
        <v>482</v>
      </c>
      <c r="AF23" s="64" t="s">
        <v>482</v>
      </c>
      <c r="AG23" s="64" t="s">
        <v>482</v>
      </c>
      <c r="AH23" s="64" t="s">
        <v>482</v>
      </c>
    </row>
    <row r="24" spans="1:34" ht="75" x14ac:dyDescent="0.25">
      <c r="A24" s="78" t="s">
        <v>500</v>
      </c>
      <c r="B24" s="79" t="s">
        <v>609</v>
      </c>
      <c r="C24" s="64" t="s">
        <v>655</v>
      </c>
      <c r="D24" s="64" t="s">
        <v>482</v>
      </c>
      <c r="E24" s="64" t="s">
        <v>482</v>
      </c>
      <c r="F24" s="64" t="s">
        <v>482</v>
      </c>
      <c r="G24" s="64" t="s">
        <v>482</v>
      </c>
      <c r="H24" s="64" t="s">
        <v>482</v>
      </c>
      <c r="I24" s="64" t="s">
        <v>482</v>
      </c>
      <c r="J24" s="64" t="s">
        <v>482</v>
      </c>
      <c r="K24" s="64" t="s">
        <v>482</v>
      </c>
      <c r="L24" s="64" t="s">
        <v>482</v>
      </c>
      <c r="M24" s="64" t="s">
        <v>482</v>
      </c>
      <c r="N24" s="64" t="s">
        <v>482</v>
      </c>
      <c r="O24" s="64" t="s">
        <v>482</v>
      </c>
      <c r="P24" s="64" t="s">
        <v>482</v>
      </c>
      <c r="Q24" s="64" t="s">
        <v>482</v>
      </c>
      <c r="R24" s="64" t="s">
        <v>482</v>
      </c>
      <c r="S24" s="64" t="s">
        <v>482</v>
      </c>
      <c r="T24" s="64" t="s">
        <v>482</v>
      </c>
      <c r="U24" s="64" t="s">
        <v>482</v>
      </c>
      <c r="V24" s="64" t="s">
        <v>482</v>
      </c>
      <c r="W24" s="64" t="s">
        <v>482</v>
      </c>
      <c r="X24" s="64" t="s">
        <v>482</v>
      </c>
      <c r="Y24" s="64" t="s">
        <v>482</v>
      </c>
      <c r="Z24" s="64" t="s">
        <v>482</v>
      </c>
      <c r="AA24" s="64" t="s">
        <v>482</v>
      </c>
      <c r="AB24" s="64" t="s">
        <v>482</v>
      </c>
      <c r="AC24" s="64" t="s">
        <v>482</v>
      </c>
      <c r="AD24" s="64" t="s">
        <v>482</v>
      </c>
      <c r="AE24" s="64" t="s">
        <v>482</v>
      </c>
      <c r="AF24" s="64" t="s">
        <v>482</v>
      </c>
      <c r="AG24" s="64" t="s">
        <v>482</v>
      </c>
      <c r="AH24" s="64" t="s">
        <v>482</v>
      </c>
    </row>
    <row r="25" spans="1:34" ht="60" x14ac:dyDescent="0.25">
      <c r="A25" s="78" t="s">
        <v>503</v>
      </c>
      <c r="B25" s="79" t="s">
        <v>610</v>
      </c>
      <c r="C25" s="64" t="s">
        <v>655</v>
      </c>
      <c r="D25" s="64" t="s">
        <v>482</v>
      </c>
      <c r="E25" s="64" t="s">
        <v>482</v>
      </c>
      <c r="F25" s="64" t="s">
        <v>482</v>
      </c>
      <c r="G25" s="64" t="s">
        <v>482</v>
      </c>
      <c r="H25" s="64" t="s">
        <v>482</v>
      </c>
      <c r="I25" s="64" t="s">
        <v>482</v>
      </c>
      <c r="J25" s="64" t="s">
        <v>482</v>
      </c>
      <c r="K25" s="64" t="s">
        <v>482</v>
      </c>
      <c r="L25" s="64" t="s">
        <v>482</v>
      </c>
      <c r="M25" s="64" t="s">
        <v>482</v>
      </c>
      <c r="N25" s="64" t="s">
        <v>482</v>
      </c>
      <c r="O25" s="64" t="s">
        <v>482</v>
      </c>
      <c r="P25" s="64" t="s">
        <v>482</v>
      </c>
      <c r="Q25" s="64" t="s">
        <v>482</v>
      </c>
      <c r="R25" s="64" t="s">
        <v>482</v>
      </c>
      <c r="S25" s="64" t="s">
        <v>482</v>
      </c>
      <c r="T25" s="64" t="s">
        <v>482</v>
      </c>
      <c r="U25" s="64" t="s">
        <v>482</v>
      </c>
      <c r="V25" s="64" t="s">
        <v>482</v>
      </c>
      <c r="W25" s="64" t="s">
        <v>482</v>
      </c>
      <c r="X25" s="64" t="s">
        <v>482</v>
      </c>
      <c r="Y25" s="64" t="s">
        <v>482</v>
      </c>
      <c r="Z25" s="64" t="s">
        <v>482</v>
      </c>
      <c r="AA25" s="64" t="s">
        <v>482</v>
      </c>
      <c r="AB25" s="64" t="s">
        <v>482</v>
      </c>
      <c r="AC25" s="64" t="s">
        <v>482</v>
      </c>
      <c r="AD25" s="64" t="s">
        <v>482</v>
      </c>
      <c r="AE25" s="64" t="s">
        <v>482</v>
      </c>
      <c r="AF25" s="64" t="s">
        <v>482</v>
      </c>
      <c r="AG25" s="64" t="s">
        <v>482</v>
      </c>
      <c r="AH25" s="64" t="s">
        <v>482</v>
      </c>
    </row>
    <row r="26" spans="1:34" ht="45" x14ac:dyDescent="0.25">
      <c r="A26" s="78" t="s">
        <v>505</v>
      </c>
      <c r="B26" s="79" t="s">
        <v>826</v>
      </c>
      <c r="C26" s="64" t="s">
        <v>655</v>
      </c>
      <c r="D26" s="64" t="s">
        <v>482</v>
      </c>
      <c r="E26" s="64" t="s">
        <v>482</v>
      </c>
      <c r="F26" s="64" t="s">
        <v>482</v>
      </c>
      <c r="G26" s="64" t="s">
        <v>482</v>
      </c>
      <c r="H26" s="64" t="s">
        <v>482</v>
      </c>
      <c r="I26" s="64" t="s">
        <v>482</v>
      </c>
      <c r="J26" s="64" t="s">
        <v>482</v>
      </c>
      <c r="K26" s="64" t="s">
        <v>482</v>
      </c>
      <c r="L26" s="64" t="s">
        <v>482</v>
      </c>
      <c r="M26" s="64" t="s">
        <v>482</v>
      </c>
      <c r="N26" s="64" t="s">
        <v>482</v>
      </c>
      <c r="O26" s="64" t="s">
        <v>482</v>
      </c>
      <c r="P26" s="64" t="s">
        <v>482</v>
      </c>
      <c r="Q26" s="64" t="s">
        <v>482</v>
      </c>
      <c r="R26" s="64" t="s">
        <v>482</v>
      </c>
      <c r="S26" s="64" t="s">
        <v>482</v>
      </c>
      <c r="T26" s="64" t="s">
        <v>482</v>
      </c>
      <c r="U26" s="64" t="s">
        <v>482</v>
      </c>
      <c r="V26" s="64" t="s">
        <v>482</v>
      </c>
      <c r="W26" s="64" t="s">
        <v>482</v>
      </c>
      <c r="X26" s="64" t="s">
        <v>482</v>
      </c>
      <c r="Y26" s="64" t="s">
        <v>482</v>
      </c>
      <c r="Z26" s="64" t="s">
        <v>482</v>
      </c>
      <c r="AA26" s="64" t="s">
        <v>482</v>
      </c>
      <c r="AB26" s="64" t="s">
        <v>482</v>
      </c>
      <c r="AC26" s="64" t="s">
        <v>482</v>
      </c>
      <c r="AD26" s="64" t="s">
        <v>482</v>
      </c>
      <c r="AE26" s="64" t="s">
        <v>482</v>
      </c>
      <c r="AF26" s="64" t="s">
        <v>482</v>
      </c>
      <c r="AG26" s="64" t="s">
        <v>482</v>
      </c>
      <c r="AH26" s="64" t="s">
        <v>482</v>
      </c>
    </row>
    <row r="27" spans="1:34" ht="150" x14ac:dyDescent="0.25">
      <c r="A27" s="78" t="s">
        <v>505</v>
      </c>
      <c r="B27" s="79" t="s">
        <v>611</v>
      </c>
      <c r="C27" s="64" t="s">
        <v>655</v>
      </c>
      <c r="D27" s="64" t="s">
        <v>482</v>
      </c>
      <c r="E27" s="64" t="s">
        <v>482</v>
      </c>
      <c r="F27" s="64" t="s">
        <v>482</v>
      </c>
      <c r="G27" s="64" t="s">
        <v>482</v>
      </c>
      <c r="H27" s="64" t="s">
        <v>482</v>
      </c>
      <c r="I27" s="64" t="s">
        <v>482</v>
      </c>
      <c r="J27" s="64" t="s">
        <v>482</v>
      </c>
      <c r="K27" s="64" t="s">
        <v>482</v>
      </c>
      <c r="L27" s="64" t="s">
        <v>482</v>
      </c>
      <c r="M27" s="64" t="s">
        <v>482</v>
      </c>
      <c r="N27" s="64" t="s">
        <v>482</v>
      </c>
      <c r="O27" s="64" t="s">
        <v>482</v>
      </c>
      <c r="P27" s="64" t="s">
        <v>482</v>
      </c>
      <c r="Q27" s="64" t="s">
        <v>482</v>
      </c>
      <c r="R27" s="64" t="s">
        <v>482</v>
      </c>
      <c r="S27" s="64" t="s">
        <v>482</v>
      </c>
      <c r="T27" s="64" t="s">
        <v>482</v>
      </c>
      <c r="U27" s="64" t="s">
        <v>482</v>
      </c>
      <c r="V27" s="64" t="s">
        <v>482</v>
      </c>
      <c r="W27" s="64" t="s">
        <v>482</v>
      </c>
      <c r="X27" s="64" t="s">
        <v>482</v>
      </c>
      <c r="Y27" s="64" t="s">
        <v>482</v>
      </c>
      <c r="Z27" s="64" t="s">
        <v>482</v>
      </c>
      <c r="AA27" s="64" t="s">
        <v>482</v>
      </c>
      <c r="AB27" s="64" t="s">
        <v>482</v>
      </c>
      <c r="AC27" s="64" t="s">
        <v>482</v>
      </c>
      <c r="AD27" s="64" t="s">
        <v>482</v>
      </c>
      <c r="AE27" s="64" t="s">
        <v>482</v>
      </c>
      <c r="AF27" s="64" t="s">
        <v>482</v>
      </c>
      <c r="AG27" s="64" t="s">
        <v>482</v>
      </c>
      <c r="AH27" s="64" t="s">
        <v>482</v>
      </c>
    </row>
    <row r="28" spans="1:34" ht="135" x14ac:dyDescent="0.25">
      <c r="A28" s="78" t="s">
        <v>505</v>
      </c>
      <c r="B28" s="79" t="s">
        <v>612</v>
      </c>
      <c r="C28" s="64" t="s">
        <v>655</v>
      </c>
      <c r="D28" s="64" t="s">
        <v>482</v>
      </c>
      <c r="E28" s="64" t="s">
        <v>482</v>
      </c>
      <c r="F28" s="64" t="s">
        <v>482</v>
      </c>
      <c r="G28" s="64" t="s">
        <v>482</v>
      </c>
      <c r="H28" s="64" t="s">
        <v>482</v>
      </c>
      <c r="I28" s="64" t="s">
        <v>482</v>
      </c>
      <c r="J28" s="64" t="s">
        <v>482</v>
      </c>
      <c r="K28" s="64" t="s">
        <v>482</v>
      </c>
      <c r="L28" s="64" t="s">
        <v>482</v>
      </c>
      <c r="M28" s="64" t="s">
        <v>482</v>
      </c>
      <c r="N28" s="64" t="s">
        <v>482</v>
      </c>
      <c r="O28" s="64" t="s">
        <v>482</v>
      </c>
      <c r="P28" s="64" t="s">
        <v>482</v>
      </c>
      <c r="Q28" s="64" t="s">
        <v>482</v>
      </c>
      <c r="R28" s="64" t="s">
        <v>482</v>
      </c>
      <c r="S28" s="64" t="s">
        <v>482</v>
      </c>
      <c r="T28" s="64" t="s">
        <v>482</v>
      </c>
      <c r="U28" s="64" t="s">
        <v>482</v>
      </c>
      <c r="V28" s="64" t="s">
        <v>482</v>
      </c>
      <c r="W28" s="64" t="s">
        <v>482</v>
      </c>
      <c r="X28" s="64" t="s">
        <v>482</v>
      </c>
      <c r="Y28" s="64" t="s">
        <v>482</v>
      </c>
      <c r="Z28" s="64" t="s">
        <v>482</v>
      </c>
      <c r="AA28" s="64" t="s">
        <v>482</v>
      </c>
      <c r="AB28" s="64" t="s">
        <v>482</v>
      </c>
      <c r="AC28" s="64" t="s">
        <v>482</v>
      </c>
      <c r="AD28" s="64" t="s">
        <v>482</v>
      </c>
      <c r="AE28" s="64" t="s">
        <v>482</v>
      </c>
      <c r="AF28" s="64" t="s">
        <v>482</v>
      </c>
      <c r="AG28" s="64" t="s">
        <v>482</v>
      </c>
      <c r="AH28" s="64" t="s">
        <v>482</v>
      </c>
    </row>
    <row r="29" spans="1:34" ht="135" x14ac:dyDescent="0.25">
      <c r="A29" s="78" t="s">
        <v>505</v>
      </c>
      <c r="B29" s="79" t="s">
        <v>613</v>
      </c>
      <c r="C29" s="64" t="s">
        <v>655</v>
      </c>
      <c r="D29" s="64" t="s">
        <v>482</v>
      </c>
      <c r="E29" s="64" t="s">
        <v>482</v>
      </c>
      <c r="F29" s="64" t="s">
        <v>482</v>
      </c>
      <c r="G29" s="64" t="s">
        <v>482</v>
      </c>
      <c r="H29" s="64" t="s">
        <v>482</v>
      </c>
      <c r="I29" s="64" t="s">
        <v>482</v>
      </c>
      <c r="J29" s="64" t="s">
        <v>482</v>
      </c>
      <c r="K29" s="64" t="s">
        <v>482</v>
      </c>
      <c r="L29" s="64" t="s">
        <v>482</v>
      </c>
      <c r="M29" s="64" t="s">
        <v>482</v>
      </c>
      <c r="N29" s="64" t="s">
        <v>482</v>
      </c>
      <c r="O29" s="64" t="s">
        <v>482</v>
      </c>
      <c r="P29" s="64" t="s">
        <v>482</v>
      </c>
      <c r="Q29" s="64" t="s">
        <v>482</v>
      </c>
      <c r="R29" s="64" t="s">
        <v>482</v>
      </c>
      <c r="S29" s="64" t="s">
        <v>482</v>
      </c>
      <c r="T29" s="64" t="s">
        <v>482</v>
      </c>
      <c r="U29" s="64" t="s">
        <v>482</v>
      </c>
      <c r="V29" s="64" t="s">
        <v>482</v>
      </c>
      <c r="W29" s="64" t="s">
        <v>482</v>
      </c>
      <c r="X29" s="64" t="s">
        <v>482</v>
      </c>
      <c r="Y29" s="64" t="s">
        <v>482</v>
      </c>
      <c r="Z29" s="64" t="s">
        <v>482</v>
      </c>
      <c r="AA29" s="64" t="s">
        <v>482</v>
      </c>
      <c r="AB29" s="64" t="s">
        <v>482</v>
      </c>
      <c r="AC29" s="64" t="s">
        <v>482</v>
      </c>
      <c r="AD29" s="64" t="s">
        <v>482</v>
      </c>
      <c r="AE29" s="64" t="s">
        <v>482</v>
      </c>
      <c r="AF29" s="64" t="s">
        <v>482</v>
      </c>
      <c r="AG29" s="64" t="s">
        <v>482</v>
      </c>
      <c r="AH29" s="64" t="s">
        <v>482</v>
      </c>
    </row>
    <row r="30" spans="1:34" ht="45" x14ac:dyDescent="0.25">
      <c r="A30" s="78" t="s">
        <v>506</v>
      </c>
      <c r="B30" s="79" t="s">
        <v>826</v>
      </c>
      <c r="C30" s="64" t="s">
        <v>655</v>
      </c>
      <c r="D30" s="64" t="s">
        <v>482</v>
      </c>
      <c r="E30" s="64" t="s">
        <v>482</v>
      </c>
      <c r="F30" s="64" t="s">
        <v>482</v>
      </c>
      <c r="G30" s="64" t="s">
        <v>482</v>
      </c>
      <c r="H30" s="64" t="s">
        <v>482</v>
      </c>
      <c r="I30" s="64" t="s">
        <v>482</v>
      </c>
      <c r="J30" s="64" t="s">
        <v>482</v>
      </c>
      <c r="K30" s="64" t="s">
        <v>482</v>
      </c>
      <c r="L30" s="64" t="s">
        <v>482</v>
      </c>
      <c r="M30" s="64" t="s">
        <v>482</v>
      </c>
      <c r="N30" s="64" t="s">
        <v>482</v>
      </c>
      <c r="O30" s="64" t="s">
        <v>482</v>
      </c>
      <c r="P30" s="64" t="s">
        <v>482</v>
      </c>
      <c r="Q30" s="64" t="s">
        <v>482</v>
      </c>
      <c r="R30" s="64" t="s">
        <v>482</v>
      </c>
      <c r="S30" s="64" t="s">
        <v>482</v>
      </c>
      <c r="T30" s="64" t="s">
        <v>482</v>
      </c>
      <c r="U30" s="64" t="s">
        <v>482</v>
      </c>
      <c r="V30" s="64" t="s">
        <v>482</v>
      </c>
      <c r="W30" s="64" t="s">
        <v>482</v>
      </c>
      <c r="X30" s="64" t="s">
        <v>482</v>
      </c>
      <c r="Y30" s="64" t="s">
        <v>482</v>
      </c>
      <c r="Z30" s="64" t="s">
        <v>482</v>
      </c>
      <c r="AA30" s="64" t="s">
        <v>482</v>
      </c>
      <c r="AB30" s="64" t="s">
        <v>482</v>
      </c>
      <c r="AC30" s="64" t="s">
        <v>482</v>
      </c>
      <c r="AD30" s="64" t="s">
        <v>482</v>
      </c>
      <c r="AE30" s="64" t="s">
        <v>482</v>
      </c>
      <c r="AF30" s="64" t="s">
        <v>482</v>
      </c>
      <c r="AG30" s="64" t="s">
        <v>482</v>
      </c>
      <c r="AH30" s="64" t="s">
        <v>482</v>
      </c>
    </row>
    <row r="31" spans="1:34" ht="150" x14ac:dyDescent="0.25">
      <c r="A31" s="78" t="s">
        <v>506</v>
      </c>
      <c r="B31" s="79" t="s">
        <v>611</v>
      </c>
      <c r="C31" s="64" t="s">
        <v>655</v>
      </c>
      <c r="D31" s="64" t="s">
        <v>482</v>
      </c>
      <c r="E31" s="64" t="s">
        <v>482</v>
      </c>
      <c r="F31" s="64" t="s">
        <v>482</v>
      </c>
      <c r="G31" s="64" t="s">
        <v>482</v>
      </c>
      <c r="H31" s="64" t="s">
        <v>482</v>
      </c>
      <c r="I31" s="64" t="s">
        <v>482</v>
      </c>
      <c r="J31" s="64" t="s">
        <v>482</v>
      </c>
      <c r="K31" s="64" t="s">
        <v>482</v>
      </c>
      <c r="L31" s="64" t="s">
        <v>482</v>
      </c>
      <c r="M31" s="64" t="s">
        <v>482</v>
      </c>
      <c r="N31" s="64" t="s">
        <v>482</v>
      </c>
      <c r="O31" s="64" t="s">
        <v>482</v>
      </c>
      <c r="P31" s="64" t="s">
        <v>482</v>
      </c>
      <c r="Q31" s="64" t="s">
        <v>482</v>
      </c>
      <c r="R31" s="64" t="s">
        <v>482</v>
      </c>
      <c r="S31" s="64" t="s">
        <v>482</v>
      </c>
      <c r="T31" s="64" t="s">
        <v>482</v>
      </c>
      <c r="U31" s="64" t="s">
        <v>482</v>
      </c>
      <c r="V31" s="64" t="s">
        <v>482</v>
      </c>
      <c r="W31" s="64" t="s">
        <v>482</v>
      </c>
      <c r="X31" s="64" t="s">
        <v>482</v>
      </c>
      <c r="Y31" s="64" t="s">
        <v>482</v>
      </c>
      <c r="Z31" s="64" t="s">
        <v>482</v>
      </c>
      <c r="AA31" s="64" t="s">
        <v>482</v>
      </c>
      <c r="AB31" s="64" t="s">
        <v>482</v>
      </c>
      <c r="AC31" s="64" t="s">
        <v>482</v>
      </c>
      <c r="AD31" s="64" t="s">
        <v>482</v>
      </c>
      <c r="AE31" s="64" t="s">
        <v>482</v>
      </c>
      <c r="AF31" s="64" t="s">
        <v>482</v>
      </c>
      <c r="AG31" s="64" t="s">
        <v>482</v>
      </c>
      <c r="AH31" s="64" t="s">
        <v>482</v>
      </c>
    </row>
    <row r="32" spans="1:34" ht="135" x14ac:dyDescent="0.25">
      <c r="A32" s="78" t="s">
        <v>506</v>
      </c>
      <c r="B32" s="79" t="s">
        <v>612</v>
      </c>
      <c r="C32" s="64" t="s">
        <v>655</v>
      </c>
      <c r="D32" s="64" t="s">
        <v>482</v>
      </c>
      <c r="E32" s="64" t="s">
        <v>482</v>
      </c>
      <c r="F32" s="64" t="s">
        <v>482</v>
      </c>
      <c r="G32" s="64" t="s">
        <v>482</v>
      </c>
      <c r="H32" s="64" t="s">
        <v>482</v>
      </c>
      <c r="I32" s="64" t="s">
        <v>482</v>
      </c>
      <c r="J32" s="64" t="s">
        <v>482</v>
      </c>
      <c r="K32" s="64" t="s">
        <v>482</v>
      </c>
      <c r="L32" s="64" t="s">
        <v>482</v>
      </c>
      <c r="M32" s="64" t="s">
        <v>482</v>
      </c>
      <c r="N32" s="64" t="s">
        <v>482</v>
      </c>
      <c r="O32" s="64" t="s">
        <v>482</v>
      </c>
      <c r="P32" s="64" t="s">
        <v>482</v>
      </c>
      <c r="Q32" s="64" t="s">
        <v>482</v>
      </c>
      <c r="R32" s="64" t="s">
        <v>482</v>
      </c>
      <c r="S32" s="64" t="s">
        <v>482</v>
      </c>
      <c r="T32" s="64" t="s">
        <v>482</v>
      </c>
      <c r="U32" s="64" t="s">
        <v>482</v>
      </c>
      <c r="V32" s="64" t="s">
        <v>482</v>
      </c>
      <c r="W32" s="64" t="s">
        <v>482</v>
      </c>
      <c r="X32" s="64" t="s">
        <v>482</v>
      </c>
      <c r="Y32" s="64" t="s">
        <v>482</v>
      </c>
      <c r="Z32" s="64" t="s">
        <v>482</v>
      </c>
      <c r="AA32" s="64" t="s">
        <v>482</v>
      </c>
      <c r="AB32" s="64" t="s">
        <v>482</v>
      </c>
      <c r="AC32" s="64" t="s">
        <v>482</v>
      </c>
      <c r="AD32" s="64" t="s">
        <v>482</v>
      </c>
      <c r="AE32" s="64" t="s">
        <v>482</v>
      </c>
      <c r="AF32" s="64" t="s">
        <v>482</v>
      </c>
      <c r="AG32" s="64" t="s">
        <v>482</v>
      </c>
      <c r="AH32" s="64" t="s">
        <v>482</v>
      </c>
    </row>
    <row r="33" spans="1:34" ht="135" x14ac:dyDescent="0.25">
      <c r="A33" s="78" t="s">
        <v>506</v>
      </c>
      <c r="B33" s="79" t="s">
        <v>614</v>
      </c>
      <c r="C33" s="64" t="s">
        <v>655</v>
      </c>
      <c r="D33" s="64" t="s">
        <v>482</v>
      </c>
      <c r="E33" s="64" t="s">
        <v>482</v>
      </c>
      <c r="F33" s="64" t="s">
        <v>482</v>
      </c>
      <c r="G33" s="64" t="s">
        <v>482</v>
      </c>
      <c r="H33" s="64" t="s">
        <v>482</v>
      </c>
      <c r="I33" s="64" t="s">
        <v>482</v>
      </c>
      <c r="J33" s="64" t="s">
        <v>482</v>
      </c>
      <c r="K33" s="64" t="s">
        <v>482</v>
      </c>
      <c r="L33" s="64" t="s">
        <v>482</v>
      </c>
      <c r="M33" s="64" t="s">
        <v>482</v>
      </c>
      <c r="N33" s="64" t="s">
        <v>482</v>
      </c>
      <c r="O33" s="64" t="s">
        <v>482</v>
      </c>
      <c r="P33" s="64" t="s">
        <v>482</v>
      </c>
      <c r="Q33" s="64" t="s">
        <v>482</v>
      </c>
      <c r="R33" s="64" t="s">
        <v>482</v>
      </c>
      <c r="S33" s="64" t="s">
        <v>482</v>
      </c>
      <c r="T33" s="64" t="s">
        <v>482</v>
      </c>
      <c r="U33" s="64" t="s">
        <v>482</v>
      </c>
      <c r="V33" s="64" t="s">
        <v>482</v>
      </c>
      <c r="W33" s="64" t="s">
        <v>482</v>
      </c>
      <c r="X33" s="64" t="s">
        <v>482</v>
      </c>
      <c r="Y33" s="64" t="s">
        <v>482</v>
      </c>
      <c r="Z33" s="64" t="s">
        <v>482</v>
      </c>
      <c r="AA33" s="64" t="s">
        <v>482</v>
      </c>
      <c r="AB33" s="64" t="s">
        <v>482</v>
      </c>
      <c r="AC33" s="64" t="s">
        <v>482</v>
      </c>
      <c r="AD33" s="64" t="s">
        <v>482</v>
      </c>
      <c r="AE33" s="64" t="s">
        <v>482</v>
      </c>
      <c r="AF33" s="64" t="s">
        <v>482</v>
      </c>
      <c r="AG33" s="64" t="s">
        <v>482</v>
      </c>
      <c r="AH33" s="64" t="s">
        <v>482</v>
      </c>
    </row>
    <row r="34" spans="1:34" ht="135" x14ac:dyDescent="0.25">
      <c r="A34" s="78" t="s">
        <v>509</v>
      </c>
      <c r="B34" s="79" t="s">
        <v>637</v>
      </c>
      <c r="C34" s="64" t="s">
        <v>655</v>
      </c>
      <c r="D34" s="64" t="s">
        <v>482</v>
      </c>
      <c r="E34" s="64" t="s">
        <v>482</v>
      </c>
      <c r="F34" s="64" t="s">
        <v>482</v>
      </c>
      <c r="G34" s="64" t="s">
        <v>482</v>
      </c>
      <c r="H34" s="64" t="s">
        <v>482</v>
      </c>
      <c r="I34" s="64" t="s">
        <v>482</v>
      </c>
      <c r="J34" s="64" t="s">
        <v>482</v>
      </c>
      <c r="K34" s="64" t="s">
        <v>482</v>
      </c>
      <c r="L34" s="64" t="s">
        <v>482</v>
      </c>
      <c r="M34" s="64" t="s">
        <v>482</v>
      </c>
      <c r="N34" s="64" t="s">
        <v>482</v>
      </c>
      <c r="O34" s="64" t="s">
        <v>482</v>
      </c>
      <c r="P34" s="64" t="s">
        <v>482</v>
      </c>
      <c r="Q34" s="64" t="s">
        <v>482</v>
      </c>
      <c r="R34" s="64" t="s">
        <v>482</v>
      </c>
      <c r="S34" s="64" t="s">
        <v>482</v>
      </c>
      <c r="T34" s="64" t="s">
        <v>482</v>
      </c>
      <c r="U34" s="64" t="s">
        <v>482</v>
      </c>
      <c r="V34" s="64" t="s">
        <v>482</v>
      </c>
      <c r="W34" s="64" t="s">
        <v>482</v>
      </c>
      <c r="X34" s="64" t="s">
        <v>482</v>
      </c>
      <c r="Y34" s="64" t="s">
        <v>482</v>
      </c>
      <c r="Z34" s="64" t="s">
        <v>482</v>
      </c>
      <c r="AA34" s="64" t="s">
        <v>482</v>
      </c>
      <c r="AB34" s="64" t="s">
        <v>482</v>
      </c>
      <c r="AC34" s="64" t="s">
        <v>482</v>
      </c>
      <c r="AD34" s="64" t="s">
        <v>482</v>
      </c>
      <c r="AE34" s="64" t="s">
        <v>482</v>
      </c>
      <c r="AF34" s="64" t="s">
        <v>482</v>
      </c>
      <c r="AG34" s="64" t="s">
        <v>482</v>
      </c>
      <c r="AH34" s="64" t="s">
        <v>482</v>
      </c>
    </row>
    <row r="35" spans="1:34" ht="120" x14ac:dyDescent="0.25">
      <c r="A35" s="78" t="s">
        <v>512</v>
      </c>
      <c r="B35" s="79" t="s">
        <v>615</v>
      </c>
      <c r="C35" s="64" t="s">
        <v>655</v>
      </c>
      <c r="D35" s="64" t="s">
        <v>482</v>
      </c>
      <c r="E35" s="64" t="s">
        <v>482</v>
      </c>
      <c r="F35" s="64" t="s">
        <v>482</v>
      </c>
      <c r="G35" s="64" t="s">
        <v>482</v>
      </c>
      <c r="H35" s="64" t="s">
        <v>482</v>
      </c>
      <c r="I35" s="64" t="s">
        <v>482</v>
      </c>
      <c r="J35" s="64" t="s">
        <v>482</v>
      </c>
      <c r="K35" s="64" t="s">
        <v>482</v>
      </c>
      <c r="L35" s="64" t="s">
        <v>482</v>
      </c>
      <c r="M35" s="64" t="s">
        <v>482</v>
      </c>
      <c r="N35" s="64" t="s">
        <v>482</v>
      </c>
      <c r="O35" s="64" t="s">
        <v>482</v>
      </c>
      <c r="P35" s="64" t="s">
        <v>482</v>
      </c>
      <c r="Q35" s="64" t="s">
        <v>482</v>
      </c>
      <c r="R35" s="64" t="s">
        <v>482</v>
      </c>
      <c r="S35" s="64" t="s">
        <v>482</v>
      </c>
      <c r="T35" s="64" t="s">
        <v>482</v>
      </c>
      <c r="U35" s="64" t="s">
        <v>482</v>
      </c>
      <c r="V35" s="64" t="s">
        <v>482</v>
      </c>
      <c r="W35" s="64" t="s">
        <v>482</v>
      </c>
      <c r="X35" s="64" t="s">
        <v>482</v>
      </c>
      <c r="Y35" s="64" t="s">
        <v>482</v>
      </c>
      <c r="Z35" s="64" t="s">
        <v>482</v>
      </c>
      <c r="AA35" s="64" t="s">
        <v>482</v>
      </c>
      <c r="AB35" s="64" t="s">
        <v>482</v>
      </c>
      <c r="AC35" s="64" t="s">
        <v>482</v>
      </c>
      <c r="AD35" s="64" t="s">
        <v>482</v>
      </c>
      <c r="AE35" s="64" t="s">
        <v>482</v>
      </c>
      <c r="AF35" s="64" t="s">
        <v>482</v>
      </c>
      <c r="AG35" s="64" t="s">
        <v>482</v>
      </c>
      <c r="AH35" s="64" t="s">
        <v>482</v>
      </c>
    </row>
    <row r="36" spans="1:34" ht="120" x14ac:dyDescent="0.25">
      <c r="A36" s="78" t="s">
        <v>514</v>
      </c>
      <c r="B36" s="79" t="s">
        <v>638</v>
      </c>
      <c r="C36" s="64" t="s">
        <v>655</v>
      </c>
      <c r="D36" s="64" t="s">
        <v>482</v>
      </c>
      <c r="E36" s="64" t="s">
        <v>482</v>
      </c>
      <c r="F36" s="64" t="s">
        <v>482</v>
      </c>
      <c r="G36" s="64" t="s">
        <v>482</v>
      </c>
      <c r="H36" s="64" t="s">
        <v>482</v>
      </c>
      <c r="I36" s="64" t="s">
        <v>482</v>
      </c>
      <c r="J36" s="64" t="s">
        <v>482</v>
      </c>
      <c r="K36" s="64" t="s">
        <v>482</v>
      </c>
      <c r="L36" s="64" t="s">
        <v>482</v>
      </c>
      <c r="M36" s="64" t="s">
        <v>482</v>
      </c>
      <c r="N36" s="64" t="s">
        <v>482</v>
      </c>
      <c r="O36" s="64" t="s">
        <v>482</v>
      </c>
      <c r="P36" s="64" t="s">
        <v>482</v>
      </c>
      <c r="Q36" s="64" t="s">
        <v>482</v>
      </c>
      <c r="R36" s="64" t="s">
        <v>482</v>
      </c>
      <c r="S36" s="64" t="s">
        <v>482</v>
      </c>
      <c r="T36" s="64" t="s">
        <v>482</v>
      </c>
      <c r="U36" s="64" t="s">
        <v>482</v>
      </c>
      <c r="V36" s="64" t="s">
        <v>482</v>
      </c>
      <c r="W36" s="64" t="s">
        <v>482</v>
      </c>
      <c r="X36" s="64" t="s">
        <v>482</v>
      </c>
      <c r="Y36" s="64" t="s">
        <v>482</v>
      </c>
      <c r="Z36" s="64" t="s">
        <v>482</v>
      </c>
      <c r="AA36" s="64" t="s">
        <v>482</v>
      </c>
      <c r="AB36" s="64" t="s">
        <v>482</v>
      </c>
      <c r="AC36" s="64" t="s">
        <v>482</v>
      </c>
      <c r="AD36" s="64" t="s">
        <v>482</v>
      </c>
      <c r="AE36" s="64" t="s">
        <v>482</v>
      </c>
      <c r="AF36" s="64" t="s">
        <v>482</v>
      </c>
      <c r="AG36" s="64" t="s">
        <v>482</v>
      </c>
      <c r="AH36" s="64" t="s">
        <v>482</v>
      </c>
    </row>
    <row r="38" spans="1:34" ht="37.5" customHeight="1" x14ac:dyDescent="0.25">
      <c r="B38" s="635" t="str">
        <f>G0228_1074205010351_10_0_69_!B103</f>
        <v>Директор</v>
      </c>
      <c r="C38" s="635"/>
      <c r="D38" s="215"/>
      <c r="E38" s="215"/>
      <c r="F38" s="216" t="str">
        <f>G0228_1074205010351_10_0_69_!G103</f>
        <v>Е.В. Гозун</v>
      </c>
      <c r="G38" s="216"/>
      <c r="H38" s="216"/>
      <c r="I38" s="216"/>
      <c r="J38" s="216"/>
    </row>
    <row r="39" spans="1:34" ht="18.75" x14ac:dyDescent="0.25">
      <c r="B39" s="215"/>
      <c r="C39" s="99"/>
      <c r="D39" s="215"/>
      <c r="E39" s="215"/>
      <c r="F39" s="215"/>
      <c r="G39" s="215"/>
      <c r="H39" s="215"/>
      <c r="I39" s="215"/>
      <c r="J39" s="215"/>
    </row>
    <row r="40" spans="1:34" ht="18.75" customHeight="1" x14ac:dyDescent="0.25">
      <c r="B40" s="635"/>
      <c r="C40" s="635"/>
      <c r="D40" s="215"/>
      <c r="E40" s="215"/>
      <c r="F40" s="216"/>
      <c r="G40" s="216"/>
      <c r="H40" s="216"/>
      <c r="I40" s="216"/>
      <c r="J40" s="216"/>
    </row>
    <row r="41" spans="1:34" ht="18.75" x14ac:dyDescent="0.25">
      <c r="B41" s="215"/>
      <c r="C41" s="99"/>
      <c r="D41" s="215"/>
      <c r="E41" s="215"/>
      <c r="F41" s="215"/>
      <c r="G41" s="215"/>
      <c r="H41" s="215"/>
      <c r="I41" s="215"/>
      <c r="J41" s="215"/>
    </row>
    <row r="42" spans="1:34" ht="18.75" customHeight="1" x14ac:dyDescent="0.25">
      <c r="B42" s="635"/>
      <c r="C42" s="635"/>
      <c r="D42" s="215"/>
      <c r="E42" s="215"/>
      <c r="F42" s="216"/>
      <c r="G42" s="216"/>
      <c r="H42" s="216"/>
      <c r="I42" s="216"/>
      <c r="J42" s="216"/>
    </row>
  </sheetData>
  <autoFilter ref="A18:AH18"/>
  <mergeCells count="42">
    <mergeCell ref="B40:C40"/>
    <mergeCell ref="B42:C42"/>
    <mergeCell ref="B38:C38"/>
    <mergeCell ref="U14:U16"/>
    <mergeCell ref="AE14:AE16"/>
    <mergeCell ref="H14:L14"/>
    <mergeCell ref="AG15:AG16"/>
    <mergeCell ref="M15:M16"/>
    <mergeCell ref="N15:N16"/>
    <mergeCell ref="O15:P15"/>
    <mergeCell ref="AA15:AB15"/>
    <mergeCell ref="AC15:AD15"/>
    <mergeCell ref="AF15:AF16"/>
    <mergeCell ref="V14:W15"/>
    <mergeCell ref="AH14:AH16"/>
    <mergeCell ref="D15:E15"/>
    <mergeCell ref="F15:F16"/>
    <mergeCell ref="H15:H16"/>
    <mergeCell ref="I15:J15"/>
    <mergeCell ref="K15:K16"/>
    <mergeCell ref="L15:L16"/>
    <mergeCell ref="Q15:Q16"/>
    <mergeCell ref="R15:R16"/>
    <mergeCell ref="S15:T15"/>
    <mergeCell ref="X14:X16"/>
    <mergeCell ref="Y14:Z15"/>
    <mergeCell ref="AA14:AD14"/>
    <mergeCell ref="M14:P14"/>
    <mergeCell ref="Q14:T14"/>
    <mergeCell ref="AF14:AG14"/>
    <mergeCell ref="A14:A16"/>
    <mergeCell ref="B14:B16"/>
    <mergeCell ref="C14:C16"/>
    <mergeCell ref="D14:F14"/>
    <mergeCell ref="G14:G16"/>
    <mergeCell ref="A13:AH13"/>
    <mergeCell ref="A4:P4"/>
    <mergeCell ref="A6:P6"/>
    <mergeCell ref="A8:P8"/>
    <mergeCell ref="A9:P9"/>
    <mergeCell ref="A10:P10"/>
    <mergeCell ref="A11:P11"/>
  </mergeCells>
  <pageMargins left="0.59055118110236227" right="0.19685039370078741" top="0.19685039370078741" bottom="0.19685039370078741" header="0.27559055118110237" footer="0.27559055118110237"/>
  <pageSetup paperSize="8" scale="21" fitToWidth="2"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G164"/>
  <sheetViews>
    <sheetView view="pageBreakPreview" topLeftCell="A76" zoomScale="75" zoomScaleNormal="100" zoomScaleSheetLayoutView="75" workbookViewId="0">
      <selection activeCell="A11" sqref="A11"/>
    </sheetView>
  </sheetViews>
  <sheetFormatPr defaultColWidth="19" defaultRowHeight="15" x14ac:dyDescent="0.25"/>
  <cols>
    <col min="1" max="1" width="13" style="46" customWidth="1"/>
    <col min="2" max="2" width="45.140625" style="28" customWidth="1"/>
    <col min="3" max="3" width="13.5703125" style="28" customWidth="1"/>
    <col min="4" max="4" width="11.5703125" style="28" customWidth="1"/>
    <col min="5" max="5" width="12" style="28" customWidth="1"/>
    <col min="6" max="6" width="12.140625" style="28" customWidth="1"/>
    <col min="7" max="7" width="20.42578125" style="28" customWidth="1"/>
    <col min="8" max="8" width="17.5703125" style="28" customWidth="1"/>
    <col min="9" max="9" width="21.28515625" style="28" customWidth="1"/>
    <col min="10" max="10" width="16.5703125" style="28" customWidth="1"/>
    <col min="11" max="11" width="19.85546875" style="28" customWidth="1"/>
    <col min="12" max="12" width="17.28515625" style="28" customWidth="1"/>
    <col min="13" max="13" width="21.140625" style="28" customWidth="1"/>
    <col min="14" max="14" width="19.42578125" style="28" customWidth="1"/>
    <col min="15" max="15" width="20.140625" style="28" customWidth="1"/>
    <col min="16" max="16" width="19.42578125" style="28" customWidth="1"/>
    <col min="17" max="17" width="20.140625" style="28" customWidth="1"/>
    <col min="18" max="18" width="19.42578125" style="28" hidden="1" customWidth="1"/>
    <col min="19" max="19" width="20.140625" style="28" hidden="1" customWidth="1"/>
    <col min="20" max="20" width="10.28515625" style="15" customWidth="1"/>
    <col min="21" max="21" width="25.140625" style="15" customWidth="1"/>
    <col min="22" max="22" width="25.85546875" style="15" customWidth="1"/>
    <col min="23" max="23" width="17" style="15" customWidth="1"/>
    <col min="24" max="24" width="12.140625" style="16" customWidth="1"/>
    <col min="25" max="25" width="10.5703125" style="16" customWidth="1"/>
    <col min="26" max="26" width="12.7109375" style="16" customWidth="1"/>
    <col min="27" max="27" width="13.5703125" style="16" customWidth="1"/>
    <col min="28" max="28" width="17.85546875" style="16" customWidth="1"/>
    <col min="29" max="30" width="18.140625" style="16" customWidth="1"/>
    <col min="31" max="31" width="23.7109375" style="16" customWidth="1"/>
    <col min="32" max="32" width="21" style="16" customWidth="1"/>
    <col min="33" max="33" width="33.140625" style="16" customWidth="1"/>
    <col min="34" max="253" width="10.28515625" style="16" customWidth="1"/>
    <col min="254" max="254" width="4.42578125" style="16" customWidth="1"/>
    <col min="255" max="255" width="18.28515625" style="16" customWidth="1"/>
    <col min="256" max="16384" width="19" style="16"/>
  </cols>
  <sheetData>
    <row r="1" spans="1:33" ht="18.75" customHeight="1" x14ac:dyDescent="0.25">
      <c r="AD1" s="47"/>
    </row>
    <row r="2" spans="1:33" ht="18.75" customHeight="1" x14ac:dyDescent="0.3">
      <c r="AD2" s="25"/>
    </row>
    <row r="3" spans="1:33" ht="18.75" customHeight="1" x14ac:dyDescent="0.3">
      <c r="AD3" s="25"/>
    </row>
    <row r="4" spans="1:33" ht="18.75" customHeight="1" x14ac:dyDescent="0.3">
      <c r="A4" s="640"/>
      <c r="B4" s="640"/>
      <c r="C4" s="640"/>
      <c r="D4" s="640"/>
      <c r="E4" s="640"/>
      <c r="F4" s="640"/>
      <c r="G4" s="640"/>
      <c r="H4" s="640"/>
      <c r="I4" s="640"/>
      <c r="J4" s="640"/>
      <c r="K4" s="640"/>
      <c r="L4" s="640"/>
      <c r="M4" s="640"/>
      <c r="N4" s="640"/>
      <c r="O4" s="640"/>
      <c r="P4" s="640"/>
      <c r="Q4" s="15"/>
      <c r="R4" s="15"/>
      <c r="S4" s="15"/>
      <c r="AD4" s="25"/>
    </row>
    <row r="5" spans="1:33" ht="16.5" customHeight="1" x14ac:dyDescent="0.25">
      <c r="A5" s="640" t="s">
        <v>475</v>
      </c>
      <c r="B5" s="640"/>
      <c r="C5" s="640"/>
      <c r="D5" s="640"/>
      <c r="E5" s="640"/>
      <c r="F5" s="640"/>
      <c r="G5" s="640"/>
      <c r="H5" s="640"/>
      <c r="I5" s="640"/>
      <c r="J5" s="640"/>
      <c r="K5" s="640"/>
      <c r="L5" s="640"/>
      <c r="M5" s="640"/>
      <c r="N5" s="640"/>
      <c r="O5" s="640"/>
      <c r="P5" s="640"/>
      <c r="Q5" s="23"/>
      <c r="R5" s="23"/>
      <c r="S5" s="23"/>
      <c r="T5" s="23"/>
      <c r="U5" s="23"/>
      <c r="V5" s="23"/>
      <c r="W5" s="23"/>
      <c r="X5" s="23"/>
      <c r="Y5" s="23"/>
      <c r="Z5" s="23"/>
      <c r="AA5" s="23"/>
      <c r="AB5" s="23"/>
      <c r="AC5" s="23"/>
      <c r="AD5" s="23"/>
      <c r="AE5" s="23"/>
      <c r="AF5" s="23"/>
      <c r="AG5" s="23"/>
    </row>
    <row r="6" spans="1:33" ht="16.5" customHeight="1" x14ac:dyDescent="0.25">
      <c r="A6" s="48"/>
      <c r="B6" s="49"/>
      <c r="C6" s="49"/>
      <c r="D6" s="49"/>
      <c r="E6" s="49"/>
      <c r="F6" s="49"/>
      <c r="G6" s="49"/>
      <c r="H6" s="49"/>
      <c r="I6" s="49"/>
      <c r="J6" s="49"/>
      <c r="K6" s="49"/>
      <c r="L6" s="49"/>
      <c r="M6" s="49"/>
      <c r="N6" s="49"/>
      <c r="O6" s="49"/>
      <c r="P6" s="49"/>
      <c r="Q6" s="49"/>
      <c r="R6" s="49"/>
      <c r="S6" s="49"/>
      <c r="T6" s="23"/>
      <c r="U6" s="23"/>
      <c r="V6" s="23"/>
      <c r="W6" s="23"/>
      <c r="X6" s="23"/>
      <c r="Y6" s="23"/>
      <c r="Z6" s="23"/>
      <c r="AA6" s="23"/>
      <c r="AB6" s="23"/>
      <c r="AC6" s="23"/>
      <c r="AD6" s="23"/>
      <c r="AE6" s="23"/>
      <c r="AF6" s="23"/>
      <c r="AG6" s="23"/>
    </row>
    <row r="7" spans="1:33" ht="15.75" customHeight="1" x14ac:dyDescent="0.25">
      <c r="A7" s="641" t="s">
        <v>917</v>
      </c>
      <c r="B7" s="641"/>
      <c r="C7" s="641"/>
      <c r="D7" s="641"/>
      <c r="E7" s="641"/>
      <c r="F7" s="641"/>
      <c r="G7" s="641"/>
      <c r="H7" s="641"/>
      <c r="I7" s="641"/>
      <c r="J7" s="641"/>
      <c r="K7" s="641"/>
      <c r="L7" s="641"/>
      <c r="M7" s="641"/>
      <c r="N7" s="641"/>
      <c r="O7" s="641"/>
      <c r="P7" s="641"/>
      <c r="Q7" s="17"/>
      <c r="R7" s="17"/>
      <c r="S7" s="17"/>
      <c r="T7" s="17"/>
      <c r="U7" s="17"/>
      <c r="V7" s="17"/>
      <c r="W7" s="17"/>
      <c r="X7" s="17"/>
      <c r="Y7" s="17"/>
      <c r="Z7" s="17"/>
      <c r="AA7" s="17"/>
      <c r="AB7" s="17"/>
      <c r="AC7" s="17"/>
      <c r="AD7" s="17"/>
      <c r="AE7" s="17"/>
      <c r="AF7" s="17"/>
      <c r="AG7" s="17"/>
    </row>
    <row r="8" spans="1:33" ht="15.75" customHeight="1" x14ac:dyDescent="0.25">
      <c r="A8" s="642" t="s">
        <v>4</v>
      </c>
      <c r="B8" s="642"/>
      <c r="C8" s="642"/>
      <c r="D8" s="642"/>
      <c r="E8" s="642"/>
      <c r="F8" s="642"/>
      <c r="G8" s="642"/>
      <c r="H8" s="642"/>
      <c r="I8" s="642"/>
      <c r="J8" s="642"/>
      <c r="K8" s="642"/>
      <c r="L8" s="642"/>
      <c r="M8" s="642"/>
      <c r="N8" s="642"/>
      <c r="O8" s="642"/>
      <c r="P8" s="642"/>
      <c r="Q8" s="18"/>
      <c r="R8" s="18"/>
      <c r="S8" s="18"/>
      <c r="T8" s="18"/>
      <c r="U8" s="18"/>
      <c r="V8" s="18"/>
      <c r="W8" s="18"/>
      <c r="X8" s="18"/>
      <c r="Y8" s="18"/>
      <c r="Z8" s="18"/>
      <c r="AA8" s="18"/>
      <c r="AB8" s="18"/>
      <c r="AC8" s="18"/>
      <c r="AD8" s="18"/>
      <c r="AE8" s="18"/>
      <c r="AF8" s="18"/>
      <c r="AG8" s="18"/>
    </row>
    <row r="9" spans="1:33" ht="15" customHeight="1" x14ac:dyDescent="0.25">
      <c r="A9" s="643"/>
      <c r="B9" s="643"/>
      <c r="C9" s="643"/>
      <c r="D9" s="643"/>
      <c r="E9" s="643"/>
      <c r="F9" s="643"/>
      <c r="G9" s="643"/>
      <c r="H9" s="643"/>
      <c r="I9" s="643"/>
      <c r="J9" s="643"/>
      <c r="K9" s="643"/>
      <c r="L9" s="643"/>
      <c r="M9" s="643"/>
      <c r="N9" s="643"/>
      <c r="O9" s="643"/>
      <c r="P9" s="643"/>
      <c r="Q9" s="22"/>
      <c r="R9" s="22"/>
      <c r="S9" s="22"/>
      <c r="T9" s="22"/>
      <c r="U9" s="22"/>
      <c r="V9" s="22"/>
      <c r="W9" s="22"/>
      <c r="X9" s="22"/>
      <c r="Y9" s="22"/>
      <c r="Z9" s="22"/>
      <c r="AA9" s="22"/>
      <c r="AB9" s="22"/>
      <c r="AC9" s="22"/>
      <c r="AD9" s="22"/>
      <c r="AE9" s="22"/>
      <c r="AF9" s="22"/>
      <c r="AG9" s="22"/>
    </row>
    <row r="10" spans="1:33" ht="18" customHeight="1" x14ac:dyDescent="0.25">
      <c r="A10" s="644" t="s">
        <v>959</v>
      </c>
      <c r="B10" s="645"/>
      <c r="C10" s="645"/>
      <c r="D10" s="645"/>
      <c r="E10" s="645"/>
      <c r="F10" s="645"/>
      <c r="G10" s="645"/>
      <c r="H10" s="645"/>
      <c r="I10" s="645"/>
      <c r="J10" s="645"/>
      <c r="K10" s="645"/>
      <c r="L10" s="645"/>
      <c r="M10" s="645"/>
      <c r="N10" s="645"/>
      <c r="O10" s="645"/>
      <c r="P10" s="645"/>
      <c r="Q10" s="21"/>
      <c r="R10" s="21"/>
      <c r="S10" s="21"/>
      <c r="T10" s="21"/>
      <c r="U10" s="21"/>
      <c r="V10" s="21"/>
      <c r="W10" s="21"/>
      <c r="X10" s="21"/>
      <c r="Y10" s="21"/>
      <c r="Z10" s="21"/>
      <c r="AA10" s="21"/>
      <c r="AB10" s="21"/>
      <c r="AC10" s="21"/>
      <c r="AD10" s="21"/>
      <c r="AE10" s="21"/>
      <c r="AF10" s="21"/>
      <c r="AG10" s="21"/>
    </row>
    <row r="11" spans="1:33" ht="18" customHeight="1" x14ac:dyDescent="0.25">
      <c r="A11" s="50"/>
      <c r="B11" s="51"/>
      <c r="C11" s="51"/>
      <c r="D11" s="51"/>
      <c r="E11" s="51"/>
      <c r="F11" s="51"/>
      <c r="G11" s="51"/>
      <c r="H11" s="51"/>
      <c r="I11" s="51"/>
      <c r="J11" s="51"/>
      <c r="K11" s="51"/>
      <c r="L11" s="51"/>
      <c r="M11" s="51"/>
      <c r="N11" s="51"/>
      <c r="O11" s="51"/>
      <c r="P11" s="51"/>
      <c r="Q11" s="51"/>
      <c r="R11" s="51"/>
      <c r="S11" s="51"/>
      <c r="T11" s="21"/>
      <c r="U11" s="21"/>
      <c r="V11" s="21"/>
      <c r="W11" s="21"/>
      <c r="X11" s="21"/>
      <c r="Y11" s="21"/>
      <c r="Z11" s="21"/>
      <c r="AA11" s="21"/>
      <c r="AB11" s="21"/>
      <c r="AC11" s="21"/>
      <c r="AD11" s="21"/>
      <c r="AE11" s="21"/>
      <c r="AF11" s="21"/>
      <c r="AG11" s="21"/>
    </row>
    <row r="12" spans="1:33" ht="15" customHeight="1" x14ac:dyDescent="0.25">
      <c r="A12" s="638"/>
      <c r="B12" s="638"/>
      <c r="C12" s="638"/>
      <c r="D12" s="638"/>
      <c r="E12" s="638"/>
      <c r="F12" s="638"/>
      <c r="G12" s="638"/>
      <c r="H12" s="638"/>
      <c r="I12" s="638"/>
      <c r="J12" s="638"/>
      <c r="K12" s="638"/>
      <c r="L12" s="638"/>
      <c r="M12" s="638"/>
      <c r="N12" s="638"/>
      <c r="O12" s="638"/>
      <c r="P12" s="638"/>
      <c r="Q12" s="638"/>
      <c r="R12" s="638"/>
      <c r="S12" s="638"/>
      <c r="T12" s="638"/>
      <c r="U12" s="638"/>
      <c r="V12" s="638"/>
      <c r="W12" s="638"/>
      <c r="X12" s="638"/>
      <c r="Y12" s="638"/>
      <c r="Z12" s="638"/>
      <c r="AA12" s="638"/>
      <c r="AB12" s="638"/>
      <c r="AC12" s="638"/>
      <c r="AD12" s="638"/>
      <c r="AE12" s="638"/>
      <c r="AF12" s="638"/>
      <c r="AG12" s="638"/>
    </row>
    <row r="13" spans="1:33" ht="59.25" customHeight="1" x14ac:dyDescent="0.25">
      <c r="A13" s="636" t="s">
        <v>460</v>
      </c>
      <c r="B13" s="639" t="s">
        <v>476</v>
      </c>
      <c r="C13" s="639" t="s">
        <v>477</v>
      </c>
      <c r="D13" s="639" t="s">
        <v>478</v>
      </c>
      <c r="E13" s="639"/>
      <c r="F13" s="639"/>
      <c r="G13" s="639" t="s">
        <v>479</v>
      </c>
      <c r="H13" s="639" t="s">
        <v>862</v>
      </c>
      <c r="I13" s="639"/>
      <c r="J13" s="639" t="s">
        <v>863</v>
      </c>
      <c r="K13" s="639"/>
      <c r="L13" s="639" t="s">
        <v>864</v>
      </c>
      <c r="M13" s="639"/>
      <c r="N13" s="639" t="s">
        <v>865</v>
      </c>
      <c r="O13" s="639"/>
      <c r="P13" s="639" t="s">
        <v>866</v>
      </c>
      <c r="Q13" s="639"/>
      <c r="R13" s="639"/>
      <c r="S13" s="639"/>
      <c r="T13" s="52"/>
      <c r="U13" s="52"/>
      <c r="V13" s="52"/>
      <c r="W13" s="52"/>
      <c r="X13" s="53"/>
      <c r="Y13" s="53"/>
      <c r="Z13" s="53"/>
      <c r="AA13" s="53"/>
      <c r="AB13" s="53"/>
      <c r="AC13" s="53"/>
      <c r="AD13" s="53"/>
      <c r="AE13" s="53"/>
      <c r="AF13" s="53"/>
      <c r="AG13" s="53"/>
    </row>
    <row r="14" spans="1:33" ht="78.75" customHeight="1" x14ac:dyDescent="0.25">
      <c r="A14" s="636"/>
      <c r="B14" s="639"/>
      <c r="C14" s="639"/>
      <c r="D14" s="84" t="s">
        <v>661</v>
      </c>
      <c r="E14" s="84" t="s">
        <v>662</v>
      </c>
      <c r="F14" s="84" t="s">
        <v>663</v>
      </c>
      <c r="G14" s="639"/>
      <c r="H14" s="84" t="s">
        <v>91</v>
      </c>
      <c r="I14" s="84" t="s">
        <v>90</v>
      </c>
      <c r="J14" s="84" t="s">
        <v>91</v>
      </c>
      <c r="K14" s="84" t="s">
        <v>90</v>
      </c>
      <c r="L14" s="84" t="s">
        <v>91</v>
      </c>
      <c r="M14" s="84" t="s">
        <v>92</v>
      </c>
      <c r="N14" s="84" t="s">
        <v>91</v>
      </c>
      <c r="O14" s="84" t="s">
        <v>92</v>
      </c>
      <c r="P14" s="220" t="s">
        <v>91</v>
      </c>
      <c r="Q14" s="220" t="s">
        <v>92</v>
      </c>
      <c r="R14" s="220" t="s">
        <v>91</v>
      </c>
      <c r="S14" s="220" t="s">
        <v>92</v>
      </c>
    </row>
    <row r="15" spans="1:33" ht="15.75" customHeight="1" x14ac:dyDescent="0.25">
      <c r="A15" s="83">
        <v>1</v>
      </c>
      <c r="B15" s="84">
        <v>2</v>
      </c>
      <c r="C15" s="84">
        <v>3</v>
      </c>
      <c r="D15" s="84">
        <v>4</v>
      </c>
      <c r="E15" s="84">
        <v>5</v>
      </c>
      <c r="F15" s="84">
        <v>6</v>
      </c>
      <c r="G15" s="84">
        <v>7</v>
      </c>
      <c r="H15" s="84">
        <v>8</v>
      </c>
      <c r="I15" s="84">
        <v>9</v>
      </c>
      <c r="J15" s="84">
        <v>10</v>
      </c>
      <c r="K15" s="84">
        <v>11</v>
      </c>
      <c r="L15" s="84">
        <v>12</v>
      </c>
      <c r="M15" s="84">
        <v>13</v>
      </c>
      <c r="N15" s="84">
        <v>14</v>
      </c>
      <c r="O15" s="84">
        <v>15</v>
      </c>
      <c r="P15" s="220">
        <v>15</v>
      </c>
      <c r="Q15" s="220">
        <v>15</v>
      </c>
      <c r="R15" s="220">
        <v>15</v>
      </c>
      <c r="S15" s="220">
        <v>15</v>
      </c>
    </row>
    <row r="16" spans="1:33" ht="38.25" customHeight="1" x14ac:dyDescent="0.25">
      <c r="A16" s="83">
        <v>1</v>
      </c>
      <c r="B16" s="84" t="s">
        <v>750</v>
      </c>
      <c r="C16" s="84" t="s">
        <v>481</v>
      </c>
      <c r="D16" s="84" t="s">
        <v>482</v>
      </c>
      <c r="E16" s="84" t="s">
        <v>482</v>
      </c>
      <c r="F16" s="84" t="s">
        <v>482</v>
      </c>
      <c r="G16" s="84" t="s">
        <v>482</v>
      </c>
      <c r="H16" s="84" t="s">
        <v>482</v>
      </c>
      <c r="I16" s="84" t="s">
        <v>482</v>
      </c>
      <c r="J16" s="84" t="s">
        <v>482</v>
      </c>
      <c r="K16" s="84" t="s">
        <v>482</v>
      </c>
      <c r="L16" s="84" t="s">
        <v>482</v>
      </c>
      <c r="M16" s="84" t="s">
        <v>482</v>
      </c>
      <c r="N16" s="84" t="s">
        <v>482</v>
      </c>
      <c r="O16" s="84" t="s">
        <v>482</v>
      </c>
      <c r="P16" s="220" t="s">
        <v>482</v>
      </c>
      <c r="Q16" s="220" t="s">
        <v>482</v>
      </c>
      <c r="R16" s="220" t="s">
        <v>482</v>
      </c>
      <c r="S16" s="220" t="s">
        <v>482</v>
      </c>
    </row>
    <row r="17" spans="1:19" ht="84" customHeight="1" x14ac:dyDescent="0.25">
      <c r="A17" s="83" t="s">
        <v>483</v>
      </c>
      <c r="B17" s="85" t="s">
        <v>484</v>
      </c>
      <c r="C17" s="84" t="s">
        <v>482</v>
      </c>
      <c r="D17" s="84" t="s">
        <v>482</v>
      </c>
      <c r="E17" s="84" t="s">
        <v>482</v>
      </c>
      <c r="F17" s="84" t="s">
        <v>482</v>
      </c>
      <c r="G17" s="84" t="s">
        <v>482</v>
      </c>
      <c r="H17" s="84" t="s">
        <v>482</v>
      </c>
      <c r="I17" s="84" t="s">
        <v>482</v>
      </c>
      <c r="J17" s="84" t="s">
        <v>482</v>
      </c>
      <c r="K17" s="84" t="s">
        <v>482</v>
      </c>
      <c r="L17" s="84" t="s">
        <v>482</v>
      </c>
      <c r="M17" s="84" t="s">
        <v>482</v>
      </c>
      <c r="N17" s="84" t="s">
        <v>482</v>
      </c>
      <c r="O17" s="84" t="s">
        <v>482</v>
      </c>
      <c r="P17" s="220" t="s">
        <v>482</v>
      </c>
      <c r="Q17" s="220" t="s">
        <v>482</v>
      </c>
      <c r="R17" s="220" t="s">
        <v>482</v>
      </c>
      <c r="S17" s="220" t="s">
        <v>482</v>
      </c>
    </row>
    <row r="18" spans="1:19" ht="48" customHeight="1" x14ac:dyDescent="0.25">
      <c r="A18" s="636" t="s">
        <v>485</v>
      </c>
      <c r="B18" s="637" t="s">
        <v>486</v>
      </c>
      <c r="C18" s="84" t="s">
        <v>487</v>
      </c>
      <c r="D18" s="84" t="s">
        <v>482</v>
      </c>
      <c r="E18" s="84" t="s">
        <v>482</v>
      </c>
      <c r="F18" s="84" t="s">
        <v>482</v>
      </c>
      <c r="G18" s="84" t="s">
        <v>482</v>
      </c>
      <c r="H18" s="84" t="s">
        <v>482</v>
      </c>
      <c r="I18" s="84" t="s">
        <v>482</v>
      </c>
      <c r="J18" s="84" t="s">
        <v>482</v>
      </c>
      <c r="K18" s="84" t="s">
        <v>482</v>
      </c>
      <c r="L18" s="84" t="s">
        <v>482</v>
      </c>
      <c r="M18" s="84" t="s">
        <v>482</v>
      </c>
      <c r="N18" s="84" t="s">
        <v>482</v>
      </c>
      <c r="O18" s="84" t="s">
        <v>482</v>
      </c>
      <c r="P18" s="220" t="s">
        <v>482</v>
      </c>
      <c r="Q18" s="220" t="s">
        <v>482</v>
      </c>
      <c r="R18" s="220" t="s">
        <v>482</v>
      </c>
      <c r="S18" s="220" t="s">
        <v>482</v>
      </c>
    </row>
    <row r="19" spans="1:19" ht="40.5" customHeight="1" x14ac:dyDescent="0.25">
      <c r="A19" s="636"/>
      <c r="B19" s="637"/>
      <c r="C19" s="84" t="s">
        <v>488</v>
      </c>
      <c r="D19" s="84" t="s">
        <v>482</v>
      </c>
      <c r="E19" s="84" t="s">
        <v>482</v>
      </c>
      <c r="F19" s="84" t="s">
        <v>482</v>
      </c>
      <c r="G19" s="84" t="s">
        <v>482</v>
      </c>
      <c r="H19" s="84" t="s">
        <v>482</v>
      </c>
      <c r="I19" s="84" t="s">
        <v>482</v>
      </c>
      <c r="J19" s="84" t="s">
        <v>482</v>
      </c>
      <c r="K19" s="84" t="s">
        <v>482</v>
      </c>
      <c r="L19" s="84" t="s">
        <v>482</v>
      </c>
      <c r="M19" s="84" t="s">
        <v>482</v>
      </c>
      <c r="N19" s="84" t="s">
        <v>482</v>
      </c>
      <c r="O19" s="84" t="s">
        <v>482</v>
      </c>
      <c r="P19" s="220" t="s">
        <v>482</v>
      </c>
      <c r="Q19" s="220" t="s">
        <v>482</v>
      </c>
      <c r="R19" s="220" t="s">
        <v>482</v>
      </c>
      <c r="S19" s="220" t="s">
        <v>482</v>
      </c>
    </row>
    <row r="20" spans="1:19" ht="28.5" customHeight="1" x14ac:dyDescent="0.25">
      <c r="A20" s="636" t="s">
        <v>489</v>
      </c>
      <c r="B20" s="637" t="s">
        <v>490</v>
      </c>
      <c r="C20" s="84" t="s">
        <v>487</v>
      </c>
      <c r="D20" s="84" t="s">
        <v>482</v>
      </c>
      <c r="E20" s="84" t="s">
        <v>482</v>
      </c>
      <c r="F20" s="84" t="s">
        <v>482</v>
      </c>
      <c r="G20" s="84" t="s">
        <v>482</v>
      </c>
      <c r="H20" s="84" t="s">
        <v>482</v>
      </c>
      <c r="I20" s="84" t="s">
        <v>482</v>
      </c>
      <c r="J20" s="84" t="s">
        <v>482</v>
      </c>
      <c r="K20" s="84" t="s">
        <v>482</v>
      </c>
      <c r="L20" s="84" t="s">
        <v>482</v>
      </c>
      <c r="M20" s="84" t="s">
        <v>482</v>
      </c>
      <c r="N20" s="84" t="s">
        <v>482</v>
      </c>
      <c r="O20" s="84" t="s">
        <v>482</v>
      </c>
      <c r="P20" s="220" t="s">
        <v>482</v>
      </c>
      <c r="Q20" s="220" t="s">
        <v>482</v>
      </c>
      <c r="R20" s="220" t="s">
        <v>482</v>
      </c>
      <c r="S20" s="220" t="s">
        <v>482</v>
      </c>
    </row>
    <row r="21" spans="1:19" ht="26.25" customHeight="1" x14ac:dyDescent="0.25">
      <c r="A21" s="636"/>
      <c r="B21" s="637"/>
      <c r="C21" s="84" t="s">
        <v>488</v>
      </c>
      <c r="D21" s="84" t="s">
        <v>482</v>
      </c>
      <c r="E21" s="84" t="s">
        <v>482</v>
      </c>
      <c r="F21" s="84" t="s">
        <v>482</v>
      </c>
      <c r="G21" s="84" t="s">
        <v>482</v>
      </c>
      <c r="H21" s="84" t="s">
        <v>482</v>
      </c>
      <c r="I21" s="84" t="s">
        <v>482</v>
      </c>
      <c r="J21" s="84" t="s">
        <v>482</v>
      </c>
      <c r="K21" s="84" t="s">
        <v>482</v>
      </c>
      <c r="L21" s="84" t="s">
        <v>482</v>
      </c>
      <c r="M21" s="84" t="s">
        <v>482</v>
      </c>
      <c r="N21" s="84" t="s">
        <v>482</v>
      </c>
      <c r="O21" s="84" t="s">
        <v>482</v>
      </c>
      <c r="P21" s="220" t="s">
        <v>482</v>
      </c>
      <c r="Q21" s="220" t="s">
        <v>482</v>
      </c>
      <c r="R21" s="220" t="s">
        <v>482</v>
      </c>
      <c r="S21" s="220" t="s">
        <v>482</v>
      </c>
    </row>
    <row r="22" spans="1:19" ht="25.5" customHeight="1" x14ac:dyDescent="0.25">
      <c r="A22" s="636" t="s">
        <v>491</v>
      </c>
      <c r="B22" s="637" t="s">
        <v>492</v>
      </c>
      <c r="C22" s="84" t="s">
        <v>487</v>
      </c>
      <c r="D22" s="84" t="s">
        <v>482</v>
      </c>
      <c r="E22" s="84" t="s">
        <v>482</v>
      </c>
      <c r="F22" s="84" t="s">
        <v>482</v>
      </c>
      <c r="G22" s="84" t="s">
        <v>482</v>
      </c>
      <c r="H22" s="84" t="s">
        <v>482</v>
      </c>
      <c r="I22" s="84" t="s">
        <v>482</v>
      </c>
      <c r="J22" s="84" t="s">
        <v>482</v>
      </c>
      <c r="K22" s="84" t="s">
        <v>482</v>
      </c>
      <c r="L22" s="84" t="s">
        <v>482</v>
      </c>
      <c r="M22" s="84" t="s">
        <v>482</v>
      </c>
      <c r="N22" s="84" t="s">
        <v>482</v>
      </c>
      <c r="O22" s="84" t="s">
        <v>482</v>
      </c>
      <c r="P22" s="220" t="s">
        <v>482</v>
      </c>
      <c r="Q22" s="220" t="s">
        <v>482</v>
      </c>
      <c r="R22" s="220" t="s">
        <v>482</v>
      </c>
      <c r="S22" s="220" t="s">
        <v>482</v>
      </c>
    </row>
    <row r="23" spans="1:19" ht="23.25" customHeight="1" x14ac:dyDescent="0.25">
      <c r="A23" s="636"/>
      <c r="B23" s="637"/>
      <c r="C23" s="84" t="s">
        <v>488</v>
      </c>
      <c r="D23" s="84" t="s">
        <v>482</v>
      </c>
      <c r="E23" s="84" t="s">
        <v>482</v>
      </c>
      <c r="F23" s="84" t="s">
        <v>482</v>
      </c>
      <c r="G23" s="84" t="s">
        <v>482</v>
      </c>
      <c r="H23" s="84" t="s">
        <v>482</v>
      </c>
      <c r="I23" s="84" t="s">
        <v>482</v>
      </c>
      <c r="J23" s="84" t="s">
        <v>482</v>
      </c>
      <c r="K23" s="84" t="s">
        <v>482</v>
      </c>
      <c r="L23" s="84" t="s">
        <v>482</v>
      </c>
      <c r="M23" s="84" t="s">
        <v>482</v>
      </c>
      <c r="N23" s="84" t="s">
        <v>482</v>
      </c>
      <c r="O23" s="84" t="s">
        <v>482</v>
      </c>
      <c r="P23" s="220" t="s">
        <v>482</v>
      </c>
      <c r="Q23" s="220" t="s">
        <v>482</v>
      </c>
      <c r="R23" s="220" t="s">
        <v>482</v>
      </c>
      <c r="S23" s="220" t="s">
        <v>482</v>
      </c>
    </row>
    <row r="24" spans="1:19" ht="29.25" customHeight="1" x14ac:dyDescent="0.25">
      <c r="A24" s="636" t="s">
        <v>493</v>
      </c>
      <c r="B24" s="637" t="s">
        <v>494</v>
      </c>
      <c r="C24" s="84" t="s">
        <v>487</v>
      </c>
      <c r="D24" s="84" t="s">
        <v>482</v>
      </c>
      <c r="E24" s="84" t="s">
        <v>482</v>
      </c>
      <c r="F24" s="84" t="s">
        <v>482</v>
      </c>
      <c r="G24" s="84" t="s">
        <v>482</v>
      </c>
      <c r="H24" s="84" t="s">
        <v>482</v>
      </c>
      <c r="I24" s="84" t="s">
        <v>482</v>
      </c>
      <c r="J24" s="84" t="s">
        <v>482</v>
      </c>
      <c r="K24" s="84" t="s">
        <v>482</v>
      </c>
      <c r="L24" s="84" t="s">
        <v>482</v>
      </c>
      <c r="M24" s="84" t="s">
        <v>482</v>
      </c>
      <c r="N24" s="84" t="s">
        <v>482</v>
      </c>
      <c r="O24" s="84" t="s">
        <v>482</v>
      </c>
      <c r="P24" s="220" t="s">
        <v>482</v>
      </c>
      <c r="Q24" s="220" t="s">
        <v>482</v>
      </c>
      <c r="R24" s="220" t="s">
        <v>482</v>
      </c>
      <c r="S24" s="220" t="s">
        <v>482</v>
      </c>
    </row>
    <row r="25" spans="1:19" ht="32.25" customHeight="1" x14ac:dyDescent="0.25">
      <c r="A25" s="636"/>
      <c r="B25" s="637"/>
      <c r="C25" s="84" t="s">
        <v>488</v>
      </c>
      <c r="D25" s="84" t="s">
        <v>482</v>
      </c>
      <c r="E25" s="84" t="s">
        <v>482</v>
      </c>
      <c r="F25" s="84" t="s">
        <v>482</v>
      </c>
      <c r="G25" s="84" t="s">
        <v>482</v>
      </c>
      <c r="H25" s="84" t="s">
        <v>482</v>
      </c>
      <c r="I25" s="84" t="s">
        <v>482</v>
      </c>
      <c r="J25" s="84" t="s">
        <v>482</v>
      </c>
      <c r="K25" s="84" t="s">
        <v>482</v>
      </c>
      <c r="L25" s="84" t="s">
        <v>482</v>
      </c>
      <c r="M25" s="84" t="s">
        <v>482</v>
      </c>
      <c r="N25" s="84" t="s">
        <v>482</v>
      </c>
      <c r="O25" s="84" t="s">
        <v>482</v>
      </c>
      <c r="P25" s="220" t="s">
        <v>482</v>
      </c>
      <c r="Q25" s="220" t="s">
        <v>482</v>
      </c>
      <c r="R25" s="220" t="s">
        <v>482</v>
      </c>
      <c r="S25" s="220" t="s">
        <v>482</v>
      </c>
    </row>
    <row r="26" spans="1:19" ht="24.75" customHeight="1" x14ac:dyDescent="0.25">
      <c r="A26" s="636" t="s">
        <v>495</v>
      </c>
      <c r="B26" s="637" t="s">
        <v>496</v>
      </c>
      <c r="C26" s="84" t="s">
        <v>487</v>
      </c>
      <c r="D26" s="84" t="s">
        <v>482</v>
      </c>
      <c r="E26" s="84" t="s">
        <v>482</v>
      </c>
      <c r="F26" s="84" t="s">
        <v>482</v>
      </c>
      <c r="G26" s="84" t="s">
        <v>482</v>
      </c>
      <c r="H26" s="84" t="s">
        <v>482</v>
      </c>
      <c r="I26" s="84" t="s">
        <v>482</v>
      </c>
      <c r="J26" s="84" t="s">
        <v>482</v>
      </c>
      <c r="K26" s="84" t="s">
        <v>482</v>
      </c>
      <c r="L26" s="84" t="s">
        <v>482</v>
      </c>
      <c r="M26" s="84" t="s">
        <v>482</v>
      </c>
      <c r="N26" s="84" t="s">
        <v>482</v>
      </c>
      <c r="O26" s="84" t="s">
        <v>482</v>
      </c>
      <c r="P26" s="220" t="s">
        <v>482</v>
      </c>
      <c r="Q26" s="220" t="s">
        <v>482</v>
      </c>
      <c r="R26" s="220" t="s">
        <v>482</v>
      </c>
      <c r="S26" s="220" t="s">
        <v>482</v>
      </c>
    </row>
    <row r="27" spans="1:19" ht="24.75" customHeight="1" x14ac:dyDescent="0.25">
      <c r="A27" s="636"/>
      <c r="B27" s="637"/>
      <c r="C27" s="84" t="s">
        <v>488</v>
      </c>
      <c r="D27" s="84" t="s">
        <v>482</v>
      </c>
      <c r="E27" s="84" t="s">
        <v>482</v>
      </c>
      <c r="F27" s="84" t="s">
        <v>482</v>
      </c>
      <c r="G27" s="84" t="s">
        <v>482</v>
      </c>
      <c r="H27" s="84" t="s">
        <v>482</v>
      </c>
      <c r="I27" s="84" t="s">
        <v>482</v>
      </c>
      <c r="J27" s="84" t="s">
        <v>482</v>
      </c>
      <c r="K27" s="84" t="s">
        <v>482</v>
      </c>
      <c r="L27" s="84" t="s">
        <v>482</v>
      </c>
      <c r="M27" s="84" t="s">
        <v>482</v>
      </c>
      <c r="N27" s="84" t="s">
        <v>482</v>
      </c>
      <c r="O27" s="84" t="s">
        <v>482</v>
      </c>
      <c r="P27" s="220" t="s">
        <v>482</v>
      </c>
      <c r="Q27" s="220" t="s">
        <v>482</v>
      </c>
      <c r="R27" s="220" t="s">
        <v>482</v>
      </c>
      <c r="S27" s="220" t="s">
        <v>482</v>
      </c>
    </row>
    <row r="28" spans="1:19" ht="39.75" customHeight="1" x14ac:dyDescent="0.25">
      <c r="A28" s="636" t="s">
        <v>497</v>
      </c>
      <c r="B28" s="637" t="s">
        <v>498</v>
      </c>
      <c r="C28" s="84" t="s">
        <v>487</v>
      </c>
      <c r="D28" s="84" t="s">
        <v>482</v>
      </c>
      <c r="E28" s="84" t="s">
        <v>482</v>
      </c>
      <c r="F28" s="84" t="s">
        <v>482</v>
      </c>
      <c r="G28" s="84" t="s">
        <v>482</v>
      </c>
      <c r="H28" s="84" t="s">
        <v>482</v>
      </c>
      <c r="I28" s="84" t="s">
        <v>482</v>
      </c>
      <c r="J28" s="84" t="s">
        <v>482</v>
      </c>
      <c r="K28" s="84" t="s">
        <v>482</v>
      </c>
      <c r="L28" s="84" t="s">
        <v>482</v>
      </c>
      <c r="M28" s="84" t="s">
        <v>482</v>
      </c>
      <c r="N28" s="84" t="s">
        <v>482</v>
      </c>
      <c r="O28" s="84" t="s">
        <v>482</v>
      </c>
      <c r="P28" s="220" t="s">
        <v>482</v>
      </c>
      <c r="Q28" s="220" t="s">
        <v>482</v>
      </c>
      <c r="R28" s="220" t="s">
        <v>482</v>
      </c>
      <c r="S28" s="220" t="s">
        <v>482</v>
      </c>
    </row>
    <row r="29" spans="1:19" ht="45" customHeight="1" x14ac:dyDescent="0.25">
      <c r="A29" s="636"/>
      <c r="B29" s="637"/>
      <c r="C29" s="84" t="s">
        <v>488</v>
      </c>
      <c r="D29" s="84" t="s">
        <v>482</v>
      </c>
      <c r="E29" s="84" t="s">
        <v>482</v>
      </c>
      <c r="F29" s="84" t="s">
        <v>482</v>
      </c>
      <c r="G29" s="84" t="s">
        <v>482</v>
      </c>
      <c r="H29" s="84" t="s">
        <v>482</v>
      </c>
      <c r="I29" s="84" t="s">
        <v>482</v>
      </c>
      <c r="J29" s="84" t="s">
        <v>482</v>
      </c>
      <c r="K29" s="84" t="s">
        <v>482</v>
      </c>
      <c r="L29" s="84" t="s">
        <v>482</v>
      </c>
      <c r="M29" s="84" t="s">
        <v>482</v>
      </c>
      <c r="N29" s="84" t="s">
        <v>482</v>
      </c>
      <c r="O29" s="84" t="s">
        <v>482</v>
      </c>
      <c r="P29" s="220" t="s">
        <v>482</v>
      </c>
      <c r="Q29" s="220" t="s">
        <v>482</v>
      </c>
      <c r="R29" s="220" t="s">
        <v>482</v>
      </c>
      <c r="S29" s="220" t="s">
        <v>482</v>
      </c>
    </row>
    <row r="30" spans="1:19" ht="28.5" customHeight="1" x14ac:dyDescent="0.25">
      <c r="A30" s="636" t="s">
        <v>499</v>
      </c>
      <c r="B30" s="637" t="s">
        <v>490</v>
      </c>
      <c r="C30" s="84" t="s">
        <v>487</v>
      </c>
      <c r="D30" s="84" t="s">
        <v>482</v>
      </c>
      <c r="E30" s="84" t="s">
        <v>482</v>
      </c>
      <c r="F30" s="84" t="s">
        <v>482</v>
      </c>
      <c r="G30" s="84" t="s">
        <v>482</v>
      </c>
      <c r="H30" s="84" t="s">
        <v>482</v>
      </c>
      <c r="I30" s="84" t="s">
        <v>482</v>
      </c>
      <c r="J30" s="84" t="s">
        <v>482</v>
      </c>
      <c r="K30" s="84" t="s">
        <v>482</v>
      </c>
      <c r="L30" s="84" t="s">
        <v>482</v>
      </c>
      <c r="M30" s="84" t="s">
        <v>482</v>
      </c>
      <c r="N30" s="84" t="s">
        <v>482</v>
      </c>
      <c r="O30" s="84" t="s">
        <v>482</v>
      </c>
      <c r="P30" s="220" t="s">
        <v>482</v>
      </c>
      <c r="Q30" s="220" t="s">
        <v>482</v>
      </c>
      <c r="R30" s="220" t="s">
        <v>482</v>
      </c>
      <c r="S30" s="220" t="s">
        <v>482</v>
      </c>
    </row>
    <row r="31" spans="1:19" ht="26.25" customHeight="1" x14ac:dyDescent="0.25">
      <c r="A31" s="636"/>
      <c r="B31" s="637"/>
      <c r="C31" s="84" t="s">
        <v>488</v>
      </c>
      <c r="D31" s="84" t="s">
        <v>482</v>
      </c>
      <c r="E31" s="84" t="s">
        <v>482</v>
      </c>
      <c r="F31" s="84" t="s">
        <v>482</v>
      </c>
      <c r="G31" s="84" t="s">
        <v>482</v>
      </c>
      <c r="H31" s="84" t="s">
        <v>482</v>
      </c>
      <c r="I31" s="84" t="s">
        <v>482</v>
      </c>
      <c r="J31" s="84" t="s">
        <v>482</v>
      </c>
      <c r="K31" s="84" t="s">
        <v>482</v>
      </c>
      <c r="L31" s="84" t="s">
        <v>482</v>
      </c>
      <c r="M31" s="84" t="s">
        <v>482</v>
      </c>
      <c r="N31" s="84" t="s">
        <v>482</v>
      </c>
      <c r="O31" s="84" t="s">
        <v>482</v>
      </c>
      <c r="P31" s="220" t="s">
        <v>482</v>
      </c>
      <c r="Q31" s="220" t="s">
        <v>482</v>
      </c>
      <c r="R31" s="220" t="s">
        <v>482</v>
      </c>
      <c r="S31" s="220" t="s">
        <v>482</v>
      </c>
    </row>
    <row r="32" spans="1:19" ht="30.75" customHeight="1" x14ac:dyDescent="0.25">
      <c r="A32" s="636" t="s">
        <v>500</v>
      </c>
      <c r="B32" s="637" t="s">
        <v>492</v>
      </c>
      <c r="C32" s="84" t="s">
        <v>487</v>
      </c>
      <c r="D32" s="84" t="s">
        <v>482</v>
      </c>
      <c r="E32" s="84" t="s">
        <v>482</v>
      </c>
      <c r="F32" s="84" t="s">
        <v>482</v>
      </c>
      <c r="G32" s="84" t="s">
        <v>482</v>
      </c>
      <c r="H32" s="84" t="s">
        <v>482</v>
      </c>
      <c r="I32" s="84" t="s">
        <v>482</v>
      </c>
      <c r="J32" s="84" t="s">
        <v>482</v>
      </c>
      <c r="K32" s="84" t="s">
        <v>482</v>
      </c>
      <c r="L32" s="84" t="s">
        <v>482</v>
      </c>
      <c r="M32" s="84" t="s">
        <v>482</v>
      </c>
      <c r="N32" s="84" t="s">
        <v>482</v>
      </c>
      <c r="O32" s="84" t="s">
        <v>482</v>
      </c>
      <c r="P32" s="220" t="s">
        <v>482</v>
      </c>
      <c r="Q32" s="220" t="s">
        <v>482</v>
      </c>
      <c r="R32" s="220" t="s">
        <v>482</v>
      </c>
      <c r="S32" s="220" t="s">
        <v>482</v>
      </c>
    </row>
    <row r="33" spans="1:19" ht="30.75" customHeight="1" x14ac:dyDescent="0.25">
      <c r="A33" s="636"/>
      <c r="B33" s="637"/>
      <c r="C33" s="84" t="s">
        <v>488</v>
      </c>
      <c r="D33" s="84" t="s">
        <v>482</v>
      </c>
      <c r="E33" s="84" t="s">
        <v>482</v>
      </c>
      <c r="F33" s="84" t="s">
        <v>482</v>
      </c>
      <c r="G33" s="84" t="s">
        <v>482</v>
      </c>
      <c r="H33" s="84" t="s">
        <v>482</v>
      </c>
      <c r="I33" s="84" t="s">
        <v>482</v>
      </c>
      <c r="J33" s="84" t="s">
        <v>482</v>
      </c>
      <c r="K33" s="84" t="s">
        <v>482</v>
      </c>
      <c r="L33" s="84" t="s">
        <v>482</v>
      </c>
      <c r="M33" s="84" t="s">
        <v>482</v>
      </c>
      <c r="N33" s="84" t="s">
        <v>482</v>
      </c>
      <c r="O33" s="84" t="s">
        <v>482</v>
      </c>
      <c r="P33" s="220" t="s">
        <v>482</v>
      </c>
      <c r="Q33" s="220" t="s">
        <v>482</v>
      </c>
      <c r="R33" s="220" t="s">
        <v>482</v>
      </c>
      <c r="S33" s="220" t="s">
        <v>482</v>
      </c>
    </row>
    <row r="34" spans="1:19" ht="30.75" customHeight="1" x14ac:dyDescent="0.25">
      <c r="A34" s="636" t="s">
        <v>501</v>
      </c>
      <c r="B34" s="637" t="s">
        <v>494</v>
      </c>
      <c r="C34" s="84" t="s">
        <v>487</v>
      </c>
      <c r="D34" s="84" t="s">
        <v>482</v>
      </c>
      <c r="E34" s="84" t="s">
        <v>482</v>
      </c>
      <c r="F34" s="84" t="s">
        <v>482</v>
      </c>
      <c r="G34" s="84" t="s">
        <v>482</v>
      </c>
      <c r="H34" s="84" t="s">
        <v>482</v>
      </c>
      <c r="I34" s="84" t="s">
        <v>482</v>
      </c>
      <c r="J34" s="84" t="s">
        <v>482</v>
      </c>
      <c r="K34" s="84" t="s">
        <v>482</v>
      </c>
      <c r="L34" s="84" t="s">
        <v>482</v>
      </c>
      <c r="M34" s="84" t="s">
        <v>482</v>
      </c>
      <c r="N34" s="84" t="s">
        <v>482</v>
      </c>
      <c r="O34" s="84" t="s">
        <v>482</v>
      </c>
      <c r="P34" s="220" t="s">
        <v>482</v>
      </c>
      <c r="Q34" s="220" t="s">
        <v>482</v>
      </c>
      <c r="R34" s="220" t="s">
        <v>482</v>
      </c>
      <c r="S34" s="220" t="s">
        <v>482</v>
      </c>
    </row>
    <row r="35" spans="1:19" ht="27.75" customHeight="1" x14ac:dyDescent="0.25">
      <c r="A35" s="636"/>
      <c r="B35" s="637"/>
      <c r="C35" s="84" t="s">
        <v>488</v>
      </c>
      <c r="D35" s="84" t="s">
        <v>482</v>
      </c>
      <c r="E35" s="84" t="s">
        <v>482</v>
      </c>
      <c r="F35" s="84" t="s">
        <v>482</v>
      </c>
      <c r="G35" s="84" t="s">
        <v>482</v>
      </c>
      <c r="H35" s="84" t="s">
        <v>482</v>
      </c>
      <c r="I35" s="84" t="s">
        <v>482</v>
      </c>
      <c r="J35" s="84" t="s">
        <v>482</v>
      </c>
      <c r="K35" s="84" t="s">
        <v>482</v>
      </c>
      <c r="L35" s="84" t="s">
        <v>482</v>
      </c>
      <c r="M35" s="84" t="s">
        <v>482</v>
      </c>
      <c r="N35" s="84" t="s">
        <v>482</v>
      </c>
      <c r="O35" s="84" t="s">
        <v>482</v>
      </c>
      <c r="P35" s="220" t="s">
        <v>482</v>
      </c>
      <c r="Q35" s="220" t="s">
        <v>482</v>
      </c>
      <c r="R35" s="220" t="s">
        <v>482</v>
      </c>
      <c r="S35" s="220" t="s">
        <v>482</v>
      </c>
    </row>
    <row r="36" spans="1:19" ht="30.75" customHeight="1" x14ac:dyDescent="0.25">
      <c r="A36" s="636" t="s">
        <v>502</v>
      </c>
      <c r="B36" s="637" t="s">
        <v>496</v>
      </c>
      <c r="C36" s="84" t="s">
        <v>487</v>
      </c>
      <c r="D36" s="84" t="s">
        <v>482</v>
      </c>
      <c r="E36" s="84" t="s">
        <v>482</v>
      </c>
      <c r="F36" s="84" t="s">
        <v>482</v>
      </c>
      <c r="G36" s="84" t="s">
        <v>482</v>
      </c>
      <c r="H36" s="84" t="s">
        <v>482</v>
      </c>
      <c r="I36" s="84" t="s">
        <v>482</v>
      </c>
      <c r="J36" s="84" t="s">
        <v>482</v>
      </c>
      <c r="K36" s="84" t="s">
        <v>482</v>
      </c>
      <c r="L36" s="84" t="s">
        <v>482</v>
      </c>
      <c r="M36" s="84" t="s">
        <v>482</v>
      </c>
      <c r="N36" s="84" t="s">
        <v>482</v>
      </c>
      <c r="O36" s="84" t="s">
        <v>482</v>
      </c>
      <c r="P36" s="220" t="s">
        <v>482</v>
      </c>
      <c r="Q36" s="220" t="s">
        <v>482</v>
      </c>
      <c r="R36" s="220" t="s">
        <v>482</v>
      </c>
      <c r="S36" s="220" t="s">
        <v>482</v>
      </c>
    </row>
    <row r="37" spans="1:19" ht="32.25" customHeight="1" x14ac:dyDescent="0.25">
      <c r="A37" s="636"/>
      <c r="B37" s="637"/>
      <c r="C37" s="84" t="s">
        <v>488</v>
      </c>
      <c r="D37" s="84" t="s">
        <v>482</v>
      </c>
      <c r="E37" s="84" t="s">
        <v>482</v>
      </c>
      <c r="F37" s="84" t="s">
        <v>482</v>
      </c>
      <c r="G37" s="84" t="s">
        <v>482</v>
      </c>
      <c r="H37" s="84" t="s">
        <v>482</v>
      </c>
      <c r="I37" s="84" t="s">
        <v>482</v>
      </c>
      <c r="J37" s="84" t="s">
        <v>482</v>
      </c>
      <c r="K37" s="84" t="s">
        <v>482</v>
      </c>
      <c r="L37" s="84" t="s">
        <v>482</v>
      </c>
      <c r="M37" s="84" t="s">
        <v>482</v>
      </c>
      <c r="N37" s="84" t="s">
        <v>482</v>
      </c>
      <c r="O37" s="84" t="s">
        <v>482</v>
      </c>
      <c r="P37" s="220" t="s">
        <v>482</v>
      </c>
      <c r="Q37" s="220" t="s">
        <v>482</v>
      </c>
      <c r="R37" s="220" t="s">
        <v>482</v>
      </c>
      <c r="S37" s="220" t="s">
        <v>482</v>
      </c>
    </row>
    <row r="38" spans="1:19" ht="40.5" customHeight="1" x14ac:dyDescent="0.25">
      <c r="A38" s="636" t="s">
        <v>503</v>
      </c>
      <c r="B38" s="637" t="s">
        <v>504</v>
      </c>
      <c r="C38" s="84" t="s">
        <v>487</v>
      </c>
      <c r="D38" s="84" t="s">
        <v>482</v>
      </c>
      <c r="E38" s="84" t="s">
        <v>482</v>
      </c>
      <c r="F38" s="84" t="s">
        <v>482</v>
      </c>
      <c r="G38" s="84" t="s">
        <v>482</v>
      </c>
      <c r="H38" s="84" t="s">
        <v>482</v>
      </c>
      <c r="I38" s="84" t="s">
        <v>482</v>
      </c>
      <c r="J38" s="84" t="s">
        <v>482</v>
      </c>
      <c r="K38" s="84" t="s">
        <v>482</v>
      </c>
      <c r="L38" s="84" t="s">
        <v>482</v>
      </c>
      <c r="M38" s="84" t="s">
        <v>482</v>
      </c>
      <c r="N38" s="84" t="s">
        <v>482</v>
      </c>
      <c r="O38" s="84" t="s">
        <v>482</v>
      </c>
      <c r="P38" s="220" t="s">
        <v>482</v>
      </c>
      <c r="Q38" s="220" t="s">
        <v>482</v>
      </c>
      <c r="R38" s="220" t="s">
        <v>482</v>
      </c>
      <c r="S38" s="220" t="s">
        <v>482</v>
      </c>
    </row>
    <row r="39" spans="1:19" ht="33" customHeight="1" x14ac:dyDescent="0.25">
      <c r="A39" s="636"/>
      <c r="B39" s="637"/>
      <c r="C39" s="84" t="s">
        <v>488</v>
      </c>
      <c r="D39" s="84" t="s">
        <v>482</v>
      </c>
      <c r="E39" s="84" t="s">
        <v>482</v>
      </c>
      <c r="F39" s="84" t="s">
        <v>482</v>
      </c>
      <c r="G39" s="84" t="s">
        <v>482</v>
      </c>
      <c r="H39" s="84" t="s">
        <v>482</v>
      </c>
      <c r="I39" s="84" t="s">
        <v>482</v>
      </c>
      <c r="J39" s="84" t="s">
        <v>482</v>
      </c>
      <c r="K39" s="84" t="s">
        <v>482</v>
      </c>
      <c r="L39" s="84" t="s">
        <v>482</v>
      </c>
      <c r="M39" s="84" t="s">
        <v>482</v>
      </c>
      <c r="N39" s="84" t="s">
        <v>482</v>
      </c>
      <c r="O39" s="84" t="s">
        <v>482</v>
      </c>
      <c r="P39" s="220" t="s">
        <v>482</v>
      </c>
      <c r="Q39" s="220" t="s">
        <v>482</v>
      </c>
      <c r="R39" s="220" t="s">
        <v>482</v>
      </c>
      <c r="S39" s="220" t="s">
        <v>482</v>
      </c>
    </row>
    <row r="40" spans="1:19" ht="27" customHeight="1" x14ac:dyDescent="0.25">
      <c r="A40" s="636" t="s">
        <v>505</v>
      </c>
      <c r="B40" s="637" t="s">
        <v>490</v>
      </c>
      <c r="C40" s="84" t="s">
        <v>487</v>
      </c>
      <c r="D40" s="84" t="s">
        <v>482</v>
      </c>
      <c r="E40" s="84" t="s">
        <v>482</v>
      </c>
      <c r="F40" s="84" t="s">
        <v>482</v>
      </c>
      <c r="G40" s="84" t="s">
        <v>482</v>
      </c>
      <c r="H40" s="84" t="s">
        <v>482</v>
      </c>
      <c r="I40" s="84" t="s">
        <v>482</v>
      </c>
      <c r="J40" s="84" t="s">
        <v>482</v>
      </c>
      <c r="K40" s="84" t="s">
        <v>482</v>
      </c>
      <c r="L40" s="84" t="s">
        <v>482</v>
      </c>
      <c r="M40" s="84" t="s">
        <v>482</v>
      </c>
      <c r="N40" s="84" t="s">
        <v>482</v>
      </c>
      <c r="O40" s="84" t="s">
        <v>482</v>
      </c>
      <c r="P40" s="220" t="s">
        <v>482</v>
      </c>
      <c r="Q40" s="220" t="s">
        <v>482</v>
      </c>
      <c r="R40" s="220" t="s">
        <v>482</v>
      </c>
      <c r="S40" s="220" t="s">
        <v>482</v>
      </c>
    </row>
    <row r="41" spans="1:19" ht="30.75" customHeight="1" x14ac:dyDescent="0.25">
      <c r="A41" s="636"/>
      <c r="B41" s="637"/>
      <c r="C41" s="84" t="s">
        <v>488</v>
      </c>
      <c r="D41" s="84" t="s">
        <v>482</v>
      </c>
      <c r="E41" s="84" t="s">
        <v>482</v>
      </c>
      <c r="F41" s="84" t="s">
        <v>482</v>
      </c>
      <c r="G41" s="84" t="s">
        <v>482</v>
      </c>
      <c r="H41" s="84" t="s">
        <v>482</v>
      </c>
      <c r="I41" s="84" t="s">
        <v>482</v>
      </c>
      <c r="J41" s="84" t="s">
        <v>482</v>
      </c>
      <c r="K41" s="84" t="s">
        <v>482</v>
      </c>
      <c r="L41" s="84" t="s">
        <v>482</v>
      </c>
      <c r="M41" s="84" t="s">
        <v>482</v>
      </c>
      <c r="N41" s="84" t="s">
        <v>482</v>
      </c>
      <c r="O41" s="84" t="s">
        <v>482</v>
      </c>
      <c r="P41" s="220" t="s">
        <v>482</v>
      </c>
      <c r="Q41" s="220" t="s">
        <v>482</v>
      </c>
      <c r="R41" s="220" t="s">
        <v>482</v>
      </c>
      <c r="S41" s="220" t="s">
        <v>482</v>
      </c>
    </row>
    <row r="42" spans="1:19" ht="30.75" customHeight="1" x14ac:dyDescent="0.25">
      <c r="A42" s="636" t="s">
        <v>506</v>
      </c>
      <c r="B42" s="637" t="s">
        <v>492</v>
      </c>
      <c r="C42" s="84" t="s">
        <v>487</v>
      </c>
      <c r="D42" s="84" t="s">
        <v>482</v>
      </c>
      <c r="E42" s="84" t="s">
        <v>482</v>
      </c>
      <c r="F42" s="84" t="s">
        <v>482</v>
      </c>
      <c r="G42" s="84" t="s">
        <v>482</v>
      </c>
      <c r="H42" s="84" t="s">
        <v>482</v>
      </c>
      <c r="I42" s="84" t="s">
        <v>482</v>
      </c>
      <c r="J42" s="84" t="s">
        <v>482</v>
      </c>
      <c r="K42" s="84" t="s">
        <v>482</v>
      </c>
      <c r="L42" s="84" t="s">
        <v>482</v>
      </c>
      <c r="M42" s="84" t="s">
        <v>482</v>
      </c>
      <c r="N42" s="84" t="s">
        <v>482</v>
      </c>
      <c r="O42" s="84" t="s">
        <v>482</v>
      </c>
      <c r="P42" s="220" t="s">
        <v>482</v>
      </c>
      <c r="Q42" s="220" t="s">
        <v>482</v>
      </c>
      <c r="R42" s="220" t="s">
        <v>482</v>
      </c>
      <c r="S42" s="220" t="s">
        <v>482</v>
      </c>
    </row>
    <row r="43" spans="1:19" ht="29.25" customHeight="1" x14ac:dyDescent="0.25">
      <c r="A43" s="636"/>
      <c r="B43" s="637"/>
      <c r="C43" s="84" t="s">
        <v>488</v>
      </c>
      <c r="D43" s="84" t="s">
        <v>482</v>
      </c>
      <c r="E43" s="84" t="s">
        <v>482</v>
      </c>
      <c r="F43" s="84" t="s">
        <v>482</v>
      </c>
      <c r="G43" s="84" t="s">
        <v>482</v>
      </c>
      <c r="H43" s="84" t="s">
        <v>482</v>
      </c>
      <c r="I43" s="84" t="s">
        <v>482</v>
      </c>
      <c r="J43" s="84" t="s">
        <v>482</v>
      </c>
      <c r="K43" s="84" t="s">
        <v>482</v>
      </c>
      <c r="L43" s="84" t="s">
        <v>482</v>
      </c>
      <c r="M43" s="84" t="s">
        <v>482</v>
      </c>
      <c r="N43" s="84" t="s">
        <v>482</v>
      </c>
      <c r="O43" s="84" t="s">
        <v>482</v>
      </c>
      <c r="P43" s="220" t="s">
        <v>482</v>
      </c>
      <c r="Q43" s="220" t="s">
        <v>482</v>
      </c>
      <c r="R43" s="220" t="s">
        <v>482</v>
      </c>
      <c r="S43" s="220" t="s">
        <v>482</v>
      </c>
    </row>
    <row r="44" spans="1:19" ht="31.5" customHeight="1" x14ac:dyDescent="0.25">
      <c r="A44" s="636" t="s">
        <v>507</v>
      </c>
      <c r="B44" s="637" t="s">
        <v>494</v>
      </c>
      <c r="C44" s="84" t="s">
        <v>487</v>
      </c>
      <c r="D44" s="84" t="s">
        <v>482</v>
      </c>
      <c r="E44" s="84" t="s">
        <v>482</v>
      </c>
      <c r="F44" s="84" t="s">
        <v>482</v>
      </c>
      <c r="G44" s="84" t="s">
        <v>482</v>
      </c>
      <c r="H44" s="84" t="s">
        <v>482</v>
      </c>
      <c r="I44" s="84" t="s">
        <v>482</v>
      </c>
      <c r="J44" s="84" t="s">
        <v>482</v>
      </c>
      <c r="K44" s="84" t="s">
        <v>482</v>
      </c>
      <c r="L44" s="84" t="s">
        <v>482</v>
      </c>
      <c r="M44" s="84" t="s">
        <v>482</v>
      </c>
      <c r="N44" s="84" t="s">
        <v>482</v>
      </c>
      <c r="O44" s="84" t="s">
        <v>482</v>
      </c>
      <c r="P44" s="220" t="s">
        <v>482</v>
      </c>
      <c r="Q44" s="220" t="s">
        <v>482</v>
      </c>
      <c r="R44" s="220" t="s">
        <v>482</v>
      </c>
      <c r="S44" s="220" t="s">
        <v>482</v>
      </c>
    </row>
    <row r="45" spans="1:19" ht="30.75" customHeight="1" x14ac:dyDescent="0.25">
      <c r="A45" s="636"/>
      <c r="B45" s="637"/>
      <c r="C45" s="84" t="s">
        <v>488</v>
      </c>
      <c r="D45" s="84" t="s">
        <v>482</v>
      </c>
      <c r="E45" s="84" t="s">
        <v>482</v>
      </c>
      <c r="F45" s="84" t="s">
        <v>482</v>
      </c>
      <c r="G45" s="84" t="s">
        <v>482</v>
      </c>
      <c r="H45" s="84" t="s">
        <v>482</v>
      </c>
      <c r="I45" s="84" t="s">
        <v>482</v>
      </c>
      <c r="J45" s="84" t="s">
        <v>482</v>
      </c>
      <c r="K45" s="84" t="s">
        <v>482</v>
      </c>
      <c r="L45" s="84" t="s">
        <v>482</v>
      </c>
      <c r="M45" s="84" t="s">
        <v>482</v>
      </c>
      <c r="N45" s="84" t="s">
        <v>482</v>
      </c>
      <c r="O45" s="84" t="s">
        <v>482</v>
      </c>
      <c r="P45" s="220" t="s">
        <v>482</v>
      </c>
      <c r="Q45" s="220" t="s">
        <v>482</v>
      </c>
      <c r="R45" s="220" t="s">
        <v>482</v>
      </c>
      <c r="S45" s="220" t="s">
        <v>482</v>
      </c>
    </row>
    <row r="46" spans="1:19" ht="27.75" customHeight="1" x14ac:dyDescent="0.25">
      <c r="A46" s="636" t="s">
        <v>508</v>
      </c>
      <c r="B46" s="637" t="s">
        <v>496</v>
      </c>
      <c r="C46" s="84" t="s">
        <v>487</v>
      </c>
      <c r="D46" s="84" t="s">
        <v>482</v>
      </c>
      <c r="E46" s="84" t="s">
        <v>482</v>
      </c>
      <c r="F46" s="84" t="s">
        <v>482</v>
      </c>
      <c r="G46" s="84" t="s">
        <v>482</v>
      </c>
      <c r="H46" s="84" t="s">
        <v>482</v>
      </c>
      <c r="I46" s="84" t="s">
        <v>482</v>
      </c>
      <c r="J46" s="84" t="s">
        <v>482</v>
      </c>
      <c r="K46" s="84" t="s">
        <v>482</v>
      </c>
      <c r="L46" s="84" t="s">
        <v>482</v>
      </c>
      <c r="M46" s="84" t="s">
        <v>482</v>
      </c>
      <c r="N46" s="84" t="s">
        <v>482</v>
      </c>
      <c r="O46" s="84" t="s">
        <v>482</v>
      </c>
      <c r="P46" s="220" t="s">
        <v>482</v>
      </c>
      <c r="Q46" s="220" t="s">
        <v>482</v>
      </c>
      <c r="R46" s="220" t="s">
        <v>482</v>
      </c>
      <c r="S46" s="220" t="s">
        <v>482</v>
      </c>
    </row>
    <row r="47" spans="1:19" ht="27.75" customHeight="1" x14ac:dyDescent="0.25">
      <c r="A47" s="636"/>
      <c r="B47" s="637"/>
      <c r="C47" s="84" t="s">
        <v>488</v>
      </c>
      <c r="D47" s="84" t="s">
        <v>482</v>
      </c>
      <c r="E47" s="84" t="s">
        <v>482</v>
      </c>
      <c r="F47" s="84" t="s">
        <v>482</v>
      </c>
      <c r="G47" s="84" t="s">
        <v>482</v>
      </c>
      <c r="H47" s="84" t="s">
        <v>482</v>
      </c>
      <c r="I47" s="84" t="s">
        <v>482</v>
      </c>
      <c r="J47" s="84" t="s">
        <v>482</v>
      </c>
      <c r="K47" s="84" t="s">
        <v>482</v>
      </c>
      <c r="L47" s="84" t="s">
        <v>482</v>
      </c>
      <c r="M47" s="84" t="s">
        <v>482</v>
      </c>
      <c r="N47" s="84" t="s">
        <v>482</v>
      </c>
      <c r="O47" s="84" t="s">
        <v>482</v>
      </c>
      <c r="P47" s="220" t="s">
        <v>482</v>
      </c>
      <c r="Q47" s="220" t="s">
        <v>482</v>
      </c>
      <c r="R47" s="220" t="s">
        <v>482</v>
      </c>
      <c r="S47" s="220" t="s">
        <v>482</v>
      </c>
    </row>
    <row r="48" spans="1:19" ht="102.75" customHeight="1" x14ac:dyDescent="0.25">
      <c r="A48" s="83" t="s">
        <v>509</v>
      </c>
      <c r="B48" s="86" t="s">
        <v>510</v>
      </c>
      <c r="C48" s="84" t="s">
        <v>511</v>
      </c>
      <c r="D48" s="84" t="s">
        <v>482</v>
      </c>
      <c r="E48" s="84" t="s">
        <v>482</v>
      </c>
      <c r="F48" s="84" t="s">
        <v>482</v>
      </c>
      <c r="G48" s="84" t="s">
        <v>482</v>
      </c>
      <c r="H48" s="84" t="s">
        <v>482</v>
      </c>
      <c r="I48" s="84" t="s">
        <v>482</v>
      </c>
      <c r="J48" s="84" t="s">
        <v>482</v>
      </c>
      <c r="K48" s="84" t="s">
        <v>482</v>
      </c>
      <c r="L48" s="84" t="s">
        <v>482</v>
      </c>
      <c r="M48" s="84" t="s">
        <v>482</v>
      </c>
      <c r="N48" s="84" t="s">
        <v>482</v>
      </c>
      <c r="O48" s="84" t="s">
        <v>482</v>
      </c>
      <c r="P48" s="220" t="s">
        <v>482</v>
      </c>
      <c r="Q48" s="220" t="s">
        <v>482</v>
      </c>
      <c r="R48" s="220" t="s">
        <v>482</v>
      </c>
      <c r="S48" s="220" t="s">
        <v>482</v>
      </c>
    </row>
    <row r="49" spans="1:19" ht="39.75" customHeight="1" x14ac:dyDescent="0.25">
      <c r="A49" s="83" t="s">
        <v>512</v>
      </c>
      <c r="B49" s="86" t="s">
        <v>513</v>
      </c>
      <c r="C49" s="84" t="s">
        <v>511</v>
      </c>
      <c r="D49" s="84" t="s">
        <v>482</v>
      </c>
      <c r="E49" s="84" t="s">
        <v>482</v>
      </c>
      <c r="F49" s="84" t="s">
        <v>482</v>
      </c>
      <c r="G49" s="84" t="s">
        <v>482</v>
      </c>
      <c r="H49" s="84" t="s">
        <v>482</v>
      </c>
      <c r="I49" s="84" t="s">
        <v>482</v>
      </c>
      <c r="J49" s="84" t="s">
        <v>482</v>
      </c>
      <c r="K49" s="84" t="s">
        <v>482</v>
      </c>
      <c r="L49" s="84" t="s">
        <v>482</v>
      </c>
      <c r="M49" s="84" t="s">
        <v>482</v>
      </c>
      <c r="N49" s="84" t="s">
        <v>482</v>
      </c>
      <c r="O49" s="84" t="s">
        <v>482</v>
      </c>
      <c r="P49" s="220" t="s">
        <v>482</v>
      </c>
      <c r="Q49" s="220" t="s">
        <v>482</v>
      </c>
      <c r="R49" s="220" t="s">
        <v>482</v>
      </c>
      <c r="S49" s="220" t="s">
        <v>482</v>
      </c>
    </row>
    <row r="50" spans="1:19" ht="47.25" customHeight="1" x14ac:dyDescent="0.25">
      <c r="A50" s="83" t="s">
        <v>514</v>
      </c>
      <c r="B50" s="86" t="s">
        <v>515</v>
      </c>
      <c r="C50" s="84" t="s">
        <v>511</v>
      </c>
      <c r="D50" s="84" t="s">
        <v>482</v>
      </c>
      <c r="E50" s="84" t="s">
        <v>482</v>
      </c>
      <c r="F50" s="84" t="s">
        <v>482</v>
      </c>
      <c r="G50" s="84" t="s">
        <v>482</v>
      </c>
      <c r="H50" s="84" t="s">
        <v>482</v>
      </c>
      <c r="I50" s="84" t="s">
        <v>482</v>
      </c>
      <c r="J50" s="84" t="s">
        <v>482</v>
      </c>
      <c r="K50" s="84" t="s">
        <v>482</v>
      </c>
      <c r="L50" s="84" t="s">
        <v>482</v>
      </c>
      <c r="M50" s="84" t="s">
        <v>482</v>
      </c>
      <c r="N50" s="84" t="s">
        <v>482</v>
      </c>
      <c r="O50" s="84" t="s">
        <v>482</v>
      </c>
      <c r="P50" s="220" t="s">
        <v>482</v>
      </c>
      <c r="Q50" s="220" t="s">
        <v>482</v>
      </c>
      <c r="R50" s="220" t="s">
        <v>482</v>
      </c>
      <c r="S50" s="220" t="s">
        <v>482</v>
      </c>
    </row>
    <row r="51" spans="1:19" ht="54.75" customHeight="1" x14ac:dyDescent="0.25">
      <c r="A51" s="83" t="s">
        <v>516</v>
      </c>
      <c r="B51" s="86" t="s">
        <v>517</v>
      </c>
      <c r="C51" s="84" t="s">
        <v>511</v>
      </c>
      <c r="D51" s="84" t="s">
        <v>482</v>
      </c>
      <c r="E51" s="84" t="s">
        <v>482</v>
      </c>
      <c r="F51" s="84" t="s">
        <v>482</v>
      </c>
      <c r="G51" s="84" t="s">
        <v>482</v>
      </c>
      <c r="H51" s="84" t="s">
        <v>482</v>
      </c>
      <c r="I51" s="84" t="s">
        <v>482</v>
      </c>
      <c r="J51" s="84" t="s">
        <v>482</v>
      </c>
      <c r="K51" s="84" t="s">
        <v>482</v>
      </c>
      <c r="L51" s="84" t="s">
        <v>482</v>
      </c>
      <c r="M51" s="84" t="s">
        <v>482</v>
      </c>
      <c r="N51" s="84" t="s">
        <v>482</v>
      </c>
      <c r="O51" s="84" t="s">
        <v>482</v>
      </c>
      <c r="P51" s="220" t="s">
        <v>482</v>
      </c>
      <c r="Q51" s="220" t="s">
        <v>482</v>
      </c>
      <c r="R51" s="220" t="s">
        <v>482</v>
      </c>
      <c r="S51" s="220" t="s">
        <v>482</v>
      </c>
    </row>
    <row r="52" spans="1:19" ht="48.75" customHeight="1" x14ac:dyDescent="0.25">
      <c r="A52" s="83" t="s">
        <v>518</v>
      </c>
      <c r="B52" s="86" t="s">
        <v>519</v>
      </c>
      <c r="C52" s="84" t="s">
        <v>511</v>
      </c>
      <c r="D52" s="84" t="s">
        <v>482</v>
      </c>
      <c r="E52" s="84" t="s">
        <v>482</v>
      </c>
      <c r="F52" s="84" t="s">
        <v>482</v>
      </c>
      <c r="G52" s="84" t="s">
        <v>482</v>
      </c>
      <c r="H52" s="84" t="s">
        <v>482</v>
      </c>
      <c r="I52" s="84" t="s">
        <v>482</v>
      </c>
      <c r="J52" s="84" t="s">
        <v>482</v>
      </c>
      <c r="K52" s="84" t="s">
        <v>482</v>
      </c>
      <c r="L52" s="84" t="s">
        <v>482</v>
      </c>
      <c r="M52" s="84" t="s">
        <v>482</v>
      </c>
      <c r="N52" s="84" t="s">
        <v>482</v>
      </c>
      <c r="O52" s="84" t="s">
        <v>482</v>
      </c>
      <c r="P52" s="220" t="s">
        <v>482</v>
      </c>
      <c r="Q52" s="220" t="s">
        <v>482</v>
      </c>
      <c r="R52" s="220" t="s">
        <v>482</v>
      </c>
      <c r="S52" s="220" t="s">
        <v>482</v>
      </c>
    </row>
    <row r="53" spans="1:19" ht="29.25" customHeight="1" x14ac:dyDescent="0.25">
      <c r="A53" s="636" t="s">
        <v>520</v>
      </c>
      <c r="B53" s="637" t="s">
        <v>521</v>
      </c>
      <c r="C53" s="84" t="s">
        <v>110</v>
      </c>
      <c r="D53" s="84" t="s">
        <v>482</v>
      </c>
      <c r="E53" s="84" t="s">
        <v>482</v>
      </c>
      <c r="F53" s="84" t="s">
        <v>482</v>
      </c>
      <c r="G53" s="84" t="s">
        <v>482</v>
      </c>
      <c r="H53" s="84" t="s">
        <v>482</v>
      </c>
      <c r="I53" s="84" t="s">
        <v>482</v>
      </c>
      <c r="J53" s="84" t="s">
        <v>482</v>
      </c>
      <c r="K53" s="84" t="s">
        <v>482</v>
      </c>
      <c r="L53" s="84" t="s">
        <v>482</v>
      </c>
      <c r="M53" s="84" t="s">
        <v>482</v>
      </c>
      <c r="N53" s="84" t="s">
        <v>482</v>
      </c>
      <c r="O53" s="84" t="s">
        <v>482</v>
      </c>
      <c r="P53" s="220" t="s">
        <v>482</v>
      </c>
      <c r="Q53" s="220" t="s">
        <v>482</v>
      </c>
      <c r="R53" s="220" t="s">
        <v>482</v>
      </c>
      <c r="S53" s="220" t="s">
        <v>482</v>
      </c>
    </row>
    <row r="54" spans="1:19" ht="27.75" customHeight="1" x14ac:dyDescent="0.25">
      <c r="A54" s="636"/>
      <c r="B54" s="637"/>
      <c r="C54" s="84" t="s">
        <v>522</v>
      </c>
      <c r="D54" s="84" t="s">
        <v>482</v>
      </c>
      <c r="E54" s="84" t="s">
        <v>482</v>
      </c>
      <c r="F54" s="84" t="s">
        <v>482</v>
      </c>
      <c r="G54" s="84" t="s">
        <v>482</v>
      </c>
      <c r="H54" s="84" t="s">
        <v>482</v>
      </c>
      <c r="I54" s="84" t="s">
        <v>482</v>
      </c>
      <c r="J54" s="84" t="s">
        <v>482</v>
      </c>
      <c r="K54" s="84" t="s">
        <v>482</v>
      </c>
      <c r="L54" s="84" t="s">
        <v>482</v>
      </c>
      <c r="M54" s="84" t="s">
        <v>482</v>
      </c>
      <c r="N54" s="84" t="s">
        <v>482</v>
      </c>
      <c r="O54" s="84" t="s">
        <v>482</v>
      </c>
      <c r="P54" s="220" t="s">
        <v>482</v>
      </c>
      <c r="Q54" s="220" t="s">
        <v>482</v>
      </c>
      <c r="R54" s="220" t="s">
        <v>482</v>
      </c>
      <c r="S54" s="220" t="s">
        <v>482</v>
      </c>
    </row>
    <row r="55" spans="1:19" ht="27.75" customHeight="1" x14ac:dyDescent="0.25">
      <c r="A55" s="636"/>
      <c r="B55" s="637"/>
      <c r="C55" s="84" t="s">
        <v>523</v>
      </c>
      <c r="D55" s="84" t="s">
        <v>482</v>
      </c>
      <c r="E55" s="84" t="s">
        <v>482</v>
      </c>
      <c r="F55" s="84" t="s">
        <v>482</v>
      </c>
      <c r="G55" s="84" t="s">
        <v>482</v>
      </c>
      <c r="H55" s="84" t="s">
        <v>482</v>
      </c>
      <c r="I55" s="84" t="s">
        <v>482</v>
      </c>
      <c r="J55" s="84" t="s">
        <v>482</v>
      </c>
      <c r="K55" s="84" t="s">
        <v>482</v>
      </c>
      <c r="L55" s="84" t="s">
        <v>482</v>
      </c>
      <c r="M55" s="84" t="s">
        <v>482</v>
      </c>
      <c r="N55" s="84" t="s">
        <v>482</v>
      </c>
      <c r="O55" s="84" t="s">
        <v>482</v>
      </c>
      <c r="P55" s="220" t="s">
        <v>482</v>
      </c>
      <c r="Q55" s="220" t="s">
        <v>482</v>
      </c>
      <c r="R55" s="220" t="s">
        <v>482</v>
      </c>
      <c r="S55" s="220" t="s">
        <v>482</v>
      </c>
    </row>
    <row r="56" spans="1:19" ht="24" customHeight="1" x14ac:dyDescent="0.25">
      <c r="A56" s="636"/>
      <c r="B56" s="637"/>
      <c r="C56" s="84" t="s">
        <v>524</v>
      </c>
      <c r="D56" s="84" t="s">
        <v>482</v>
      </c>
      <c r="E56" s="84" t="s">
        <v>482</v>
      </c>
      <c r="F56" s="84" t="s">
        <v>482</v>
      </c>
      <c r="G56" s="84" t="s">
        <v>482</v>
      </c>
      <c r="H56" s="84" t="s">
        <v>482</v>
      </c>
      <c r="I56" s="84" t="s">
        <v>482</v>
      </c>
      <c r="J56" s="84" t="s">
        <v>482</v>
      </c>
      <c r="K56" s="84" t="s">
        <v>482</v>
      </c>
      <c r="L56" s="84" t="s">
        <v>482</v>
      </c>
      <c r="M56" s="84" t="s">
        <v>482</v>
      </c>
      <c r="N56" s="84" t="s">
        <v>482</v>
      </c>
      <c r="O56" s="84" t="s">
        <v>482</v>
      </c>
      <c r="P56" s="220" t="s">
        <v>482</v>
      </c>
      <c r="Q56" s="220" t="s">
        <v>482</v>
      </c>
      <c r="R56" s="220" t="s">
        <v>482</v>
      </c>
      <c r="S56" s="220" t="s">
        <v>482</v>
      </c>
    </row>
    <row r="57" spans="1:19" ht="15.75" customHeight="1" x14ac:dyDescent="0.25">
      <c r="A57" s="636" t="s">
        <v>525</v>
      </c>
      <c r="B57" s="637" t="s">
        <v>492</v>
      </c>
      <c r="C57" s="84" t="s">
        <v>110</v>
      </c>
      <c r="D57" s="84" t="s">
        <v>482</v>
      </c>
      <c r="E57" s="84" t="s">
        <v>482</v>
      </c>
      <c r="F57" s="84" t="s">
        <v>482</v>
      </c>
      <c r="G57" s="84" t="s">
        <v>482</v>
      </c>
      <c r="H57" s="84" t="s">
        <v>482</v>
      </c>
      <c r="I57" s="84" t="s">
        <v>482</v>
      </c>
      <c r="J57" s="84" t="s">
        <v>482</v>
      </c>
      <c r="K57" s="84" t="s">
        <v>482</v>
      </c>
      <c r="L57" s="84" t="s">
        <v>482</v>
      </c>
      <c r="M57" s="84" t="s">
        <v>482</v>
      </c>
      <c r="N57" s="84" t="s">
        <v>482</v>
      </c>
      <c r="O57" s="84" t="s">
        <v>482</v>
      </c>
      <c r="P57" s="220" t="s">
        <v>482</v>
      </c>
      <c r="Q57" s="220" t="s">
        <v>482</v>
      </c>
      <c r="R57" s="220" t="s">
        <v>482</v>
      </c>
      <c r="S57" s="220" t="s">
        <v>482</v>
      </c>
    </row>
    <row r="58" spans="1:19" ht="15.75" customHeight="1" x14ac:dyDescent="0.25">
      <c r="A58" s="636"/>
      <c r="B58" s="637"/>
      <c r="C58" s="84" t="s">
        <v>522</v>
      </c>
      <c r="D58" s="84" t="s">
        <v>482</v>
      </c>
      <c r="E58" s="84" t="s">
        <v>482</v>
      </c>
      <c r="F58" s="84" t="s">
        <v>482</v>
      </c>
      <c r="G58" s="84" t="s">
        <v>482</v>
      </c>
      <c r="H58" s="84" t="s">
        <v>482</v>
      </c>
      <c r="I58" s="84" t="s">
        <v>482</v>
      </c>
      <c r="J58" s="84" t="s">
        <v>482</v>
      </c>
      <c r="K58" s="84" t="s">
        <v>482</v>
      </c>
      <c r="L58" s="84" t="s">
        <v>482</v>
      </c>
      <c r="M58" s="84" t="s">
        <v>482</v>
      </c>
      <c r="N58" s="84" t="s">
        <v>482</v>
      </c>
      <c r="O58" s="84" t="s">
        <v>482</v>
      </c>
      <c r="P58" s="220" t="s">
        <v>482</v>
      </c>
      <c r="Q58" s="220" t="s">
        <v>482</v>
      </c>
      <c r="R58" s="220" t="s">
        <v>482</v>
      </c>
      <c r="S58" s="220" t="s">
        <v>482</v>
      </c>
    </row>
    <row r="59" spans="1:19" ht="15.75" customHeight="1" x14ac:dyDescent="0.25">
      <c r="A59" s="636"/>
      <c r="B59" s="637"/>
      <c r="C59" s="84" t="s">
        <v>523</v>
      </c>
      <c r="D59" s="84" t="s">
        <v>482</v>
      </c>
      <c r="E59" s="84" t="s">
        <v>482</v>
      </c>
      <c r="F59" s="84" t="s">
        <v>482</v>
      </c>
      <c r="G59" s="84" t="s">
        <v>482</v>
      </c>
      <c r="H59" s="84" t="s">
        <v>482</v>
      </c>
      <c r="I59" s="84" t="s">
        <v>482</v>
      </c>
      <c r="J59" s="84" t="s">
        <v>482</v>
      </c>
      <c r="K59" s="84" t="s">
        <v>482</v>
      </c>
      <c r="L59" s="84" t="s">
        <v>482</v>
      </c>
      <c r="M59" s="84" t="s">
        <v>482</v>
      </c>
      <c r="N59" s="84" t="s">
        <v>482</v>
      </c>
      <c r="O59" s="84" t="s">
        <v>482</v>
      </c>
      <c r="P59" s="220" t="s">
        <v>482</v>
      </c>
      <c r="Q59" s="220" t="s">
        <v>482</v>
      </c>
      <c r="R59" s="220" t="s">
        <v>482</v>
      </c>
      <c r="S59" s="220" t="s">
        <v>482</v>
      </c>
    </row>
    <row r="60" spans="1:19" ht="18.75" customHeight="1" x14ac:dyDescent="0.25">
      <c r="A60" s="636"/>
      <c r="B60" s="637"/>
      <c r="C60" s="84" t="s">
        <v>524</v>
      </c>
      <c r="D60" s="84" t="s">
        <v>482</v>
      </c>
      <c r="E60" s="84" t="s">
        <v>482</v>
      </c>
      <c r="F60" s="84" t="s">
        <v>482</v>
      </c>
      <c r="G60" s="84" t="s">
        <v>482</v>
      </c>
      <c r="H60" s="84" t="s">
        <v>482</v>
      </c>
      <c r="I60" s="84" t="s">
        <v>482</v>
      </c>
      <c r="J60" s="84" t="s">
        <v>482</v>
      </c>
      <c r="K60" s="84" t="s">
        <v>482</v>
      </c>
      <c r="L60" s="84" t="s">
        <v>482</v>
      </c>
      <c r="M60" s="84" t="s">
        <v>482</v>
      </c>
      <c r="N60" s="84" t="s">
        <v>482</v>
      </c>
      <c r="O60" s="84" t="s">
        <v>482</v>
      </c>
      <c r="P60" s="220" t="s">
        <v>482</v>
      </c>
      <c r="Q60" s="220" t="s">
        <v>482</v>
      </c>
      <c r="R60" s="220" t="s">
        <v>482</v>
      </c>
      <c r="S60" s="220" t="s">
        <v>482</v>
      </c>
    </row>
    <row r="61" spans="1:19" ht="15.75" customHeight="1" x14ac:dyDescent="0.25">
      <c r="A61" s="636" t="s">
        <v>526</v>
      </c>
      <c r="B61" s="637" t="s">
        <v>494</v>
      </c>
      <c r="C61" s="84" t="s">
        <v>110</v>
      </c>
      <c r="D61" s="84" t="s">
        <v>482</v>
      </c>
      <c r="E61" s="84" t="s">
        <v>482</v>
      </c>
      <c r="F61" s="84" t="s">
        <v>482</v>
      </c>
      <c r="G61" s="84" t="s">
        <v>482</v>
      </c>
      <c r="H61" s="84" t="s">
        <v>482</v>
      </c>
      <c r="I61" s="84" t="s">
        <v>482</v>
      </c>
      <c r="J61" s="84" t="s">
        <v>482</v>
      </c>
      <c r="K61" s="84" t="s">
        <v>482</v>
      </c>
      <c r="L61" s="84" t="s">
        <v>482</v>
      </c>
      <c r="M61" s="84" t="s">
        <v>482</v>
      </c>
      <c r="N61" s="84" t="s">
        <v>482</v>
      </c>
      <c r="O61" s="84" t="s">
        <v>482</v>
      </c>
      <c r="P61" s="220" t="s">
        <v>482</v>
      </c>
      <c r="Q61" s="220" t="s">
        <v>482</v>
      </c>
      <c r="R61" s="220" t="s">
        <v>482</v>
      </c>
      <c r="S61" s="220" t="s">
        <v>482</v>
      </c>
    </row>
    <row r="62" spans="1:19" ht="15.75" customHeight="1" x14ac:dyDescent="0.25">
      <c r="A62" s="636"/>
      <c r="B62" s="637"/>
      <c r="C62" s="84" t="s">
        <v>522</v>
      </c>
      <c r="D62" s="84" t="s">
        <v>482</v>
      </c>
      <c r="E62" s="84" t="s">
        <v>482</v>
      </c>
      <c r="F62" s="84" t="s">
        <v>482</v>
      </c>
      <c r="G62" s="84" t="s">
        <v>482</v>
      </c>
      <c r="H62" s="84" t="s">
        <v>482</v>
      </c>
      <c r="I62" s="84" t="s">
        <v>482</v>
      </c>
      <c r="J62" s="84" t="s">
        <v>482</v>
      </c>
      <c r="K62" s="84" t="s">
        <v>482</v>
      </c>
      <c r="L62" s="84" t="s">
        <v>482</v>
      </c>
      <c r="M62" s="84" t="s">
        <v>482</v>
      </c>
      <c r="N62" s="84" t="s">
        <v>482</v>
      </c>
      <c r="O62" s="84" t="s">
        <v>482</v>
      </c>
      <c r="P62" s="220" t="s">
        <v>482</v>
      </c>
      <c r="Q62" s="220" t="s">
        <v>482</v>
      </c>
      <c r="R62" s="220" t="s">
        <v>482</v>
      </c>
      <c r="S62" s="220" t="s">
        <v>482</v>
      </c>
    </row>
    <row r="63" spans="1:19" ht="15.75" customHeight="1" x14ac:dyDescent="0.25">
      <c r="A63" s="636"/>
      <c r="B63" s="637"/>
      <c r="C63" s="84" t="s">
        <v>523</v>
      </c>
      <c r="D63" s="84" t="s">
        <v>482</v>
      </c>
      <c r="E63" s="84" t="s">
        <v>482</v>
      </c>
      <c r="F63" s="84" t="s">
        <v>482</v>
      </c>
      <c r="G63" s="84" t="s">
        <v>482</v>
      </c>
      <c r="H63" s="84" t="s">
        <v>482</v>
      </c>
      <c r="I63" s="84" t="s">
        <v>482</v>
      </c>
      <c r="J63" s="84" t="s">
        <v>482</v>
      </c>
      <c r="K63" s="84" t="s">
        <v>482</v>
      </c>
      <c r="L63" s="84" t="s">
        <v>482</v>
      </c>
      <c r="M63" s="84" t="s">
        <v>482</v>
      </c>
      <c r="N63" s="84" t="s">
        <v>482</v>
      </c>
      <c r="O63" s="84" t="s">
        <v>482</v>
      </c>
      <c r="P63" s="220" t="s">
        <v>482</v>
      </c>
      <c r="Q63" s="220" t="s">
        <v>482</v>
      </c>
      <c r="R63" s="220" t="s">
        <v>482</v>
      </c>
      <c r="S63" s="220" t="s">
        <v>482</v>
      </c>
    </row>
    <row r="64" spans="1:19" ht="18.75" customHeight="1" x14ac:dyDescent="0.25">
      <c r="A64" s="636"/>
      <c r="B64" s="637"/>
      <c r="C64" s="84" t="s">
        <v>524</v>
      </c>
      <c r="D64" s="84" t="s">
        <v>482</v>
      </c>
      <c r="E64" s="84" t="s">
        <v>482</v>
      </c>
      <c r="F64" s="84" t="s">
        <v>482</v>
      </c>
      <c r="G64" s="84" t="s">
        <v>482</v>
      </c>
      <c r="H64" s="84" t="s">
        <v>482</v>
      </c>
      <c r="I64" s="84" t="s">
        <v>482</v>
      </c>
      <c r="J64" s="84" t="s">
        <v>482</v>
      </c>
      <c r="K64" s="84" t="s">
        <v>482</v>
      </c>
      <c r="L64" s="84" t="s">
        <v>482</v>
      </c>
      <c r="M64" s="84" t="s">
        <v>482</v>
      </c>
      <c r="N64" s="84" t="s">
        <v>482</v>
      </c>
      <c r="O64" s="84" t="s">
        <v>482</v>
      </c>
      <c r="P64" s="220" t="s">
        <v>482</v>
      </c>
      <c r="Q64" s="220" t="s">
        <v>482</v>
      </c>
      <c r="R64" s="220" t="s">
        <v>482</v>
      </c>
      <c r="S64" s="220" t="s">
        <v>482</v>
      </c>
    </row>
    <row r="65" spans="1:19" ht="15.75" customHeight="1" x14ac:dyDescent="0.25">
      <c r="A65" s="636" t="s">
        <v>527</v>
      </c>
      <c r="B65" s="637" t="s">
        <v>496</v>
      </c>
      <c r="C65" s="84" t="s">
        <v>110</v>
      </c>
      <c r="D65" s="84" t="s">
        <v>482</v>
      </c>
      <c r="E65" s="84" t="s">
        <v>482</v>
      </c>
      <c r="F65" s="84" t="s">
        <v>482</v>
      </c>
      <c r="G65" s="84" t="s">
        <v>482</v>
      </c>
      <c r="H65" s="84" t="s">
        <v>482</v>
      </c>
      <c r="I65" s="84" t="s">
        <v>482</v>
      </c>
      <c r="J65" s="84" t="s">
        <v>482</v>
      </c>
      <c r="K65" s="84" t="s">
        <v>482</v>
      </c>
      <c r="L65" s="84" t="s">
        <v>482</v>
      </c>
      <c r="M65" s="84" t="s">
        <v>482</v>
      </c>
      <c r="N65" s="84" t="s">
        <v>482</v>
      </c>
      <c r="O65" s="84" t="s">
        <v>482</v>
      </c>
      <c r="P65" s="220" t="s">
        <v>482</v>
      </c>
      <c r="Q65" s="220" t="s">
        <v>482</v>
      </c>
      <c r="R65" s="220" t="s">
        <v>482</v>
      </c>
      <c r="S65" s="220" t="s">
        <v>482</v>
      </c>
    </row>
    <row r="66" spans="1:19" ht="15.75" customHeight="1" x14ac:dyDescent="0.25">
      <c r="A66" s="636"/>
      <c r="B66" s="637"/>
      <c r="C66" s="84" t="s">
        <v>522</v>
      </c>
      <c r="D66" s="84" t="s">
        <v>482</v>
      </c>
      <c r="E66" s="84" t="s">
        <v>482</v>
      </c>
      <c r="F66" s="84" t="s">
        <v>482</v>
      </c>
      <c r="G66" s="84" t="s">
        <v>482</v>
      </c>
      <c r="H66" s="84" t="s">
        <v>482</v>
      </c>
      <c r="I66" s="84" t="s">
        <v>482</v>
      </c>
      <c r="J66" s="84" t="s">
        <v>482</v>
      </c>
      <c r="K66" s="84" t="s">
        <v>482</v>
      </c>
      <c r="L66" s="84" t="s">
        <v>482</v>
      </c>
      <c r="M66" s="84" t="s">
        <v>482</v>
      </c>
      <c r="N66" s="84" t="s">
        <v>482</v>
      </c>
      <c r="O66" s="84" t="s">
        <v>482</v>
      </c>
      <c r="P66" s="220" t="s">
        <v>482</v>
      </c>
      <c r="Q66" s="220" t="s">
        <v>482</v>
      </c>
      <c r="R66" s="220" t="s">
        <v>482</v>
      </c>
      <c r="S66" s="220" t="s">
        <v>482</v>
      </c>
    </row>
    <row r="67" spans="1:19" ht="29.25" customHeight="1" x14ac:dyDescent="0.25">
      <c r="A67" s="636"/>
      <c r="B67" s="637"/>
      <c r="C67" s="84" t="s">
        <v>523</v>
      </c>
      <c r="D67" s="84" t="s">
        <v>482</v>
      </c>
      <c r="E67" s="84" t="s">
        <v>482</v>
      </c>
      <c r="F67" s="84" t="s">
        <v>482</v>
      </c>
      <c r="G67" s="84" t="s">
        <v>482</v>
      </c>
      <c r="H67" s="84" t="s">
        <v>482</v>
      </c>
      <c r="I67" s="84" t="s">
        <v>482</v>
      </c>
      <c r="J67" s="84" t="s">
        <v>482</v>
      </c>
      <c r="K67" s="84" t="s">
        <v>482</v>
      </c>
      <c r="L67" s="84" t="s">
        <v>482</v>
      </c>
      <c r="M67" s="84" t="s">
        <v>482</v>
      </c>
      <c r="N67" s="84" t="s">
        <v>482</v>
      </c>
      <c r="O67" s="84" t="s">
        <v>482</v>
      </c>
      <c r="P67" s="220" t="s">
        <v>482</v>
      </c>
      <c r="Q67" s="220" t="s">
        <v>482</v>
      </c>
      <c r="R67" s="220" t="s">
        <v>482</v>
      </c>
      <c r="S67" s="220" t="s">
        <v>482</v>
      </c>
    </row>
    <row r="68" spans="1:19" ht="25.5" customHeight="1" x14ac:dyDescent="0.25">
      <c r="A68" s="636"/>
      <c r="B68" s="637"/>
      <c r="C68" s="84" t="s">
        <v>524</v>
      </c>
      <c r="D68" s="84" t="s">
        <v>482</v>
      </c>
      <c r="E68" s="84" t="s">
        <v>482</v>
      </c>
      <c r="F68" s="84" t="s">
        <v>482</v>
      </c>
      <c r="G68" s="84" t="s">
        <v>482</v>
      </c>
      <c r="H68" s="84" t="s">
        <v>482</v>
      </c>
      <c r="I68" s="84" t="s">
        <v>482</v>
      </c>
      <c r="J68" s="84" t="s">
        <v>482</v>
      </c>
      <c r="K68" s="84" t="s">
        <v>482</v>
      </c>
      <c r="L68" s="84" t="s">
        <v>482</v>
      </c>
      <c r="M68" s="84" t="s">
        <v>482</v>
      </c>
      <c r="N68" s="84" t="s">
        <v>482</v>
      </c>
      <c r="O68" s="84" t="s">
        <v>482</v>
      </c>
      <c r="P68" s="220" t="s">
        <v>482</v>
      </c>
      <c r="Q68" s="220" t="s">
        <v>482</v>
      </c>
      <c r="R68" s="220" t="s">
        <v>482</v>
      </c>
      <c r="S68" s="220" t="s">
        <v>482</v>
      </c>
    </row>
    <row r="69" spans="1:19" ht="27.75" customHeight="1" x14ac:dyDescent="0.25">
      <c r="A69" s="636" t="s">
        <v>528</v>
      </c>
      <c r="B69" s="637" t="s">
        <v>529</v>
      </c>
      <c r="C69" s="84" t="s">
        <v>110</v>
      </c>
      <c r="D69" s="84" t="s">
        <v>482</v>
      </c>
      <c r="E69" s="84" t="s">
        <v>482</v>
      </c>
      <c r="F69" s="84" t="s">
        <v>482</v>
      </c>
      <c r="G69" s="84" t="s">
        <v>482</v>
      </c>
      <c r="H69" s="84" t="s">
        <v>482</v>
      </c>
      <c r="I69" s="84" t="s">
        <v>482</v>
      </c>
      <c r="J69" s="84" t="s">
        <v>482</v>
      </c>
      <c r="K69" s="84" t="s">
        <v>482</v>
      </c>
      <c r="L69" s="84" t="s">
        <v>482</v>
      </c>
      <c r="M69" s="84" t="s">
        <v>482</v>
      </c>
      <c r="N69" s="84" t="s">
        <v>482</v>
      </c>
      <c r="O69" s="84" t="s">
        <v>482</v>
      </c>
      <c r="P69" s="220" t="s">
        <v>482</v>
      </c>
      <c r="Q69" s="220" t="s">
        <v>482</v>
      </c>
      <c r="R69" s="220" t="s">
        <v>482</v>
      </c>
      <c r="S69" s="220" t="s">
        <v>482</v>
      </c>
    </row>
    <row r="70" spans="1:19" ht="28.5" customHeight="1" x14ac:dyDescent="0.25">
      <c r="A70" s="636"/>
      <c r="B70" s="637"/>
      <c r="C70" s="84" t="s">
        <v>522</v>
      </c>
      <c r="D70" s="84" t="s">
        <v>482</v>
      </c>
      <c r="E70" s="84" t="s">
        <v>482</v>
      </c>
      <c r="F70" s="84" t="s">
        <v>482</v>
      </c>
      <c r="G70" s="84" t="s">
        <v>482</v>
      </c>
      <c r="H70" s="84" t="s">
        <v>482</v>
      </c>
      <c r="I70" s="84" t="s">
        <v>482</v>
      </c>
      <c r="J70" s="84" t="s">
        <v>482</v>
      </c>
      <c r="K70" s="84" t="s">
        <v>482</v>
      </c>
      <c r="L70" s="84" t="s">
        <v>482</v>
      </c>
      <c r="M70" s="84" t="s">
        <v>482</v>
      </c>
      <c r="N70" s="84" t="s">
        <v>482</v>
      </c>
      <c r="O70" s="84" t="s">
        <v>482</v>
      </c>
      <c r="P70" s="220" t="s">
        <v>482</v>
      </c>
      <c r="Q70" s="220" t="s">
        <v>482</v>
      </c>
      <c r="R70" s="220" t="s">
        <v>482</v>
      </c>
      <c r="S70" s="220" t="s">
        <v>482</v>
      </c>
    </row>
    <row r="71" spans="1:19" ht="24" customHeight="1" x14ac:dyDescent="0.25">
      <c r="A71" s="636"/>
      <c r="B71" s="637"/>
      <c r="C71" s="84" t="s">
        <v>523</v>
      </c>
      <c r="D71" s="84" t="s">
        <v>482</v>
      </c>
      <c r="E71" s="84" t="s">
        <v>482</v>
      </c>
      <c r="F71" s="84" t="s">
        <v>482</v>
      </c>
      <c r="G71" s="84" t="s">
        <v>482</v>
      </c>
      <c r="H71" s="84" t="s">
        <v>482</v>
      </c>
      <c r="I71" s="84" t="s">
        <v>482</v>
      </c>
      <c r="J71" s="84" t="s">
        <v>482</v>
      </c>
      <c r="K71" s="84" t="s">
        <v>482</v>
      </c>
      <c r="L71" s="84" t="s">
        <v>482</v>
      </c>
      <c r="M71" s="84" t="s">
        <v>482</v>
      </c>
      <c r="N71" s="84" t="s">
        <v>482</v>
      </c>
      <c r="O71" s="84" t="s">
        <v>482</v>
      </c>
      <c r="P71" s="220" t="s">
        <v>482</v>
      </c>
      <c r="Q71" s="220" t="s">
        <v>482</v>
      </c>
      <c r="R71" s="220" t="s">
        <v>482</v>
      </c>
      <c r="S71" s="220" t="s">
        <v>482</v>
      </c>
    </row>
    <row r="72" spans="1:19" ht="21.75" customHeight="1" x14ac:dyDescent="0.25">
      <c r="A72" s="636"/>
      <c r="B72" s="637"/>
      <c r="C72" s="84" t="s">
        <v>524</v>
      </c>
      <c r="D72" s="84" t="s">
        <v>482</v>
      </c>
      <c r="E72" s="84" t="s">
        <v>482</v>
      </c>
      <c r="F72" s="84" t="s">
        <v>482</v>
      </c>
      <c r="G72" s="84" t="s">
        <v>482</v>
      </c>
      <c r="H72" s="84" t="s">
        <v>482</v>
      </c>
      <c r="I72" s="84" t="s">
        <v>482</v>
      </c>
      <c r="J72" s="84" t="s">
        <v>482</v>
      </c>
      <c r="K72" s="84" t="s">
        <v>482</v>
      </c>
      <c r="L72" s="84" t="s">
        <v>482</v>
      </c>
      <c r="M72" s="84" t="s">
        <v>482</v>
      </c>
      <c r="N72" s="84" t="s">
        <v>482</v>
      </c>
      <c r="O72" s="84" t="s">
        <v>482</v>
      </c>
      <c r="P72" s="220" t="s">
        <v>482</v>
      </c>
      <c r="Q72" s="220" t="s">
        <v>482</v>
      </c>
      <c r="R72" s="220" t="s">
        <v>482</v>
      </c>
      <c r="S72" s="220" t="s">
        <v>482</v>
      </c>
    </row>
    <row r="73" spans="1:19" ht="15.75" customHeight="1" x14ac:dyDescent="0.25">
      <c r="A73" s="636" t="s">
        <v>530</v>
      </c>
      <c r="B73" s="637" t="s">
        <v>492</v>
      </c>
      <c r="C73" s="84" t="s">
        <v>110</v>
      </c>
      <c r="D73" s="84" t="s">
        <v>482</v>
      </c>
      <c r="E73" s="84" t="s">
        <v>482</v>
      </c>
      <c r="F73" s="84" t="s">
        <v>482</v>
      </c>
      <c r="G73" s="84" t="s">
        <v>482</v>
      </c>
      <c r="H73" s="84" t="s">
        <v>482</v>
      </c>
      <c r="I73" s="84" t="s">
        <v>482</v>
      </c>
      <c r="J73" s="84" t="s">
        <v>482</v>
      </c>
      <c r="K73" s="84" t="s">
        <v>482</v>
      </c>
      <c r="L73" s="84" t="s">
        <v>482</v>
      </c>
      <c r="M73" s="84" t="s">
        <v>482</v>
      </c>
      <c r="N73" s="84" t="s">
        <v>482</v>
      </c>
      <c r="O73" s="84" t="s">
        <v>482</v>
      </c>
      <c r="P73" s="220" t="s">
        <v>482</v>
      </c>
      <c r="Q73" s="220" t="s">
        <v>482</v>
      </c>
      <c r="R73" s="220" t="s">
        <v>482</v>
      </c>
      <c r="S73" s="220" t="s">
        <v>482</v>
      </c>
    </row>
    <row r="74" spans="1:19" ht="15.75" customHeight="1" x14ac:dyDescent="0.25">
      <c r="A74" s="636"/>
      <c r="B74" s="637"/>
      <c r="C74" s="84" t="s">
        <v>522</v>
      </c>
      <c r="D74" s="84" t="s">
        <v>482</v>
      </c>
      <c r="E74" s="84" t="s">
        <v>482</v>
      </c>
      <c r="F74" s="84" t="s">
        <v>482</v>
      </c>
      <c r="G74" s="84" t="s">
        <v>482</v>
      </c>
      <c r="H74" s="84" t="s">
        <v>482</v>
      </c>
      <c r="I74" s="84" t="s">
        <v>482</v>
      </c>
      <c r="J74" s="84" t="s">
        <v>482</v>
      </c>
      <c r="K74" s="84" t="s">
        <v>482</v>
      </c>
      <c r="L74" s="84" t="s">
        <v>482</v>
      </c>
      <c r="M74" s="84" t="s">
        <v>482</v>
      </c>
      <c r="N74" s="84" t="s">
        <v>482</v>
      </c>
      <c r="O74" s="84" t="s">
        <v>482</v>
      </c>
      <c r="P74" s="220" t="s">
        <v>482</v>
      </c>
      <c r="Q74" s="220" t="s">
        <v>482</v>
      </c>
      <c r="R74" s="220" t="s">
        <v>482</v>
      </c>
      <c r="S74" s="220" t="s">
        <v>482</v>
      </c>
    </row>
    <row r="75" spans="1:19" ht="15.75" customHeight="1" x14ac:dyDescent="0.25">
      <c r="A75" s="636"/>
      <c r="B75" s="637"/>
      <c r="C75" s="84" t="s">
        <v>523</v>
      </c>
      <c r="D75" s="84" t="s">
        <v>482</v>
      </c>
      <c r="E75" s="84" t="s">
        <v>482</v>
      </c>
      <c r="F75" s="84" t="s">
        <v>482</v>
      </c>
      <c r="G75" s="84" t="s">
        <v>482</v>
      </c>
      <c r="H75" s="84" t="s">
        <v>482</v>
      </c>
      <c r="I75" s="84" t="s">
        <v>482</v>
      </c>
      <c r="J75" s="84" t="s">
        <v>482</v>
      </c>
      <c r="K75" s="84" t="s">
        <v>482</v>
      </c>
      <c r="L75" s="84" t="s">
        <v>482</v>
      </c>
      <c r="M75" s="84" t="s">
        <v>482</v>
      </c>
      <c r="N75" s="84" t="s">
        <v>482</v>
      </c>
      <c r="O75" s="84" t="s">
        <v>482</v>
      </c>
      <c r="P75" s="220" t="s">
        <v>482</v>
      </c>
      <c r="Q75" s="220" t="s">
        <v>482</v>
      </c>
      <c r="R75" s="220" t="s">
        <v>482</v>
      </c>
      <c r="S75" s="220" t="s">
        <v>482</v>
      </c>
    </row>
    <row r="76" spans="1:19" ht="15.75" customHeight="1" x14ac:dyDescent="0.25">
      <c r="A76" s="636"/>
      <c r="B76" s="637"/>
      <c r="C76" s="84" t="s">
        <v>111</v>
      </c>
      <c r="D76" s="84" t="s">
        <v>482</v>
      </c>
      <c r="E76" s="84" t="s">
        <v>482</v>
      </c>
      <c r="F76" s="84" t="s">
        <v>482</v>
      </c>
      <c r="G76" s="84" t="s">
        <v>482</v>
      </c>
      <c r="H76" s="84" t="s">
        <v>482</v>
      </c>
      <c r="I76" s="84" t="s">
        <v>482</v>
      </c>
      <c r="J76" s="84" t="s">
        <v>482</v>
      </c>
      <c r="K76" s="84" t="s">
        <v>482</v>
      </c>
      <c r="L76" s="84" t="s">
        <v>482</v>
      </c>
      <c r="M76" s="84" t="s">
        <v>482</v>
      </c>
      <c r="N76" s="84" t="s">
        <v>482</v>
      </c>
      <c r="O76" s="84" t="s">
        <v>482</v>
      </c>
      <c r="P76" s="220" t="s">
        <v>482</v>
      </c>
      <c r="Q76" s="220" t="s">
        <v>482</v>
      </c>
      <c r="R76" s="220" t="s">
        <v>482</v>
      </c>
      <c r="S76" s="220" t="s">
        <v>482</v>
      </c>
    </row>
    <row r="77" spans="1:19" ht="15.75" customHeight="1" x14ac:dyDescent="0.25">
      <c r="A77" s="636" t="s">
        <v>531</v>
      </c>
      <c r="B77" s="637" t="s">
        <v>494</v>
      </c>
      <c r="C77" s="84" t="s">
        <v>110</v>
      </c>
      <c r="D77" s="84" t="s">
        <v>482</v>
      </c>
      <c r="E77" s="84" t="s">
        <v>482</v>
      </c>
      <c r="F77" s="84" t="s">
        <v>482</v>
      </c>
      <c r="G77" s="84" t="s">
        <v>482</v>
      </c>
      <c r="H77" s="84" t="s">
        <v>482</v>
      </c>
      <c r="I77" s="84" t="s">
        <v>482</v>
      </c>
      <c r="J77" s="84" t="s">
        <v>482</v>
      </c>
      <c r="K77" s="84" t="s">
        <v>482</v>
      </c>
      <c r="L77" s="84" t="s">
        <v>482</v>
      </c>
      <c r="M77" s="84" t="s">
        <v>482</v>
      </c>
      <c r="N77" s="84" t="s">
        <v>482</v>
      </c>
      <c r="O77" s="84" t="s">
        <v>482</v>
      </c>
      <c r="P77" s="220" t="s">
        <v>482</v>
      </c>
      <c r="Q77" s="220" t="s">
        <v>482</v>
      </c>
      <c r="R77" s="220" t="s">
        <v>482</v>
      </c>
      <c r="S77" s="220" t="s">
        <v>482</v>
      </c>
    </row>
    <row r="78" spans="1:19" ht="15.75" customHeight="1" x14ac:dyDescent="0.25">
      <c r="A78" s="636"/>
      <c r="B78" s="637"/>
      <c r="C78" s="84" t="s">
        <v>522</v>
      </c>
      <c r="D78" s="84" t="s">
        <v>482</v>
      </c>
      <c r="E78" s="84" t="s">
        <v>482</v>
      </c>
      <c r="F78" s="84" t="s">
        <v>482</v>
      </c>
      <c r="G78" s="84" t="s">
        <v>482</v>
      </c>
      <c r="H78" s="84" t="s">
        <v>482</v>
      </c>
      <c r="I78" s="84" t="s">
        <v>482</v>
      </c>
      <c r="J78" s="84" t="s">
        <v>482</v>
      </c>
      <c r="K78" s="84" t="s">
        <v>482</v>
      </c>
      <c r="L78" s="84" t="s">
        <v>482</v>
      </c>
      <c r="M78" s="84" t="s">
        <v>482</v>
      </c>
      <c r="N78" s="84" t="s">
        <v>482</v>
      </c>
      <c r="O78" s="84" t="s">
        <v>482</v>
      </c>
      <c r="P78" s="220" t="s">
        <v>482</v>
      </c>
      <c r="Q78" s="220" t="s">
        <v>482</v>
      </c>
      <c r="R78" s="220" t="s">
        <v>482</v>
      </c>
      <c r="S78" s="220" t="s">
        <v>482</v>
      </c>
    </row>
    <row r="79" spans="1:19" ht="15.75" customHeight="1" x14ac:dyDescent="0.25">
      <c r="A79" s="636"/>
      <c r="B79" s="637"/>
      <c r="C79" s="84" t="s">
        <v>523</v>
      </c>
      <c r="D79" s="84" t="s">
        <v>482</v>
      </c>
      <c r="E79" s="84" t="s">
        <v>482</v>
      </c>
      <c r="F79" s="84" t="s">
        <v>482</v>
      </c>
      <c r="G79" s="84" t="s">
        <v>482</v>
      </c>
      <c r="H79" s="84" t="s">
        <v>482</v>
      </c>
      <c r="I79" s="84" t="s">
        <v>482</v>
      </c>
      <c r="J79" s="84" t="s">
        <v>482</v>
      </c>
      <c r="K79" s="84" t="s">
        <v>482</v>
      </c>
      <c r="L79" s="84" t="s">
        <v>482</v>
      </c>
      <c r="M79" s="84" t="s">
        <v>482</v>
      </c>
      <c r="N79" s="84" t="s">
        <v>482</v>
      </c>
      <c r="O79" s="84" t="s">
        <v>482</v>
      </c>
      <c r="P79" s="220" t="s">
        <v>482</v>
      </c>
      <c r="Q79" s="220" t="s">
        <v>482</v>
      </c>
      <c r="R79" s="220" t="s">
        <v>482</v>
      </c>
      <c r="S79" s="220" t="s">
        <v>482</v>
      </c>
    </row>
    <row r="80" spans="1:19" ht="18.75" customHeight="1" x14ac:dyDescent="0.25">
      <c r="A80" s="636"/>
      <c r="B80" s="637"/>
      <c r="C80" s="84" t="s">
        <v>524</v>
      </c>
      <c r="D80" s="84" t="s">
        <v>482</v>
      </c>
      <c r="E80" s="84" t="s">
        <v>482</v>
      </c>
      <c r="F80" s="84" t="s">
        <v>482</v>
      </c>
      <c r="G80" s="84" t="s">
        <v>482</v>
      </c>
      <c r="H80" s="84" t="s">
        <v>482</v>
      </c>
      <c r="I80" s="84" t="s">
        <v>482</v>
      </c>
      <c r="J80" s="84" t="s">
        <v>482</v>
      </c>
      <c r="K80" s="84" t="s">
        <v>482</v>
      </c>
      <c r="L80" s="84" t="s">
        <v>482</v>
      </c>
      <c r="M80" s="84" t="s">
        <v>482</v>
      </c>
      <c r="N80" s="84" t="s">
        <v>482</v>
      </c>
      <c r="O80" s="84" t="s">
        <v>482</v>
      </c>
      <c r="P80" s="220" t="s">
        <v>482</v>
      </c>
      <c r="Q80" s="220" t="s">
        <v>482</v>
      </c>
      <c r="R80" s="220" t="s">
        <v>482</v>
      </c>
      <c r="S80" s="220" t="s">
        <v>482</v>
      </c>
    </row>
    <row r="81" spans="1:19" ht="15.75" customHeight="1" x14ac:dyDescent="0.25">
      <c r="A81" s="636" t="s">
        <v>532</v>
      </c>
      <c r="B81" s="637" t="s">
        <v>496</v>
      </c>
      <c r="C81" s="84" t="s">
        <v>110</v>
      </c>
      <c r="D81" s="84" t="s">
        <v>482</v>
      </c>
      <c r="E81" s="84" t="s">
        <v>482</v>
      </c>
      <c r="F81" s="84" t="s">
        <v>482</v>
      </c>
      <c r="G81" s="84" t="s">
        <v>482</v>
      </c>
      <c r="H81" s="84" t="s">
        <v>482</v>
      </c>
      <c r="I81" s="84" t="s">
        <v>482</v>
      </c>
      <c r="J81" s="84" t="s">
        <v>482</v>
      </c>
      <c r="K81" s="84" t="s">
        <v>482</v>
      </c>
      <c r="L81" s="84" t="s">
        <v>482</v>
      </c>
      <c r="M81" s="84" t="s">
        <v>482</v>
      </c>
      <c r="N81" s="84" t="s">
        <v>482</v>
      </c>
      <c r="O81" s="84" t="s">
        <v>482</v>
      </c>
      <c r="P81" s="220" t="s">
        <v>482</v>
      </c>
      <c r="Q81" s="220" t="s">
        <v>482</v>
      </c>
      <c r="R81" s="220" t="s">
        <v>482</v>
      </c>
      <c r="S81" s="220" t="s">
        <v>482</v>
      </c>
    </row>
    <row r="82" spans="1:19" ht="15.75" customHeight="1" x14ac:dyDescent="0.25">
      <c r="A82" s="636"/>
      <c r="B82" s="637"/>
      <c r="C82" s="84" t="s">
        <v>522</v>
      </c>
      <c r="D82" s="84" t="s">
        <v>482</v>
      </c>
      <c r="E82" s="84" t="s">
        <v>482</v>
      </c>
      <c r="F82" s="84" t="s">
        <v>482</v>
      </c>
      <c r="G82" s="84" t="s">
        <v>482</v>
      </c>
      <c r="H82" s="84" t="s">
        <v>482</v>
      </c>
      <c r="I82" s="84" t="s">
        <v>482</v>
      </c>
      <c r="J82" s="84" t="s">
        <v>482</v>
      </c>
      <c r="K82" s="84" t="s">
        <v>482</v>
      </c>
      <c r="L82" s="84" t="s">
        <v>482</v>
      </c>
      <c r="M82" s="84" t="s">
        <v>482</v>
      </c>
      <c r="N82" s="84" t="s">
        <v>482</v>
      </c>
      <c r="O82" s="84" t="s">
        <v>482</v>
      </c>
      <c r="P82" s="220" t="s">
        <v>482</v>
      </c>
      <c r="Q82" s="220" t="s">
        <v>482</v>
      </c>
      <c r="R82" s="220" t="s">
        <v>482</v>
      </c>
      <c r="S82" s="220" t="s">
        <v>482</v>
      </c>
    </row>
    <row r="83" spans="1:19" ht="15.75" customHeight="1" x14ac:dyDescent="0.25">
      <c r="A83" s="636"/>
      <c r="B83" s="637"/>
      <c r="C83" s="84" t="s">
        <v>523</v>
      </c>
      <c r="D83" s="84" t="s">
        <v>482</v>
      </c>
      <c r="E83" s="84" t="s">
        <v>482</v>
      </c>
      <c r="F83" s="84" t="s">
        <v>482</v>
      </c>
      <c r="G83" s="84" t="s">
        <v>482</v>
      </c>
      <c r="H83" s="84" t="s">
        <v>482</v>
      </c>
      <c r="I83" s="84" t="s">
        <v>482</v>
      </c>
      <c r="J83" s="84" t="s">
        <v>482</v>
      </c>
      <c r="K83" s="84" t="s">
        <v>482</v>
      </c>
      <c r="L83" s="84" t="s">
        <v>482</v>
      </c>
      <c r="M83" s="84" t="s">
        <v>482</v>
      </c>
      <c r="N83" s="84" t="s">
        <v>482</v>
      </c>
      <c r="O83" s="84" t="s">
        <v>482</v>
      </c>
      <c r="P83" s="220" t="s">
        <v>482</v>
      </c>
      <c r="Q83" s="220" t="s">
        <v>482</v>
      </c>
      <c r="R83" s="220" t="s">
        <v>482</v>
      </c>
      <c r="S83" s="220" t="s">
        <v>482</v>
      </c>
    </row>
    <row r="84" spans="1:19" ht="20.25" customHeight="1" x14ac:dyDescent="0.25">
      <c r="A84" s="636"/>
      <c r="B84" s="637"/>
      <c r="C84" s="84" t="s">
        <v>524</v>
      </c>
      <c r="D84" s="84" t="s">
        <v>482</v>
      </c>
      <c r="E84" s="84" t="s">
        <v>482</v>
      </c>
      <c r="F84" s="84" t="s">
        <v>482</v>
      </c>
      <c r="G84" s="84" t="s">
        <v>482</v>
      </c>
      <c r="H84" s="84" t="s">
        <v>482</v>
      </c>
      <c r="I84" s="84" t="s">
        <v>482</v>
      </c>
      <c r="J84" s="84" t="s">
        <v>482</v>
      </c>
      <c r="K84" s="84" t="s">
        <v>482</v>
      </c>
      <c r="L84" s="84" t="s">
        <v>482</v>
      </c>
      <c r="M84" s="84" t="s">
        <v>482</v>
      </c>
      <c r="N84" s="84" t="s">
        <v>482</v>
      </c>
      <c r="O84" s="84" t="s">
        <v>482</v>
      </c>
      <c r="P84" s="220" t="s">
        <v>482</v>
      </c>
      <c r="Q84" s="220" t="s">
        <v>482</v>
      </c>
      <c r="R84" s="220" t="s">
        <v>482</v>
      </c>
      <c r="S84" s="220" t="s">
        <v>482</v>
      </c>
    </row>
    <row r="85" spans="1:19" ht="89.25" customHeight="1" x14ac:dyDescent="0.25">
      <c r="A85" s="83" t="s">
        <v>533</v>
      </c>
      <c r="B85" s="85" t="s">
        <v>534</v>
      </c>
      <c r="C85" s="84" t="s">
        <v>482</v>
      </c>
      <c r="D85" s="84" t="s">
        <v>482</v>
      </c>
      <c r="E85" s="84" t="s">
        <v>482</v>
      </c>
      <c r="F85" s="84" t="s">
        <v>482</v>
      </c>
      <c r="G85" s="84" t="s">
        <v>482</v>
      </c>
      <c r="H85" s="84" t="s">
        <v>482</v>
      </c>
      <c r="I85" s="84" t="s">
        <v>482</v>
      </c>
      <c r="J85" s="84" t="s">
        <v>482</v>
      </c>
      <c r="K85" s="84" t="s">
        <v>482</v>
      </c>
      <c r="L85" s="84" t="s">
        <v>482</v>
      </c>
      <c r="M85" s="84" t="s">
        <v>482</v>
      </c>
      <c r="N85" s="84" t="s">
        <v>482</v>
      </c>
      <c r="O85" s="84" t="s">
        <v>482</v>
      </c>
      <c r="P85" s="220" t="s">
        <v>482</v>
      </c>
      <c r="Q85" s="220" t="s">
        <v>482</v>
      </c>
      <c r="R85" s="220" t="s">
        <v>482</v>
      </c>
      <c r="S85" s="220" t="s">
        <v>482</v>
      </c>
    </row>
    <row r="86" spans="1:19" ht="50.25" customHeight="1" x14ac:dyDescent="0.25">
      <c r="A86" s="636" t="s">
        <v>535</v>
      </c>
      <c r="B86" s="637" t="s">
        <v>486</v>
      </c>
      <c r="C86" s="84" t="s">
        <v>487</v>
      </c>
      <c r="D86" s="84" t="s">
        <v>482</v>
      </c>
      <c r="E86" s="84" t="s">
        <v>482</v>
      </c>
      <c r="F86" s="84" t="s">
        <v>482</v>
      </c>
      <c r="G86" s="84" t="s">
        <v>482</v>
      </c>
      <c r="H86" s="84" t="s">
        <v>482</v>
      </c>
      <c r="I86" s="84" t="s">
        <v>482</v>
      </c>
      <c r="J86" s="84" t="s">
        <v>482</v>
      </c>
      <c r="K86" s="84" t="s">
        <v>482</v>
      </c>
      <c r="L86" s="84" t="s">
        <v>482</v>
      </c>
      <c r="M86" s="84" t="s">
        <v>482</v>
      </c>
      <c r="N86" s="84" t="s">
        <v>482</v>
      </c>
      <c r="O86" s="84" t="s">
        <v>482</v>
      </c>
      <c r="P86" s="220" t="s">
        <v>482</v>
      </c>
      <c r="Q86" s="220" t="s">
        <v>482</v>
      </c>
      <c r="R86" s="220" t="s">
        <v>482</v>
      </c>
      <c r="S86" s="220" t="s">
        <v>482</v>
      </c>
    </row>
    <row r="87" spans="1:19" ht="40.5" customHeight="1" x14ac:dyDescent="0.25">
      <c r="A87" s="636"/>
      <c r="B87" s="637"/>
      <c r="C87" s="84" t="s">
        <v>488</v>
      </c>
      <c r="D87" s="84" t="s">
        <v>482</v>
      </c>
      <c r="E87" s="84" t="s">
        <v>482</v>
      </c>
      <c r="F87" s="84" t="s">
        <v>482</v>
      </c>
      <c r="G87" s="84" t="s">
        <v>482</v>
      </c>
      <c r="H87" s="84" t="s">
        <v>482</v>
      </c>
      <c r="I87" s="84" t="s">
        <v>482</v>
      </c>
      <c r="J87" s="84" t="s">
        <v>482</v>
      </c>
      <c r="K87" s="84" t="s">
        <v>482</v>
      </c>
      <c r="L87" s="84" t="s">
        <v>482</v>
      </c>
      <c r="M87" s="84" t="s">
        <v>482</v>
      </c>
      <c r="N87" s="84" t="s">
        <v>482</v>
      </c>
      <c r="O87" s="84" t="s">
        <v>482</v>
      </c>
      <c r="P87" s="220" t="s">
        <v>482</v>
      </c>
      <c r="Q87" s="220" t="s">
        <v>482</v>
      </c>
      <c r="R87" s="220" t="s">
        <v>482</v>
      </c>
      <c r="S87" s="220" t="s">
        <v>482</v>
      </c>
    </row>
    <row r="88" spans="1:19" ht="33.75" customHeight="1" x14ac:dyDescent="0.25">
      <c r="A88" s="636" t="s">
        <v>536</v>
      </c>
      <c r="B88" s="637" t="s">
        <v>490</v>
      </c>
      <c r="C88" s="84" t="s">
        <v>487</v>
      </c>
      <c r="D88" s="84" t="s">
        <v>482</v>
      </c>
      <c r="E88" s="84" t="s">
        <v>482</v>
      </c>
      <c r="F88" s="84" t="s">
        <v>482</v>
      </c>
      <c r="G88" s="84" t="s">
        <v>482</v>
      </c>
      <c r="H88" s="84" t="s">
        <v>482</v>
      </c>
      <c r="I88" s="84" t="s">
        <v>482</v>
      </c>
      <c r="J88" s="84" t="s">
        <v>482</v>
      </c>
      <c r="K88" s="84" t="s">
        <v>482</v>
      </c>
      <c r="L88" s="84" t="s">
        <v>482</v>
      </c>
      <c r="M88" s="84" t="s">
        <v>482</v>
      </c>
      <c r="N88" s="84" t="s">
        <v>482</v>
      </c>
      <c r="O88" s="84" t="s">
        <v>482</v>
      </c>
      <c r="P88" s="220" t="s">
        <v>482</v>
      </c>
      <c r="Q88" s="220" t="s">
        <v>482</v>
      </c>
      <c r="R88" s="220" t="s">
        <v>482</v>
      </c>
      <c r="S88" s="220" t="s">
        <v>482</v>
      </c>
    </row>
    <row r="89" spans="1:19" ht="25.5" customHeight="1" x14ac:dyDescent="0.25">
      <c r="A89" s="636"/>
      <c r="B89" s="637"/>
      <c r="C89" s="84" t="s">
        <v>488</v>
      </c>
      <c r="D89" s="84" t="s">
        <v>482</v>
      </c>
      <c r="E89" s="84" t="s">
        <v>482</v>
      </c>
      <c r="F89" s="84" t="s">
        <v>482</v>
      </c>
      <c r="G89" s="84" t="s">
        <v>482</v>
      </c>
      <c r="H89" s="84" t="s">
        <v>482</v>
      </c>
      <c r="I89" s="84" t="s">
        <v>482</v>
      </c>
      <c r="J89" s="84" t="s">
        <v>482</v>
      </c>
      <c r="K89" s="84" t="s">
        <v>482</v>
      </c>
      <c r="L89" s="84" t="s">
        <v>482</v>
      </c>
      <c r="M89" s="84" t="s">
        <v>482</v>
      </c>
      <c r="N89" s="84" t="s">
        <v>482</v>
      </c>
      <c r="O89" s="84" t="s">
        <v>482</v>
      </c>
      <c r="P89" s="220" t="s">
        <v>482</v>
      </c>
      <c r="Q89" s="220" t="s">
        <v>482</v>
      </c>
      <c r="R89" s="220" t="s">
        <v>482</v>
      </c>
      <c r="S89" s="220" t="s">
        <v>482</v>
      </c>
    </row>
    <row r="90" spans="1:19" ht="25.5" customHeight="1" x14ac:dyDescent="0.25">
      <c r="A90" s="636" t="s">
        <v>537</v>
      </c>
      <c r="B90" s="637" t="s">
        <v>492</v>
      </c>
      <c r="C90" s="84" t="s">
        <v>487</v>
      </c>
      <c r="D90" s="84" t="s">
        <v>482</v>
      </c>
      <c r="E90" s="84" t="s">
        <v>482</v>
      </c>
      <c r="F90" s="84" t="s">
        <v>482</v>
      </c>
      <c r="G90" s="84" t="s">
        <v>482</v>
      </c>
      <c r="H90" s="84" t="s">
        <v>482</v>
      </c>
      <c r="I90" s="84" t="s">
        <v>482</v>
      </c>
      <c r="J90" s="84" t="s">
        <v>482</v>
      </c>
      <c r="K90" s="84" t="s">
        <v>482</v>
      </c>
      <c r="L90" s="84" t="s">
        <v>482</v>
      </c>
      <c r="M90" s="84" t="s">
        <v>482</v>
      </c>
      <c r="N90" s="84" t="s">
        <v>482</v>
      </c>
      <c r="O90" s="84" t="s">
        <v>482</v>
      </c>
      <c r="P90" s="220" t="s">
        <v>482</v>
      </c>
      <c r="Q90" s="220" t="s">
        <v>482</v>
      </c>
      <c r="R90" s="220" t="s">
        <v>482</v>
      </c>
      <c r="S90" s="220" t="s">
        <v>482</v>
      </c>
    </row>
    <row r="91" spans="1:19" ht="24" customHeight="1" x14ac:dyDescent="0.25">
      <c r="A91" s="636"/>
      <c r="B91" s="637"/>
      <c r="C91" s="84" t="s">
        <v>488</v>
      </c>
      <c r="D91" s="84" t="s">
        <v>482</v>
      </c>
      <c r="E91" s="84" t="s">
        <v>482</v>
      </c>
      <c r="F91" s="84" t="s">
        <v>482</v>
      </c>
      <c r="G91" s="84" t="s">
        <v>482</v>
      </c>
      <c r="H91" s="84" t="s">
        <v>482</v>
      </c>
      <c r="I91" s="84" t="s">
        <v>482</v>
      </c>
      <c r="J91" s="84" t="s">
        <v>482</v>
      </c>
      <c r="K91" s="84" t="s">
        <v>482</v>
      </c>
      <c r="L91" s="84" t="s">
        <v>482</v>
      </c>
      <c r="M91" s="84" t="s">
        <v>482</v>
      </c>
      <c r="N91" s="84" t="s">
        <v>482</v>
      </c>
      <c r="O91" s="84" t="s">
        <v>482</v>
      </c>
      <c r="P91" s="220" t="s">
        <v>482</v>
      </c>
      <c r="Q91" s="220" t="s">
        <v>482</v>
      </c>
      <c r="R91" s="220" t="s">
        <v>482</v>
      </c>
      <c r="S91" s="220" t="s">
        <v>482</v>
      </c>
    </row>
    <row r="92" spans="1:19" ht="25.5" customHeight="1" x14ac:dyDescent="0.25">
      <c r="A92" s="636" t="s">
        <v>538</v>
      </c>
      <c r="B92" s="637" t="s">
        <v>494</v>
      </c>
      <c r="C92" s="84" t="s">
        <v>487</v>
      </c>
      <c r="D92" s="84" t="s">
        <v>482</v>
      </c>
      <c r="E92" s="84" t="s">
        <v>482</v>
      </c>
      <c r="F92" s="84" t="s">
        <v>482</v>
      </c>
      <c r="G92" s="84" t="s">
        <v>482</v>
      </c>
      <c r="H92" s="84" t="s">
        <v>482</v>
      </c>
      <c r="I92" s="84" t="s">
        <v>482</v>
      </c>
      <c r="J92" s="84" t="s">
        <v>482</v>
      </c>
      <c r="K92" s="84" t="s">
        <v>482</v>
      </c>
      <c r="L92" s="84" t="s">
        <v>482</v>
      </c>
      <c r="M92" s="84" t="s">
        <v>482</v>
      </c>
      <c r="N92" s="84" t="s">
        <v>482</v>
      </c>
      <c r="O92" s="84" t="s">
        <v>482</v>
      </c>
      <c r="P92" s="220" t="s">
        <v>482</v>
      </c>
      <c r="Q92" s="220" t="s">
        <v>482</v>
      </c>
      <c r="R92" s="220" t="s">
        <v>482</v>
      </c>
      <c r="S92" s="220" t="s">
        <v>482</v>
      </c>
    </row>
    <row r="93" spans="1:19" ht="27.75" customHeight="1" x14ac:dyDescent="0.25">
      <c r="A93" s="636"/>
      <c r="B93" s="637"/>
      <c r="C93" s="84" t="s">
        <v>488</v>
      </c>
      <c r="D93" s="84" t="s">
        <v>482</v>
      </c>
      <c r="E93" s="84" t="s">
        <v>482</v>
      </c>
      <c r="F93" s="84" t="s">
        <v>482</v>
      </c>
      <c r="G93" s="84" t="s">
        <v>482</v>
      </c>
      <c r="H93" s="84" t="s">
        <v>482</v>
      </c>
      <c r="I93" s="84" t="s">
        <v>482</v>
      </c>
      <c r="J93" s="84" t="s">
        <v>482</v>
      </c>
      <c r="K93" s="84" t="s">
        <v>482</v>
      </c>
      <c r="L93" s="84" t="s">
        <v>482</v>
      </c>
      <c r="M93" s="84" t="s">
        <v>482</v>
      </c>
      <c r="N93" s="84" t="s">
        <v>482</v>
      </c>
      <c r="O93" s="84" t="s">
        <v>482</v>
      </c>
      <c r="P93" s="220" t="s">
        <v>482</v>
      </c>
      <c r="Q93" s="220" t="s">
        <v>482</v>
      </c>
      <c r="R93" s="220" t="s">
        <v>482</v>
      </c>
      <c r="S93" s="220" t="s">
        <v>482</v>
      </c>
    </row>
    <row r="94" spans="1:19" ht="28.5" customHeight="1" x14ac:dyDescent="0.25">
      <c r="A94" s="636" t="s">
        <v>539</v>
      </c>
      <c r="B94" s="637" t="s">
        <v>496</v>
      </c>
      <c r="C94" s="84" t="s">
        <v>487</v>
      </c>
      <c r="D94" s="84" t="s">
        <v>482</v>
      </c>
      <c r="E94" s="84" t="s">
        <v>482</v>
      </c>
      <c r="F94" s="84" t="s">
        <v>482</v>
      </c>
      <c r="G94" s="84" t="s">
        <v>482</v>
      </c>
      <c r="H94" s="84" t="s">
        <v>482</v>
      </c>
      <c r="I94" s="84" t="s">
        <v>482</v>
      </c>
      <c r="J94" s="84" t="s">
        <v>482</v>
      </c>
      <c r="K94" s="84" t="s">
        <v>482</v>
      </c>
      <c r="L94" s="84" t="s">
        <v>482</v>
      </c>
      <c r="M94" s="84" t="s">
        <v>482</v>
      </c>
      <c r="N94" s="84" t="s">
        <v>482</v>
      </c>
      <c r="O94" s="84" t="s">
        <v>482</v>
      </c>
      <c r="P94" s="220" t="s">
        <v>482</v>
      </c>
      <c r="Q94" s="220" t="s">
        <v>482</v>
      </c>
      <c r="R94" s="220" t="s">
        <v>482</v>
      </c>
      <c r="S94" s="220" t="s">
        <v>482</v>
      </c>
    </row>
    <row r="95" spans="1:19" ht="28.5" customHeight="1" x14ac:dyDescent="0.25">
      <c r="A95" s="636"/>
      <c r="B95" s="637"/>
      <c r="C95" s="84" t="s">
        <v>488</v>
      </c>
      <c r="D95" s="84" t="s">
        <v>482</v>
      </c>
      <c r="E95" s="84" t="s">
        <v>482</v>
      </c>
      <c r="F95" s="84" t="s">
        <v>482</v>
      </c>
      <c r="G95" s="84" t="s">
        <v>482</v>
      </c>
      <c r="H95" s="84" t="s">
        <v>482</v>
      </c>
      <c r="I95" s="84" t="s">
        <v>482</v>
      </c>
      <c r="J95" s="84" t="s">
        <v>482</v>
      </c>
      <c r="K95" s="84" t="s">
        <v>482</v>
      </c>
      <c r="L95" s="84" t="s">
        <v>482</v>
      </c>
      <c r="M95" s="84" t="s">
        <v>482</v>
      </c>
      <c r="N95" s="84" t="s">
        <v>482</v>
      </c>
      <c r="O95" s="84" t="s">
        <v>482</v>
      </c>
      <c r="P95" s="220" t="s">
        <v>482</v>
      </c>
      <c r="Q95" s="220" t="s">
        <v>482</v>
      </c>
      <c r="R95" s="220" t="s">
        <v>482</v>
      </c>
      <c r="S95" s="220" t="s">
        <v>482</v>
      </c>
    </row>
    <row r="96" spans="1:19" ht="47.25" customHeight="1" x14ac:dyDescent="0.25">
      <c r="A96" s="636" t="s">
        <v>540</v>
      </c>
      <c r="B96" s="637" t="s">
        <v>498</v>
      </c>
      <c r="C96" s="84" t="s">
        <v>487</v>
      </c>
      <c r="D96" s="84" t="s">
        <v>482</v>
      </c>
      <c r="E96" s="84" t="s">
        <v>482</v>
      </c>
      <c r="F96" s="84" t="s">
        <v>482</v>
      </c>
      <c r="G96" s="84" t="s">
        <v>482</v>
      </c>
      <c r="H96" s="84" t="s">
        <v>482</v>
      </c>
      <c r="I96" s="84" t="s">
        <v>482</v>
      </c>
      <c r="J96" s="84" t="s">
        <v>482</v>
      </c>
      <c r="K96" s="84" t="s">
        <v>482</v>
      </c>
      <c r="L96" s="84" t="s">
        <v>482</v>
      </c>
      <c r="M96" s="84" t="s">
        <v>482</v>
      </c>
      <c r="N96" s="84" t="s">
        <v>482</v>
      </c>
      <c r="O96" s="84" t="s">
        <v>482</v>
      </c>
      <c r="P96" s="220" t="s">
        <v>482</v>
      </c>
      <c r="Q96" s="220" t="s">
        <v>482</v>
      </c>
      <c r="R96" s="220" t="s">
        <v>482</v>
      </c>
      <c r="S96" s="220" t="s">
        <v>482</v>
      </c>
    </row>
    <row r="97" spans="1:19" ht="44.25" customHeight="1" x14ac:dyDescent="0.25">
      <c r="A97" s="636"/>
      <c r="B97" s="637"/>
      <c r="C97" s="84" t="s">
        <v>488</v>
      </c>
      <c r="D97" s="84" t="s">
        <v>482</v>
      </c>
      <c r="E97" s="84" t="s">
        <v>482</v>
      </c>
      <c r="F97" s="84" t="s">
        <v>482</v>
      </c>
      <c r="G97" s="84" t="s">
        <v>482</v>
      </c>
      <c r="H97" s="84" t="s">
        <v>482</v>
      </c>
      <c r="I97" s="84" t="s">
        <v>482</v>
      </c>
      <c r="J97" s="84" t="s">
        <v>482</v>
      </c>
      <c r="K97" s="84" t="s">
        <v>482</v>
      </c>
      <c r="L97" s="84" t="s">
        <v>482</v>
      </c>
      <c r="M97" s="84" t="s">
        <v>482</v>
      </c>
      <c r="N97" s="84" t="s">
        <v>482</v>
      </c>
      <c r="O97" s="84" t="s">
        <v>482</v>
      </c>
      <c r="P97" s="220" t="s">
        <v>482</v>
      </c>
      <c r="Q97" s="220" t="s">
        <v>482</v>
      </c>
      <c r="R97" s="220" t="s">
        <v>482</v>
      </c>
      <c r="S97" s="220" t="s">
        <v>482</v>
      </c>
    </row>
    <row r="98" spans="1:19" ht="25.5" customHeight="1" x14ac:dyDescent="0.25">
      <c r="A98" s="636" t="s">
        <v>541</v>
      </c>
      <c r="B98" s="637" t="s">
        <v>490</v>
      </c>
      <c r="C98" s="84" t="s">
        <v>487</v>
      </c>
      <c r="D98" s="84" t="s">
        <v>482</v>
      </c>
      <c r="E98" s="84" t="s">
        <v>482</v>
      </c>
      <c r="F98" s="84" t="s">
        <v>482</v>
      </c>
      <c r="G98" s="84" t="s">
        <v>482</v>
      </c>
      <c r="H98" s="84" t="s">
        <v>482</v>
      </c>
      <c r="I98" s="84" t="s">
        <v>482</v>
      </c>
      <c r="J98" s="84" t="s">
        <v>482</v>
      </c>
      <c r="K98" s="84" t="s">
        <v>482</v>
      </c>
      <c r="L98" s="84" t="s">
        <v>482</v>
      </c>
      <c r="M98" s="84" t="s">
        <v>482</v>
      </c>
      <c r="N98" s="84" t="s">
        <v>482</v>
      </c>
      <c r="O98" s="84" t="s">
        <v>482</v>
      </c>
      <c r="P98" s="220" t="s">
        <v>482</v>
      </c>
      <c r="Q98" s="220" t="s">
        <v>482</v>
      </c>
      <c r="R98" s="220" t="s">
        <v>482</v>
      </c>
      <c r="S98" s="220" t="s">
        <v>482</v>
      </c>
    </row>
    <row r="99" spans="1:19" ht="24.75" customHeight="1" x14ac:dyDescent="0.25">
      <c r="A99" s="636"/>
      <c r="B99" s="637"/>
      <c r="C99" s="84" t="s">
        <v>488</v>
      </c>
      <c r="D99" s="84" t="s">
        <v>482</v>
      </c>
      <c r="E99" s="84" t="s">
        <v>482</v>
      </c>
      <c r="F99" s="84" t="s">
        <v>482</v>
      </c>
      <c r="G99" s="84" t="s">
        <v>482</v>
      </c>
      <c r="H99" s="84" t="s">
        <v>482</v>
      </c>
      <c r="I99" s="84" t="s">
        <v>482</v>
      </c>
      <c r="J99" s="84" t="s">
        <v>482</v>
      </c>
      <c r="K99" s="84" t="s">
        <v>482</v>
      </c>
      <c r="L99" s="84" t="s">
        <v>482</v>
      </c>
      <c r="M99" s="84" t="s">
        <v>482</v>
      </c>
      <c r="N99" s="84" t="s">
        <v>482</v>
      </c>
      <c r="O99" s="84" t="s">
        <v>482</v>
      </c>
      <c r="P99" s="220" t="s">
        <v>482</v>
      </c>
      <c r="Q99" s="220" t="s">
        <v>482</v>
      </c>
      <c r="R99" s="220" t="s">
        <v>482</v>
      </c>
      <c r="S99" s="220" t="s">
        <v>482</v>
      </c>
    </row>
    <row r="100" spans="1:19" ht="24" customHeight="1" x14ac:dyDescent="0.25">
      <c r="A100" s="636" t="s">
        <v>542</v>
      </c>
      <c r="B100" s="637" t="s">
        <v>492</v>
      </c>
      <c r="C100" s="84" t="s">
        <v>487</v>
      </c>
      <c r="D100" s="84" t="s">
        <v>482</v>
      </c>
      <c r="E100" s="84" t="s">
        <v>482</v>
      </c>
      <c r="F100" s="84" t="s">
        <v>482</v>
      </c>
      <c r="G100" s="84" t="s">
        <v>482</v>
      </c>
      <c r="H100" s="84" t="s">
        <v>482</v>
      </c>
      <c r="I100" s="84" t="s">
        <v>482</v>
      </c>
      <c r="J100" s="84" t="s">
        <v>482</v>
      </c>
      <c r="K100" s="84" t="s">
        <v>482</v>
      </c>
      <c r="L100" s="84" t="s">
        <v>482</v>
      </c>
      <c r="M100" s="84" t="s">
        <v>482</v>
      </c>
      <c r="N100" s="84" t="s">
        <v>482</v>
      </c>
      <c r="O100" s="84" t="s">
        <v>482</v>
      </c>
      <c r="P100" s="220" t="s">
        <v>482</v>
      </c>
      <c r="Q100" s="220" t="s">
        <v>482</v>
      </c>
      <c r="R100" s="220" t="s">
        <v>482</v>
      </c>
      <c r="S100" s="220" t="s">
        <v>482</v>
      </c>
    </row>
    <row r="101" spans="1:19" ht="24" customHeight="1" x14ac:dyDescent="0.25">
      <c r="A101" s="636"/>
      <c r="B101" s="637"/>
      <c r="C101" s="84" t="s">
        <v>488</v>
      </c>
      <c r="D101" s="84" t="s">
        <v>482</v>
      </c>
      <c r="E101" s="84" t="s">
        <v>482</v>
      </c>
      <c r="F101" s="84" t="s">
        <v>482</v>
      </c>
      <c r="G101" s="84" t="s">
        <v>482</v>
      </c>
      <c r="H101" s="84" t="s">
        <v>482</v>
      </c>
      <c r="I101" s="84" t="s">
        <v>482</v>
      </c>
      <c r="J101" s="84" t="s">
        <v>482</v>
      </c>
      <c r="K101" s="84" t="s">
        <v>482</v>
      </c>
      <c r="L101" s="84" t="s">
        <v>482</v>
      </c>
      <c r="M101" s="84" t="s">
        <v>482</v>
      </c>
      <c r="N101" s="84" t="s">
        <v>482</v>
      </c>
      <c r="O101" s="84" t="s">
        <v>482</v>
      </c>
      <c r="P101" s="220" t="s">
        <v>482</v>
      </c>
      <c r="Q101" s="220" t="s">
        <v>482</v>
      </c>
      <c r="R101" s="220" t="s">
        <v>482</v>
      </c>
      <c r="S101" s="220" t="s">
        <v>482</v>
      </c>
    </row>
    <row r="102" spans="1:19" ht="30" customHeight="1" x14ac:dyDescent="0.25">
      <c r="A102" s="636" t="s">
        <v>543</v>
      </c>
      <c r="B102" s="637" t="s">
        <v>494</v>
      </c>
      <c r="C102" s="84" t="s">
        <v>487</v>
      </c>
      <c r="D102" s="84" t="s">
        <v>482</v>
      </c>
      <c r="E102" s="84" t="s">
        <v>482</v>
      </c>
      <c r="F102" s="84" t="s">
        <v>482</v>
      </c>
      <c r="G102" s="84" t="s">
        <v>482</v>
      </c>
      <c r="H102" s="84" t="s">
        <v>482</v>
      </c>
      <c r="I102" s="84" t="s">
        <v>482</v>
      </c>
      <c r="J102" s="84" t="s">
        <v>482</v>
      </c>
      <c r="K102" s="84" t="s">
        <v>482</v>
      </c>
      <c r="L102" s="84" t="s">
        <v>482</v>
      </c>
      <c r="M102" s="84" t="s">
        <v>482</v>
      </c>
      <c r="N102" s="84" t="s">
        <v>482</v>
      </c>
      <c r="O102" s="84" t="s">
        <v>482</v>
      </c>
      <c r="P102" s="220" t="s">
        <v>482</v>
      </c>
      <c r="Q102" s="220" t="s">
        <v>482</v>
      </c>
      <c r="R102" s="220" t="s">
        <v>482</v>
      </c>
      <c r="S102" s="220" t="s">
        <v>482</v>
      </c>
    </row>
    <row r="103" spans="1:19" ht="30" customHeight="1" x14ac:dyDescent="0.25">
      <c r="A103" s="636"/>
      <c r="B103" s="637"/>
      <c r="C103" s="84" t="s">
        <v>488</v>
      </c>
      <c r="D103" s="84" t="s">
        <v>482</v>
      </c>
      <c r="E103" s="84" t="s">
        <v>482</v>
      </c>
      <c r="F103" s="84" t="s">
        <v>482</v>
      </c>
      <c r="G103" s="84" t="s">
        <v>482</v>
      </c>
      <c r="H103" s="84" t="s">
        <v>482</v>
      </c>
      <c r="I103" s="84" t="s">
        <v>482</v>
      </c>
      <c r="J103" s="84" t="s">
        <v>482</v>
      </c>
      <c r="K103" s="84" t="s">
        <v>482</v>
      </c>
      <c r="L103" s="84" t="s">
        <v>482</v>
      </c>
      <c r="M103" s="84" t="s">
        <v>482</v>
      </c>
      <c r="N103" s="84" t="s">
        <v>482</v>
      </c>
      <c r="O103" s="84" t="s">
        <v>482</v>
      </c>
      <c r="P103" s="220" t="s">
        <v>482</v>
      </c>
      <c r="Q103" s="220" t="s">
        <v>482</v>
      </c>
      <c r="R103" s="220" t="s">
        <v>482</v>
      </c>
      <c r="S103" s="220" t="s">
        <v>482</v>
      </c>
    </row>
    <row r="104" spans="1:19" ht="42.75" customHeight="1" x14ac:dyDescent="0.25">
      <c r="A104" s="636" t="s">
        <v>544</v>
      </c>
      <c r="B104" s="637" t="s">
        <v>496</v>
      </c>
      <c r="C104" s="84" t="s">
        <v>487</v>
      </c>
      <c r="D104" s="84" t="s">
        <v>482</v>
      </c>
      <c r="E104" s="84" t="s">
        <v>482</v>
      </c>
      <c r="F104" s="84" t="s">
        <v>482</v>
      </c>
      <c r="G104" s="84" t="s">
        <v>482</v>
      </c>
      <c r="H104" s="84" t="s">
        <v>482</v>
      </c>
      <c r="I104" s="84" t="s">
        <v>482</v>
      </c>
      <c r="J104" s="84" t="s">
        <v>482</v>
      </c>
      <c r="K104" s="84" t="s">
        <v>482</v>
      </c>
      <c r="L104" s="84" t="s">
        <v>482</v>
      </c>
      <c r="M104" s="84" t="s">
        <v>482</v>
      </c>
      <c r="N104" s="84" t="s">
        <v>482</v>
      </c>
      <c r="O104" s="84" t="s">
        <v>482</v>
      </c>
      <c r="P104" s="220" t="s">
        <v>482</v>
      </c>
      <c r="Q104" s="220" t="s">
        <v>482</v>
      </c>
      <c r="R104" s="220" t="s">
        <v>482</v>
      </c>
      <c r="S104" s="220" t="s">
        <v>482</v>
      </c>
    </row>
    <row r="105" spans="1:19" ht="31.5" customHeight="1" x14ac:dyDescent="0.25">
      <c r="A105" s="636"/>
      <c r="B105" s="637"/>
      <c r="C105" s="84" t="s">
        <v>488</v>
      </c>
      <c r="D105" s="84" t="s">
        <v>482</v>
      </c>
      <c r="E105" s="84" t="s">
        <v>482</v>
      </c>
      <c r="F105" s="84" t="s">
        <v>482</v>
      </c>
      <c r="G105" s="84" t="s">
        <v>482</v>
      </c>
      <c r="H105" s="84" t="s">
        <v>482</v>
      </c>
      <c r="I105" s="84" t="s">
        <v>482</v>
      </c>
      <c r="J105" s="84" t="s">
        <v>482</v>
      </c>
      <c r="K105" s="84" t="s">
        <v>482</v>
      </c>
      <c r="L105" s="84" t="s">
        <v>482</v>
      </c>
      <c r="M105" s="84" t="s">
        <v>482</v>
      </c>
      <c r="N105" s="84" t="s">
        <v>482</v>
      </c>
      <c r="O105" s="84" t="s">
        <v>482</v>
      </c>
      <c r="P105" s="220" t="s">
        <v>482</v>
      </c>
      <c r="Q105" s="220" t="s">
        <v>482</v>
      </c>
      <c r="R105" s="220" t="s">
        <v>482</v>
      </c>
      <c r="S105" s="220" t="s">
        <v>482</v>
      </c>
    </row>
    <row r="106" spans="1:19" ht="36" customHeight="1" x14ac:dyDescent="0.25">
      <c r="A106" s="636" t="s">
        <v>545</v>
      </c>
      <c r="B106" s="637" t="s">
        <v>504</v>
      </c>
      <c r="C106" s="84" t="s">
        <v>487</v>
      </c>
      <c r="D106" s="84" t="s">
        <v>482</v>
      </c>
      <c r="E106" s="84" t="s">
        <v>482</v>
      </c>
      <c r="F106" s="84" t="s">
        <v>482</v>
      </c>
      <c r="G106" s="84" t="s">
        <v>482</v>
      </c>
      <c r="H106" s="84" t="s">
        <v>482</v>
      </c>
      <c r="I106" s="84" t="s">
        <v>482</v>
      </c>
      <c r="J106" s="84" t="s">
        <v>482</v>
      </c>
      <c r="K106" s="84" t="s">
        <v>482</v>
      </c>
      <c r="L106" s="84" t="s">
        <v>482</v>
      </c>
      <c r="M106" s="84" t="s">
        <v>482</v>
      </c>
      <c r="N106" s="84" t="s">
        <v>482</v>
      </c>
      <c r="O106" s="84" t="s">
        <v>482</v>
      </c>
      <c r="P106" s="220" t="s">
        <v>482</v>
      </c>
      <c r="Q106" s="220" t="s">
        <v>482</v>
      </c>
      <c r="R106" s="220" t="s">
        <v>482</v>
      </c>
      <c r="S106" s="220" t="s">
        <v>482</v>
      </c>
    </row>
    <row r="107" spans="1:19" ht="35.25" customHeight="1" x14ac:dyDescent="0.25">
      <c r="A107" s="636"/>
      <c r="B107" s="637"/>
      <c r="C107" s="84" t="s">
        <v>488</v>
      </c>
      <c r="D107" s="84" t="s">
        <v>482</v>
      </c>
      <c r="E107" s="84" t="s">
        <v>482</v>
      </c>
      <c r="F107" s="84" t="s">
        <v>482</v>
      </c>
      <c r="G107" s="84" t="s">
        <v>482</v>
      </c>
      <c r="H107" s="84" t="s">
        <v>482</v>
      </c>
      <c r="I107" s="84" t="s">
        <v>482</v>
      </c>
      <c r="J107" s="84" t="s">
        <v>482</v>
      </c>
      <c r="K107" s="84" t="s">
        <v>482</v>
      </c>
      <c r="L107" s="84" t="s">
        <v>482</v>
      </c>
      <c r="M107" s="84" t="s">
        <v>482</v>
      </c>
      <c r="N107" s="84" t="s">
        <v>482</v>
      </c>
      <c r="O107" s="84" t="s">
        <v>482</v>
      </c>
      <c r="P107" s="220" t="s">
        <v>482</v>
      </c>
      <c r="Q107" s="220" t="s">
        <v>482</v>
      </c>
      <c r="R107" s="220" t="s">
        <v>482</v>
      </c>
      <c r="S107" s="220" t="s">
        <v>482</v>
      </c>
    </row>
    <row r="108" spans="1:19" ht="24" customHeight="1" x14ac:dyDescent="0.25">
      <c r="A108" s="636" t="s">
        <v>546</v>
      </c>
      <c r="B108" s="637" t="s">
        <v>490</v>
      </c>
      <c r="C108" s="84" t="s">
        <v>487</v>
      </c>
      <c r="D108" s="84" t="s">
        <v>482</v>
      </c>
      <c r="E108" s="84" t="s">
        <v>482</v>
      </c>
      <c r="F108" s="84" t="s">
        <v>482</v>
      </c>
      <c r="G108" s="84" t="s">
        <v>482</v>
      </c>
      <c r="H108" s="84" t="s">
        <v>482</v>
      </c>
      <c r="I108" s="84" t="s">
        <v>482</v>
      </c>
      <c r="J108" s="84" t="s">
        <v>482</v>
      </c>
      <c r="K108" s="84" t="s">
        <v>482</v>
      </c>
      <c r="L108" s="84" t="s">
        <v>482</v>
      </c>
      <c r="M108" s="84" t="s">
        <v>482</v>
      </c>
      <c r="N108" s="84" t="s">
        <v>482</v>
      </c>
      <c r="O108" s="84" t="s">
        <v>482</v>
      </c>
      <c r="P108" s="220" t="s">
        <v>482</v>
      </c>
      <c r="Q108" s="220" t="s">
        <v>482</v>
      </c>
      <c r="R108" s="220" t="s">
        <v>482</v>
      </c>
      <c r="S108" s="220" t="s">
        <v>482</v>
      </c>
    </row>
    <row r="109" spans="1:19" ht="24.75" customHeight="1" x14ac:dyDescent="0.25">
      <c r="A109" s="636"/>
      <c r="B109" s="637"/>
      <c r="C109" s="84" t="s">
        <v>488</v>
      </c>
      <c r="D109" s="84" t="s">
        <v>482</v>
      </c>
      <c r="E109" s="84" t="s">
        <v>482</v>
      </c>
      <c r="F109" s="84" t="s">
        <v>482</v>
      </c>
      <c r="G109" s="84" t="s">
        <v>482</v>
      </c>
      <c r="H109" s="84" t="s">
        <v>482</v>
      </c>
      <c r="I109" s="84" t="s">
        <v>482</v>
      </c>
      <c r="J109" s="84" t="s">
        <v>482</v>
      </c>
      <c r="K109" s="84" t="s">
        <v>482</v>
      </c>
      <c r="L109" s="84" t="s">
        <v>482</v>
      </c>
      <c r="M109" s="84" t="s">
        <v>482</v>
      </c>
      <c r="N109" s="84" t="s">
        <v>482</v>
      </c>
      <c r="O109" s="84" t="s">
        <v>482</v>
      </c>
      <c r="P109" s="220" t="s">
        <v>482</v>
      </c>
      <c r="Q109" s="220" t="s">
        <v>482</v>
      </c>
      <c r="R109" s="220" t="s">
        <v>482</v>
      </c>
      <c r="S109" s="220" t="s">
        <v>482</v>
      </c>
    </row>
    <row r="110" spans="1:19" ht="25.5" customHeight="1" x14ac:dyDescent="0.25">
      <c r="A110" s="636" t="s">
        <v>547</v>
      </c>
      <c r="B110" s="637" t="s">
        <v>492</v>
      </c>
      <c r="C110" s="84" t="s">
        <v>487</v>
      </c>
      <c r="D110" s="84" t="s">
        <v>482</v>
      </c>
      <c r="E110" s="84" t="s">
        <v>482</v>
      </c>
      <c r="F110" s="84" t="s">
        <v>482</v>
      </c>
      <c r="G110" s="84" t="s">
        <v>482</v>
      </c>
      <c r="H110" s="84" t="s">
        <v>482</v>
      </c>
      <c r="I110" s="84" t="s">
        <v>482</v>
      </c>
      <c r="J110" s="84" t="s">
        <v>482</v>
      </c>
      <c r="K110" s="84" t="s">
        <v>482</v>
      </c>
      <c r="L110" s="84" t="s">
        <v>482</v>
      </c>
      <c r="M110" s="84" t="s">
        <v>482</v>
      </c>
      <c r="N110" s="84" t="s">
        <v>482</v>
      </c>
      <c r="O110" s="84" t="s">
        <v>482</v>
      </c>
      <c r="P110" s="220" t="s">
        <v>482</v>
      </c>
      <c r="Q110" s="220" t="s">
        <v>482</v>
      </c>
      <c r="R110" s="220" t="s">
        <v>482</v>
      </c>
      <c r="S110" s="220" t="s">
        <v>482</v>
      </c>
    </row>
    <row r="111" spans="1:19" ht="24.75" customHeight="1" x14ac:dyDescent="0.25">
      <c r="A111" s="636"/>
      <c r="B111" s="637"/>
      <c r="C111" s="84" t="s">
        <v>488</v>
      </c>
      <c r="D111" s="84" t="s">
        <v>482</v>
      </c>
      <c r="E111" s="84" t="s">
        <v>482</v>
      </c>
      <c r="F111" s="84" t="s">
        <v>482</v>
      </c>
      <c r="G111" s="84" t="s">
        <v>482</v>
      </c>
      <c r="H111" s="84" t="s">
        <v>482</v>
      </c>
      <c r="I111" s="84" t="s">
        <v>482</v>
      </c>
      <c r="J111" s="84" t="s">
        <v>482</v>
      </c>
      <c r="K111" s="84" t="s">
        <v>482</v>
      </c>
      <c r="L111" s="84" t="s">
        <v>482</v>
      </c>
      <c r="M111" s="84" t="s">
        <v>482</v>
      </c>
      <c r="N111" s="84" t="s">
        <v>482</v>
      </c>
      <c r="O111" s="84" t="s">
        <v>482</v>
      </c>
      <c r="P111" s="220" t="s">
        <v>482</v>
      </c>
      <c r="Q111" s="220" t="s">
        <v>482</v>
      </c>
      <c r="R111" s="220" t="s">
        <v>482</v>
      </c>
      <c r="S111" s="220" t="s">
        <v>482</v>
      </c>
    </row>
    <row r="112" spans="1:19" ht="28.5" customHeight="1" x14ac:dyDescent="0.25">
      <c r="A112" s="636" t="s">
        <v>548</v>
      </c>
      <c r="B112" s="637" t="s">
        <v>494</v>
      </c>
      <c r="C112" s="84" t="s">
        <v>487</v>
      </c>
      <c r="D112" s="84" t="s">
        <v>482</v>
      </c>
      <c r="E112" s="84" t="s">
        <v>482</v>
      </c>
      <c r="F112" s="84" t="s">
        <v>482</v>
      </c>
      <c r="G112" s="84" t="s">
        <v>482</v>
      </c>
      <c r="H112" s="84" t="s">
        <v>482</v>
      </c>
      <c r="I112" s="84" t="s">
        <v>482</v>
      </c>
      <c r="J112" s="84" t="s">
        <v>482</v>
      </c>
      <c r="K112" s="84" t="s">
        <v>482</v>
      </c>
      <c r="L112" s="84" t="s">
        <v>482</v>
      </c>
      <c r="M112" s="84" t="s">
        <v>482</v>
      </c>
      <c r="N112" s="84" t="s">
        <v>482</v>
      </c>
      <c r="O112" s="84" t="s">
        <v>482</v>
      </c>
      <c r="P112" s="220" t="s">
        <v>482</v>
      </c>
      <c r="Q112" s="220" t="s">
        <v>482</v>
      </c>
      <c r="R112" s="220" t="s">
        <v>482</v>
      </c>
      <c r="S112" s="220" t="s">
        <v>482</v>
      </c>
    </row>
    <row r="113" spans="1:19" ht="31.5" customHeight="1" x14ac:dyDescent="0.25">
      <c r="A113" s="636"/>
      <c r="B113" s="637"/>
      <c r="C113" s="84" t="s">
        <v>488</v>
      </c>
      <c r="D113" s="84" t="s">
        <v>482</v>
      </c>
      <c r="E113" s="84" t="s">
        <v>482</v>
      </c>
      <c r="F113" s="84" t="s">
        <v>482</v>
      </c>
      <c r="G113" s="84" t="s">
        <v>482</v>
      </c>
      <c r="H113" s="84" t="s">
        <v>482</v>
      </c>
      <c r="I113" s="84" t="s">
        <v>482</v>
      </c>
      <c r="J113" s="84" t="s">
        <v>482</v>
      </c>
      <c r="K113" s="84" t="s">
        <v>482</v>
      </c>
      <c r="L113" s="84" t="s">
        <v>482</v>
      </c>
      <c r="M113" s="84" t="s">
        <v>482</v>
      </c>
      <c r="N113" s="84" t="s">
        <v>482</v>
      </c>
      <c r="O113" s="84" t="s">
        <v>482</v>
      </c>
      <c r="P113" s="220" t="s">
        <v>482</v>
      </c>
      <c r="Q113" s="220" t="s">
        <v>482</v>
      </c>
      <c r="R113" s="220" t="s">
        <v>482</v>
      </c>
      <c r="S113" s="220" t="s">
        <v>482</v>
      </c>
    </row>
    <row r="114" spans="1:19" ht="18.75" customHeight="1" x14ac:dyDescent="0.25">
      <c r="A114" s="636" t="s">
        <v>549</v>
      </c>
      <c r="B114" s="637" t="s">
        <v>496</v>
      </c>
      <c r="C114" s="84" t="s">
        <v>487</v>
      </c>
      <c r="D114" s="84" t="s">
        <v>482</v>
      </c>
      <c r="E114" s="84" t="s">
        <v>482</v>
      </c>
      <c r="F114" s="84" t="s">
        <v>482</v>
      </c>
      <c r="G114" s="84" t="s">
        <v>482</v>
      </c>
      <c r="H114" s="84" t="s">
        <v>482</v>
      </c>
      <c r="I114" s="84" t="s">
        <v>482</v>
      </c>
      <c r="J114" s="84" t="s">
        <v>482</v>
      </c>
      <c r="K114" s="84" t="s">
        <v>482</v>
      </c>
      <c r="L114" s="84" t="s">
        <v>482</v>
      </c>
      <c r="M114" s="84" t="s">
        <v>482</v>
      </c>
      <c r="N114" s="84" t="s">
        <v>482</v>
      </c>
      <c r="O114" s="84" t="s">
        <v>482</v>
      </c>
      <c r="P114" s="220" t="s">
        <v>482</v>
      </c>
      <c r="Q114" s="220" t="s">
        <v>482</v>
      </c>
      <c r="R114" s="220" t="s">
        <v>482</v>
      </c>
      <c r="S114" s="220" t="s">
        <v>482</v>
      </c>
    </row>
    <row r="115" spans="1:19" ht="38.25" customHeight="1" x14ac:dyDescent="0.25">
      <c r="A115" s="636"/>
      <c r="B115" s="637"/>
      <c r="C115" s="84" t="s">
        <v>488</v>
      </c>
      <c r="D115" s="84" t="s">
        <v>482</v>
      </c>
      <c r="E115" s="84" t="s">
        <v>482</v>
      </c>
      <c r="F115" s="84" t="s">
        <v>482</v>
      </c>
      <c r="G115" s="84" t="s">
        <v>482</v>
      </c>
      <c r="H115" s="84" t="s">
        <v>482</v>
      </c>
      <c r="I115" s="84" t="s">
        <v>482</v>
      </c>
      <c r="J115" s="84" t="s">
        <v>482</v>
      </c>
      <c r="K115" s="84" t="s">
        <v>482</v>
      </c>
      <c r="L115" s="84" t="s">
        <v>482</v>
      </c>
      <c r="M115" s="84" t="s">
        <v>482</v>
      </c>
      <c r="N115" s="84" t="s">
        <v>482</v>
      </c>
      <c r="O115" s="84" t="s">
        <v>482</v>
      </c>
      <c r="P115" s="220" t="s">
        <v>482</v>
      </c>
      <c r="Q115" s="220" t="s">
        <v>482</v>
      </c>
      <c r="R115" s="220" t="s">
        <v>482</v>
      </c>
      <c r="S115" s="220" t="s">
        <v>482</v>
      </c>
    </row>
    <row r="116" spans="1:19" ht="90" customHeight="1" x14ac:dyDescent="0.25">
      <c r="A116" s="83" t="s">
        <v>550</v>
      </c>
      <c r="B116" s="86" t="s">
        <v>510</v>
      </c>
      <c r="C116" s="84" t="s">
        <v>511</v>
      </c>
      <c r="D116" s="84" t="s">
        <v>482</v>
      </c>
      <c r="E116" s="84" t="s">
        <v>482</v>
      </c>
      <c r="F116" s="84" t="s">
        <v>482</v>
      </c>
      <c r="G116" s="84" t="s">
        <v>482</v>
      </c>
      <c r="H116" s="84" t="s">
        <v>482</v>
      </c>
      <c r="I116" s="84" t="s">
        <v>482</v>
      </c>
      <c r="J116" s="84" t="s">
        <v>482</v>
      </c>
      <c r="K116" s="84" t="s">
        <v>482</v>
      </c>
      <c r="L116" s="84" t="s">
        <v>482</v>
      </c>
      <c r="M116" s="84" t="s">
        <v>482</v>
      </c>
      <c r="N116" s="84" t="s">
        <v>482</v>
      </c>
      <c r="O116" s="84" t="s">
        <v>482</v>
      </c>
      <c r="P116" s="220" t="s">
        <v>482</v>
      </c>
      <c r="Q116" s="220" t="s">
        <v>482</v>
      </c>
      <c r="R116" s="220" t="s">
        <v>482</v>
      </c>
      <c r="S116" s="220" t="s">
        <v>482</v>
      </c>
    </row>
    <row r="117" spans="1:19" ht="38.25" customHeight="1" x14ac:dyDescent="0.25">
      <c r="A117" s="83" t="s">
        <v>551</v>
      </c>
      <c r="B117" s="86" t="s">
        <v>552</v>
      </c>
      <c r="C117" s="84" t="s">
        <v>511</v>
      </c>
      <c r="D117" s="84" t="s">
        <v>482</v>
      </c>
      <c r="E117" s="84" t="s">
        <v>482</v>
      </c>
      <c r="F117" s="84" t="s">
        <v>482</v>
      </c>
      <c r="G117" s="84" t="s">
        <v>482</v>
      </c>
      <c r="H117" s="84" t="s">
        <v>482</v>
      </c>
      <c r="I117" s="84" t="s">
        <v>482</v>
      </c>
      <c r="J117" s="84" t="s">
        <v>482</v>
      </c>
      <c r="K117" s="84" t="s">
        <v>482</v>
      </c>
      <c r="L117" s="84" t="s">
        <v>482</v>
      </c>
      <c r="M117" s="84" t="s">
        <v>482</v>
      </c>
      <c r="N117" s="84" t="s">
        <v>482</v>
      </c>
      <c r="O117" s="84" t="s">
        <v>482</v>
      </c>
      <c r="P117" s="220" t="s">
        <v>482</v>
      </c>
      <c r="Q117" s="220" t="s">
        <v>482</v>
      </c>
      <c r="R117" s="220" t="s">
        <v>482</v>
      </c>
      <c r="S117" s="220" t="s">
        <v>482</v>
      </c>
    </row>
    <row r="118" spans="1:19" ht="60.75" customHeight="1" x14ac:dyDescent="0.25">
      <c r="A118" s="83" t="s">
        <v>553</v>
      </c>
      <c r="B118" s="86" t="s">
        <v>515</v>
      </c>
      <c r="C118" s="84" t="s">
        <v>511</v>
      </c>
      <c r="D118" s="84" t="s">
        <v>482</v>
      </c>
      <c r="E118" s="84" t="s">
        <v>482</v>
      </c>
      <c r="F118" s="84" t="s">
        <v>482</v>
      </c>
      <c r="G118" s="84" t="s">
        <v>482</v>
      </c>
      <c r="H118" s="84" t="s">
        <v>482</v>
      </c>
      <c r="I118" s="84" t="s">
        <v>482</v>
      </c>
      <c r="J118" s="84" t="s">
        <v>482</v>
      </c>
      <c r="K118" s="84" t="s">
        <v>482</v>
      </c>
      <c r="L118" s="84" t="s">
        <v>482</v>
      </c>
      <c r="M118" s="84" t="s">
        <v>482</v>
      </c>
      <c r="N118" s="84" t="s">
        <v>482</v>
      </c>
      <c r="O118" s="84" t="s">
        <v>482</v>
      </c>
      <c r="P118" s="220" t="s">
        <v>482</v>
      </c>
      <c r="Q118" s="220" t="s">
        <v>482</v>
      </c>
      <c r="R118" s="220" t="s">
        <v>482</v>
      </c>
      <c r="S118" s="220" t="s">
        <v>482</v>
      </c>
    </row>
    <row r="119" spans="1:19" ht="55.5" customHeight="1" x14ac:dyDescent="0.25">
      <c r="A119" s="83" t="s">
        <v>554</v>
      </c>
      <c r="B119" s="86" t="s">
        <v>517</v>
      </c>
      <c r="C119" s="84" t="s">
        <v>511</v>
      </c>
      <c r="D119" s="84" t="s">
        <v>482</v>
      </c>
      <c r="E119" s="84" t="s">
        <v>482</v>
      </c>
      <c r="F119" s="84" t="s">
        <v>482</v>
      </c>
      <c r="G119" s="84" t="s">
        <v>482</v>
      </c>
      <c r="H119" s="84" t="s">
        <v>482</v>
      </c>
      <c r="I119" s="84" t="s">
        <v>482</v>
      </c>
      <c r="J119" s="84" t="s">
        <v>482</v>
      </c>
      <c r="K119" s="84" t="s">
        <v>482</v>
      </c>
      <c r="L119" s="84" t="s">
        <v>482</v>
      </c>
      <c r="M119" s="84" t="s">
        <v>482</v>
      </c>
      <c r="N119" s="84" t="s">
        <v>482</v>
      </c>
      <c r="O119" s="84" t="s">
        <v>482</v>
      </c>
      <c r="P119" s="220" t="s">
        <v>482</v>
      </c>
      <c r="Q119" s="220" t="s">
        <v>482</v>
      </c>
      <c r="R119" s="220" t="s">
        <v>482</v>
      </c>
      <c r="S119" s="220" t="s">
        <v>482</v>
      </c>
    </row>
    <row r="120" spans="1:19" ht="42" customHeight="1" x14ac:dyDescent="0.25">
      <c r="A120" s="83" t="s">
        <v>555</v>
      </c>
      <c r="B120" s="86" t="s">
        <v>519</v>
      </c>
      <c r="C120" s="84" t="s">
        <v>511</v>
      </c>
      <c r="D120" s="84" t="s">
        <v>482</v>
      </c>
      <c r="E120" s="84" t="s">
        <v>482</v>
      </c>
      <c r="F120" s="84" t="s">
        <v>482</v>
      </c>
      <c r="G120" s="84" t="s">
        <v>482</v>
      </c>
      <c r="H120" s="84" t="s">
        <v>482</v>
      </c>
      <c r="I120" s="84" t="s">
        <v>482</v>
      </c>
      <c r="J120" s="84" t="s">
        <v>482</v>
      </c>
      <c r="K120" s="84" t="s">
        <v>482</v>
      </c>
      <c r="L120" s="84" t="s">
        <v>482</v>
      </c>
      <c r="M120" s="84" t="s">
        <v>482</v>
      </c>
      <c r="N120" s="84" t="s">
        <v>482</v>
      </c>
      <c r="O120" s="84" t="s">
        <v>482</v>
      </c>
      <c r="P120" s="220" t="s">
        <v>482</v>
      </c>
      <c r="Q120" s="220" t="s">
        <v>482</v>
      </c>
      <c r="R120" s="220" t="s">
        <v>482</v>
      </c>
      <c r="S120" s="220" t="s">
        <v>482</v>
      </c>
    </row>
    <row r="121" spans="1:19" ht="24" customHeight="1" x14ac:dyDescent="0.25">
      <c r="A121" s="636" t="s">
        <v>556</v>
      </c>
      <c r="B121" s="637" t="s">
        <v>521</v>
      </c>
      <c r="C121" s="84" t="s">
        <v>110</v>
      </c>
      <c r="D121" s="84" t="s">
        <v>482</v>
      </c>
      <c r="E121" s="84" t="s">
        <v>482</v>
      </c>
      <c r="F121" s="84" t="s">
        <v>482</v>
      </c>
      <c r="G121" s="84" t="s">
        <v>482</v>
      </c>
      <c r="H121" s="84" t="s">
        <v>482</v>
      </c>
      <c r="I121" s="84" t="s">
        <v>482</v>
      </c>
      <c r="J121" s="84" t="s">
        <v>482</v>
      </c>
      <c r="K121" s="84" t="s">
        <v>482</v>
      </c>
      <c r="L121" s="84" t="s">
        <v>482</v>
      </c>
      <c r="M121" s="84" t="s">
        <v>482</v>
      </c>
      <c r="N121" s="84" t="s">
        <v>482</v>
      </c>
      <c r="O121" s="84" t="s">
        <v>482</v>
      </c>
      <c r="P121" s="220" t="s">
        <v>482</v>
      </c>
      <c r="Q121" s="220" t="s">
        <v>482</v>
      </c>
      <c r="R121" s="220" t="s">
        <v>482</v>
      </c>
      <c r="S121" s="220" t="s">
        <v>482</v>
      </c>
    </row>
    <row r="122" spans="1:19" ht="28.5" customHeight="1" x14ac:dyDescent="0.25">
      <c r="A122" s="636"/>
      <c r="B122" s="637"/>
      <c r="C122" s="84" t="s">
        <v>522</v>
      </c>
      <c r="D122" s="84" t="s">
        <v>482</v>
      </c>
      <c r="E122" s="84" t="s">
        <v>482</v>
      </c>
      <c r="F122" s="84" t="s">
        <v>482</v>
      </c>
      <c r="G122" s="84" t="s">
        <v>482</v>
      </c>
      <c r="H122" s="84" t="s">
        <v>482</v>
      </c>
      <c r="I122" s="84" t="s">
        <v>482</v>
      </c>
      <c r="J122" s="84" t="s">
        <v>482</v>
      </c>
      <c r="K122" s="84" t="s">
        <v>482</v>
      </c>
      <c r="L122" s="84" t="s">
        <v>482</v>
      </c>
      <c r="M122" s="84" t="s">
        <v>482</v>
      </c>
      <c r="N122" s="84" t="s">
        <v>482</v>
      </c>
      <c r="O122" s="84" t="s">
        <v>482</v>
      </c>
      <c r="P122" s="220" t="s">
        <v>482</v>
      </c>
      <c r="Q122" s="220" t="s">
        <v>482</v>
      </c>
      <c r="R122" s="220" t="s">
        <v>482</v>
      </c>
      <c r="S122" s="220" t="s">
        <v>482</v>
      </c>
    </row>
    <row r="123" spans="1:19" ht="26.25" customHeight="1" x14ac:dyDescent="0.25">
      <c r="A123" s="636"/>
      <c r="B123" s="637"/>
      <c r="C123" s="84" t="s">
        <v>523</v>
      </c>
      <c r="D123" s="84" t="s">
        <v>482</v>
      </c>
      <c r="E123" s="84" t="s">
        <v>482</v>
      </c>
      <c r="F123" s="84" t="s">
        <v>482</v>
      </c>
      <c r="G123" s="84" t="s">
        <v>482</v>
      </c>
      <c r="H123" s="84" t="s">
        <v>482</v>
      </c>
      <c r="I123" s="84" t="s">
        <v>482</v>
      </c>
      <c r="J123" s="84" t="s">
        <v>482</v>
      </c>
      <c r="K123" s="84" t="s">
        <v>482</v>
      </c>
      <c r="L123" s="84" t="s">
        <v>482</v>
      </c>
      <c r="M123" s="84" t="s">
        <v>482</v>
      </c>
      <c r="N123" s="84" t="s">
        <v>482</v>
      </c>
      <c r="O123" s="84" t="s">
        <v>482</v>
      </c>
      <c r="P123" s="220" t="s">
        <v>482</v>
      </c>
      <c r="Q123" s="220" t="s">
        <v>482</v>
      </c>
      <c r="R123" s="220" t="s">
        <v>482</v>
      </c>
      <c r="S123" s="220" t="s">
        <v>482</v>
      </c>
    </row>
    <row r="124" spans="1:19" ht="28.5" customHeight="1" x14ac:dyDescent="0.25">
      <c r="A124" s="636"/>
      <c r="B124" s="637"/>
      <c r="C124" s="84" t="s">
        <v>524</v>
      </c>
      <c r="D124" s="84" t="s">
        <v>482</v>
      </c>
      <c r="E124" s="84" t="s">
        <v>482</v>
      </c>
      <c r="F124" s="84" t="s">
        <v>482</v>
      </c>
      <c r="G124" s="84" t="s">
        <v>482</v>
      </c>
      <c r="H124" s="84" t="s">
        <v>482</v>
      </c>
      <c r="I124" s="84" t="s">
        <v>482</v>
      </c>
      <c r="J124" s="84" t="s">
        <v>482</v>
      </c>
      <c r="K124" s="84" t="s">
        <v>482</v>
      </c>
      <c r="L124" s="84" t="s">
        <v>482</v>
      </c>
      <c r="M124" s="84" t="s">
        <v>482</v>
      </c>
      <c r="N124" s="84" t="s">
        <v>482</v>
      </c>
      <c r="O124" s="84" t="s">
        <v>482</v>
      </c>
      <c r="P124" s="220" t="s">
        <v>482</v>
      </c>
      <c r="Q124" s="220" t="s">
        <v>482</v>
      </c>
      <c r="R124" s="220" t="s">
        <v>482</v>
      </c>
      <c r="S124" s="220" t="s">
        <v>482</v>
      </c>
    </row>
    <row r="125" spans="1:19" ht="15.75" customHeight="1" x14ac:dyDescent="0.25">
      <c r="A125" s="636" t="s">
        <v>557</v>
      </c>
      <c r="B125" s="637" t="s">
        <v>492</v>
      </c>
      <c r="C125" s="84" t="s">
        <v>110</v>
      </c>
      <c r="D125" s="84" t="s">
        <v>482</v>
      </c>
      <c r="E125" s="84" t="s">
        <v>482</v>
      </c>
      <c r="F125" s="84" t="s">
        <v>482</v>
      </c>
      <c r="G125" s="84" t="s">
        <v>482</v>
      </c>
      <c r="H125" s="84" t="s">
        <v>482</v>
      </c>
      <c r="I125" s="84" t="s">
        <v>482</v>
      </c>
      <c r="J125" s="84" t="s">
        <v>482</v>
      </c>
      <c r="K125" s="84" t="s">
        <v>482</v>
      </c>
      <c r="L125" s="84" t="s">
        <v>482</v>
      </c>
      <c r="M125" s="84" t="s">
        <v>482</v>
      </c>
      <c r="N125" s="84" t="s">
        <v>482</v>
      </c>
      <c r="O125" s="84" t="s">
        <v>482</v>
      </c>
      <c r="P125" s="220" t="s">
        <v>482</v>
      </c>
      <c r="Q125" s="220" t="s">
        <v>482</v>
      </c>
      <c r="R125" s="220" t="s">
        <v>482</v>
      </c>
      <c r="S125" s="220" t="s">
        <v>482</v>
      </c>
    </row>
    <row r="126" spans="1:19" ht="15.75" customHeight="1" x14ac:dyDescent="0.25">
      <c r="A126" s="636"/>
      <c r="B126" s="637"/>
      <c r="C126" s="84" t="s">
        <v>522</v>
      </c>
      <c r="D126" s="84" t="s">
        <v>482</v>
      </c>
      <c r="E126" s="84" t="s">
        <v>482</v>
      </c>
      <c r="F126" s="84" t="s">
        <v>482</v>
      </c>
      <c r="G126" s="84" t="s">
        <v>482</v>
      </c>
      <c r="H126" s="84" t="s">
        <v>482</v>
      </c>
      <c r="I126" s="84" t="s">
        <v>482</v>
      </c>
      <c r="J126" s="84" t="s">
        <v>482</v>
      </c>
      <c r="K126" s="84" t="s">
        <v>482</v>
      </c>
      <c r="L126" s="84" t="s">
        <v>482</v>
      </c>
      <c r="M126" s="84" t="s">
        <v>482</v>
      </c>
      <c r="N126" s="84" t="s">
        <v>482</v>
      </c>
      <c r="O126" s="84" t="s">
        <v>482</v>
      </c>
      <c r="P126" s="220" t="s">
        <v>482</v>
      </c>
      <c r="Q126" s="220" t="s">
        <v>482</v>
      </c>
      <c r="R126" s="220" t="s">
        <v>482</v>
      </c>
      <c r="S126" s="220" t="s">
        <v>482</v>
      </c>
    </row>
    <row r="127" spans="1:19" ht="15.75" customHeight="1" x14ac:dyDescent="0.25">
      <c r="A127" s="636"/>
      <c r="B127" s="637"/>
      <c r="C127" s="84" t="s">
        <v>523</v>
      </c>
      <c r="D127" s="84" t="s">
        <v>482</v>
      </c>
      <c r="E127" s="84" t="s">
        <v>482</v>
      </c>
      <c r="F127" s="84" t="s">
        <v>482</v>
      </c>
      <c r="G127" s="84" t="s">
        <v>482</v>
      </c>
      <c r="H127" s="84" t="s">
        <v>482</v>
      </c>
      <c r="I127" s="84" t="s">
        <v>482</v>
      </c>
      <c r="J127" s="84" t="s">
        <v>482</v>
      </c>
      <c r="K127" s="84" t="s">
        <v>482</v>
      </c>
      <c r="L127" s="84" t="s">
        <v>482</v>
      </c>
      <c r="M127" s="84" t="s">
        <v>482</v>
      </c>
      <c r="N127" s="84" t="s">
        <v>482</v>
      </c>
      <c r="O127" s="84" t="s">
        <v>482</v>
      </c>
      <c r="P127" s="220" t="s">
        <v>482</v>
      </c>
      <c r="Q127" s="220" t="s">
        <v>482</v>
      </c>
      <c r="R127" s="220" t="s">
        <v>482</v>
      </c>
      <c r="S127" s="220" t="s">
        <v>482</v>
      </c>
    </row>
    <row r="128" spans="1:19" ht="18.75" customHeight="1" x14ac:dyDescent="0.25">
      <c r="A128" s="636"/>
      <c r="B128" s="637"/>
      <c r="C128" s="84" t="s">
        <v>524</v>
      </c>
      <c r="D128" s="84" t="s">
        <v>482</v>
      </c>
      <c r="E128" s="84" t="s">
        <v>482</v>
      </c>
      <c r="F128" s="84" t="s">
        <v>482</v>
      </c>
      <c r="G128" s="84" t="s">
        <v>482</v>
      </c>
      <c r="H128" s="84" t="s">
        <v>482</v>
      </c>
      <c r="I128" s="84" t="s">
        <v>482</v>
      </c>
      <c r="J128" s="84" t="s">
        <v>482</v>
      </c>
      <c r="K128" s="84" t="s">
        <v>482</v>
      </c>
      <c r="L128" s="84" t="s">
        <v>482</v>
      </c>
      <c r="M128" s="84" t="s">
        <v>482</v>
      </c>
      <c r="N128" s="84" t="s">
        <v>482</v>
      </c>
      <c r="O128" s="84" t="s">
        <v>482</v>
      </c>
      <c r="P128" s="220" t="s">
        <v>482</v>
      </c>
      <c r="Q128" s="220" t="s">
        <v>482</v>
      </c>
      <c r="R128" s="220" t="s">
        <v>482</v>
      </c>
      <c r="S128" s="220" t="s">
        <v>482</v>
      </c>
    </row>
    <row r="129" spans="1:19" ht="15.75" customHeight="1" x14ac:dyDescent="0.25">
      <c r="A129" s="636" t="s">
        <v>558</v>
      </c>
      <c r="B129" s="637" t="s">
        <v>494</v>
      </c>
      <c r="C129" s="84" t="s">
        <v>110</v>
      </c>
      <c r="D129" s="84" t="s">
        <v>482</v>
      </c>
      <c r="E129" s="84" t="s">
        <v>482</v>
      </c>
      <c r="F129" s="84" t="s">
        <v>482</v>
      </c>
      <c r="G129" s="84" t="s">
        <v>482</v>
      </c>
      <c r="H129" s="84" t="s">
        <v>482</v>
      </c>
      <c r="I129" s="84" t="s">
        <v>482</v>
      </c>
      <c r="J129" s="84" t="s">
        <v>482</v>
      </c>
      <c r="K129" s="84" t="s">
        <v>482</v>
      </c>
      <c r="L129" s="84" t="s">
        <v>482</v>
      </c>
      <c r="M129" s="84" t="s">
        <v>482</v>
      </c>
      <c r="N129" s="84" t="s">
        <v>482</v>
      </c>
      <c r="O129" s="84" t="s">
        <v>482</v>
      </c>
      <c r="P129" s="220" t="s">
        <v>482</v>
      </c>
      <c r="Q129" s="220" t="s">
        <v>482</v>
      </c>
      <c r="R129" s="220" t="s">
        <v>482</v>
      </c>
      <c r="S129" s="220" t="s">
        <v>482</v>
      </c>
    </row>
    <row r="130" spans="1:19" ht="15.75" customHeight="1" x14ac:dyDescent="0.25">
      <c r="A130" s="636"/>
      <c r="B130" s="637"/>
      <c r="C130" s="84" t="s">
        <v>522</v>
      </c>
      <c r="D130" s="84" t="s">
        <v>482</v>
      </c>
      <c r="E130" s="84" t="s">
        <v>482</v>
      </c>
      <c r="F130" s="84" t="s">
        <v>482</v>
      </c>
      <c r="G130" s="84" t="s">
        <v>482</v>
      </c>
      <c r="H130" s="84" t="s">
        <v>482</v>
      </c>
      <c r="I130" s="84" t="s">
        <v>482</v>
      </c>
      <c r="J130" s="84" t="s">
        <v>482</v>
      </c>
      <c r="K130" s="84" t="s">
        <v>482</v>
      </c>
      <c r="L130" s="84" t="s">
        <v>482</v>
      </c>
      <c r="M130" s="84" t="s">
        <v>482</v>
      </c>
      <c r="N130" s="84" t="s">
        <v>482</v>
      </c>
      <c r="O130" s="84" t="s">
        <v>482</v>
      </c>
      <c r="P130" s="220" t="s">
        <v>482</v>
      </c>
      <c r="Q130" s="220" t="s">
        <v>482</v>
      </c>
      <c r="R130" s="220" t="s">
        <v>482</v>
      </c>
      <c r="S130" s="220" t="s">
        <v>482</v>
      </c>
    </row>
    <row r="131" spans="1:19" ht="15.75" customHeight="1" x14ac:dyDescent="0.25">
      <c r="A131" s="636"/>
      <c r="B131" s="637"/>
      <c r="C131" s="84" t="s">
        <v>523</v>
      </c>
      <c r="D131" s="84" t="s">
        <v>482</v>
      </c>
      <c r="E131" s="84" t="s">
        <v>482</v>
      </c>
      <c r="F131" s="84" t="s">
        <v>482</v>
      </c>
      <c r="G131" s="84" t="s">
        <v>482</v>
      </c>
      <c r="H131" s="84" t="s">
        <v>482</v>
      </c>
      <c r="I131" s="84" t="s">
        <v>482</v>
      </c>
      <c r="J131" s="84" t="s">
        <v>482</v>
      </c>
      <c r="K131" s="84" t="s">
        <v>482</v>
      </c>
      <c r="L131" s="84" t="s">
        <v>482</v>
      </c>
      <c r="M131" s="84" t="s">
        <v>482</v>
      </c>
      <c r="N131" s="84" t="s">
        <v>482</v>
      </c>
      <c r="O131" s="84" t="s">
        <v>482</v>
      </c>
      <c r="P131" s="220" t="s">
        <v>482</v>
      </c>
      <c r="Q131" s="220" t="s">
        <v>482</v>
      </c>
      <c r="R131" s="220" t="s">
        <v>482</v>
      </c>
      <c r="S131" s="220" t="s">
        <v>482</v>
      </c>
    </row>
    <row r="132" spans="1:19" ht="18.75" customHeight="1" x14ac:dyDescent="0.25">
      <c r="A132" s="636"/>
      <c r="B132" s="637"/>
      <c r="C132" s="84" t="s">
        <v>524</v>
      </c>
      <c r="D132" s="84" t="s">
        <v>482</v>
      </c>
      <c r="E132" s="84" t="s">
        <v>482</v>
      </c>
      <c r="F132" s="84" t="s">
        <v>482</v>
      </c>
      <c r="G132" s="84" t="s">
        <v>482</v>
      </c>
      <c r="H132" s="84" t="s">
        <v>482</v>
      </c>
      <c r="I132" s="84" t="s">
        <v>482</v>
      </c>
      <c r="J132" s="84" t="s">
        <v>482</v>
      </c>
      <c r="K132" s="84" t="s">
        <v>482</v>
      </c>
      <c r="L132" s="84" t="s">
        <v>482</v>
      </c>
      <c r="M132" s="84" t="s">
        <v>482</v>
      </c>
      <c r="N132" s="84" t="s">
        <v>482</v>
      </c>
      <c r="O132" s="84" t="s">
        <v>482</v>
      </c>
      <c r="P132" s="220" t="s">
        <v>482</v>
      </c>
      <c r="Q132" s="220" t="s">
        <v>482</v>
      </c>
      <c r="R132" s="220" t="s">
        <v>482</v>
      </c>
      <c r="S132" s="220" t="s">
        <v>482</v>
      </c>
    </row>
    <row r="133" spans="1:19" ht="15.75" customHeight="1" x14ac:dyDescent="0.25">
      <c r="A133" s="636" t="s">
        <v>559</v>
      </c>
      <c r="B133" s="637" t="s">
        <v>496</v>
      </c>
      <c r="C133" s="84" t="s">
        <v>110</v>
      </c>
      <c r="D133" s="84" t="s">
        <v>482</v>
      </c>
      <c r="E133" s="84" t="s">
        <v>482</v>
      </c>
      <c r="F133" s="84" t="s">
        <v>482</v>
      </c>
      <c r="G133" s="84" t="s">
        <v>482</v>
      </c>
      <c r="H133" s="84" t="s">
        <v>482</v>
      </c>
      <c r="I133" s="84" t="s">
        <v>482</v>
      </c>
      <c r="J133" s="84" t="s">
        <v>482</v>
      </c>
      <c r="K133" s="84" t="s">
        <v>482</v>
      </c>
      <c r="L133" s="84" t="s">
        <v>482</v>
      </c>
      <c r="M133" s="84" t="s">
        <v>482</v>
      </c>
      <c r="N133" s="84" t="s">
        <v>482</v>
      </c>
      <c r="O133" s="84" t="s">
        <v>482</v>
      </c>
      <c r="P133" s="220" t="s">
        <v>482</v>
      </c>
      <c r="Q133" s="220" t="s">
        <v>482</v>
      </c>
      <c r="R133" s="220" t="s">
        <v>482</v>
      </c>
      <c r="S133" s="220" t="s">
        <v>482</v>
      </c>
    </row>
    <row r="134" spans="1:19" ht="15.75" customHeight="1" x14ac:dyDescent="0.25">
      <c r="A134" s="636"/>
      <c r="B134" s="637"/>
      <c r="C134" s="84" t="s">
        <v>522</v>
      </c>
      <c r="D134" s="84" t="s">
        <v>482</v>
      </c>
      <c r="E134" s="84" t="s">
        <v>482</v>
      </c>
      <c r="F134" s="84" t="s">
        <v>482</v>
      </c>
      <c r="G134" s="84" t="s">
        <v>482</v>
      </c>
      <c r="H134" s="84" t="s">
        <v>482</v>
      </c>
      <c r="I134" s="84" t="s">
        <v>482</v>
      </c>
      <c r="J134" s="84" t="s">
        <v>482</v>
      </c>
      <c r="K134" s="84" t="s">
        <v>482</v>
      </c>
      <c r="L134" s="84" t="s">
        <v>482</v>
      </c>
      <c r="M134" s="84" t="s">
        <v>482</v>
      </c>
      <c r="N134" s="84" t="s">
        <v>482</v>
      </c>
      <c r="O134" s="84" t="s">
        <v>482</v>
      </c>
      <c r="P134" s="220" t="s">
        <v>482</v>
      </c>
      <c r="Q134" s="220" t="s">
        <v>482</v>
      </c>
      <c r="R134" s="220" t="s">
        <v>482</v>
      </c>
      <c r="S134" s="220" t="s">
        <v>482</v>
      </c>
    </row>
    <row r="135" spans="1:19" ht="28.5" customHeight="1" x14ac:dyDescent="0.25">
      <c r="A135" s="636"/>
      <c r="B135" s="637"/>
      <c r="C135" s="84" t="s">
        <v>523</v>
      </c>
      <c r="D135" s="84" t="s">
        <v>482</v>
      </c>
      <c r="E135" s="84" t="s">
        <v>482</v>
      </c>
      <c r="F135" s="84" t="s">
        <v>482</v>
      </c>
      <c r="G135" s="84" t="s">
        <v>482</v>
      </c>
      <c r="H135" s="84" t="s">
        <v>482</v>
      </c>
      <c r="I135" s="84" t="s">
        <v>482</v>
      </c>
      <c r="J135" s="84" t="s">
        <v>482</v>
      </c>
      <c r="K135" s="84" t="s">
        <v>482</v>
      </c>
      <c r="L135" s="84" t="s">
        <v>482</v>
      </c>
      <c r="M135" s="84" t="s">
        <v>482</v>
      </c>
      <c r="N135" s="84" t="s">
        <v>482</v>
      </c>
      <c r="O135" s="84" t="s">
        <v>482</v>
      </c>
      <c r="P135" s="220" t="s">
        <v>482</v>
      </c>
      <c r="Q135" s="220" t="s">
        <v>482</v>
      </c>
      <c r="R135" s="220" t="s">
        <v>482</v>
      </c>
      <c r="S135" s="220" t="s">
        <v>482</v>
      </c>
    </row>
    <row r="136" spans="1:19" ht="25.5" customHeight="1" x14ac:dyDescent="0.25">
      <c r="A136" s="636"/>
      <c r="B136" s="637"/>
      <c r="C136" s="84" t="s">
        <v>524</v>
      </c>
      <c r="D136" s="84" t="s">
        <v>482</v>
      </c>
      <c r="E136" s="84" t="s">
        <v>482</v>
      </c>
      <c r="F136" s="84" t="s">
        <v>482</v>
      </c>
      <c r="G136" s="84" t="s">
        <v>482</v>
      </c>
      <c r="H136" s="84" t="s">
        <v>482</v>
      </c>
      <c r="I136" s="84" t="s">
        <v>482</v>
      </c>
      <c r="J136" s="84" t="s">
        <v>482</v>
      </c>
      <c r="K136" s="84" t="s">
        <v>482</v>
      </c>
      <c r="L136" s="84" t="s">
        <v>482</v>
      </c>
      <c r="M136" s="84" t="s">
        <v>482</v>
      </c>
      <c r="N136" s="84" t="s">
        <v>482</v>
      </c>
      <c r="O136" s="84" t="s">
        <v>482</v>
      </c>
      <c r="P136" s="220" t="s">
        <v>482</v>
      </c>
      <c r="Q136" s="220" t="s">
        <v>482</v>
      </c>
      <c r="R136" s="220" t="s">
        <v>482</v>
      </c>
      <c r="S136" s="220" t="s">
        <v>482</v>
      </c>
    </row>
    <row r="137" spans="1:19" ht="29.25" customHeight="1" x14ac:dyDescent="0.25">
      <c r="A137" s="636" t="s">
        <v>560</v>
      </c>
      <c r="B137" s="637" t="s">
        <v>529</v>
      </c>
      <c r="C137" s="84" t="s">
        <v>110</v>
      </c>
      <c r="D137" s="84" t="s">
        <v>482</v>
      </c>
      <c r="E137" s="84" t="s">
        <v>482</v>
      </c>
      <c r="F137" s="84" t="s">
        <v>482</v>
      </c>
      <c r="G137" s="84" t="s">
        <v>482</v>
      </c>
      <c r="H137" s="84" t="s">
        <v>482</v>
      </c>
      <c r="I137" s="84" t="s">
        <v>482</v>
      </c>
      <c r="J137" s="84" t="s">
        <v>482</v>
      </c>
      <c r="K137" s="84" t="s">
        <v>482</v>
      </c>
      <c r="L137" s="84" t="s">
        <v>482</v>
      </c>
      <c r="M137" s="84" t="s">
        <v>482</v>
      </c>
      <c r="N137" s="84" t="s">
        <v>482</v>
      </c>
      <c r="O137" s="84" t="s">
        <v>482</v>
      </c>
      <c r="P137" s="220" t="s">
        <v>482</v>
      </c>
      <c r="Q137" s="220" t="s">
        <v>482</v>
      </c>
      <c r="R137" s="220" t="s">
        <v>482</v>
      </c>
      <c r="S137" s="220" t="s">
        <v>482</v>
      </c>
    </row>
    <row r="138" spans="1:19" ht="28.5" customHeight="1" x14ac:dyDescent="0.25">
      <c r="A138" s="636"/>
      <c r="B138" s="637"/>
      <c r="C138" s="84" t="s">
        <v>522</v>
      </c>
      <c r="D138" s="84" t="s">
        <v>482</v>
      </c>
      <c r="E138" s="84" t="s">
        <v>482</v>
      </c>
      <c r="F138" s="84" t="s">
        <v>482</v>
      </c>
      <c r="G138" s="84" t="s">
        <v>482</v>
      </c>
      <c r="H138" s="84" t="s">
        <v>482</v>
      </c>
      <c r="I138" s="84" t="s">
        <v>482</v>
      </c>
      <c r="J138" s="84" t="s">
        <v>482</v>
      </c>
      <c r="K138" s="84" t="s">
        <v>482</v>
      </c>
      <c r="L138" s="84" t="s">
        <v>482</v>
      </c>
      <c r="M138" s="84" t="s">
        <v>482</v>
      </c>
      <c r="N138" s="84" t="s">
        <v>482</v>
      </c>
      <c r="O138" s="84" t="s">
        <v>482</v>
      </c>
      <c r="P138" s="220" t="s">
        <v>482</v>
      </c>
      <c r="Q138" s="220" t="s">
        <v>482</v>
      </c>
      <c r="R138" s="220" t="s">
        <v>482</v>
      </c>
      <c r="S138" s="220" t="s">
        <v>482</v>
      </c>
    </row>
    <row r="139" spans="1:19" ht="24" customHeight="1" x14ac:dyDescent="0.25">
      <c r="A139" s="636"/>
      <c r="B139" s="637"/>
      <c r="C139" s="84" t="s">
        <v>523</v>
      </c>
      <c r="D139" s="84" t="s">
        <v>482</v>
      </c>
      <c r="E139" s="84" t="s">
        <v>482</v>
      </c>
      <c r="F139" s="84" t="s">
        <v>482</v>
      </c>
      <c r="G139" s="84" t="s">
        <v>482</v>
      </c>
      <c r="H139" s="84" t="s">
        <v>482</v>
      </c>
      <c r="I139" s="84" t="s">
        <v>482</v>
      </c>
      <c r="J139" s="84" t="s">
        <v>482</v>
      </c>
      <c r="K139" s="84" t="s">
        <v>482</v>
      </c>
      <c r="L139" s="84" t="s">
        <v>482</v>
      </c>
      <c r="M139" s="84" t="s">
        <v>482</v>
      </c>
      <c r="N139" s="84" t="s">
        <v>482</v>
      </c>
      <c r="O139" s="84" t="s">
        <v>482</v>
      </c>
      <c r="P139" s="220" t="s">
        <v>482</v>
      </c>
      <c r="Q139" s="220" t="s">
        <v>482</v>
      </c>
      <c r="R139" s="220" t="s">
        <v>482</v>
      </c>
      <c r="S139" s="220" t="s">
        <v>482</v>
      </c>
    </row>
    <row r="140" spans="1:19" ht="24" customHeight="1" x14ac:dyDescent="0.25">
      <c r="A140" s="636"/>
      <c r="B140" s="637"/>
      <c r="C140" s="84" t="s">
        <v>524</v>
      </c>
      <c r="D140" s="84" t="s">
        <v>482</v>
      </c>
      <c r="E140" s="84" t="s">
        <v>482</v>
      </c>
      <c r="F140" s="84" t="s">
        <v>482</v>
      </c>
      <c r="G140" s="84" t="s">
        <v>482</v>
      </c>
      <c r="H140" s="84" t="s">
        <v>482</v>
      </c>
      <c r="I140" s="84" t="s">
        <v>482</v>
      </c>
      <c r="J140" s="84" t="s">
        <v>482</v>
      </c>
      <c r="K140" s="84" t="s">
        <v>482</v>
      </c>
      <c r="L140" s="84" t="s">
        <v>482</v>
      </c>
      <c r="M140" s="84" t="s">
        <v>482</v>
      </c>
      <c r="N140" s="84" t="s">
        <v>482</v>
      </c>
      <c r="O140" s="84" t="s">
        <v>482</v>
      </c>
      <c r="P140" s="220" t="s">
        <v>482</v>
      </c>
      <c r="Q140" s="220" t="s">
        <v>482</v>
      </c>
      <c r="R140" s="220" t="s">
        <v>482</v>
      </c>
      <c r="S140" s="220" t="s">
        <v>482</v>
      </c>
    </row>
    <row r="141" spans="1:19" ht="15.75" customHeight="1" x14ac:dyDescent="0.25">
      <c r="A141" s="636" t="s">
        <v>561</v>
      </c>
      <c r="B141" s="637" t="s">
        <v>492</v>
      </c>
      <c r="C141" s="84" t="s">
        <v>110</v>
      </c>
      <c r="D141" s="84" t="s">
        <v>482</v>
      </c>
      <c r="E141" s="84" t="s">
        <v>482</v>
      </c>
      <c r="F141" s="84" t="s">
        <v>482</v>
      </c>
      <c r="G141" s="84" t="s">
        <v>482</v>
      </c>
      <c r="H141" s="84" t="s">
        <v>482</v>
      </c>
      <c r="I141" s="84" t="s">
        <v>482</v>
      </c>
      <c r="J141" s="84" t="s">
        <v>482</v>
      </c>
      <c r="K141" s="84" t="s">
        <v>482</v>
      </c>
      <c r="L141" s="84" t="s">
        <v>482</v>
      </c>
      <c r="M141" s="84" t="s">
        <v>482</v>
      </c>
      <c r="N141" s="84" t="s">
        <v>482</v>
      </c>
      <c r="O141" s="84" t="s">
        <v>482</v>
      </c>
      <c r="P141" s="220" t="s">
        <v>482</v>
      </c>
      <c r="Q141" s="220" t="s">
        <v>482</v>
      </c>
      <c r="R141" s="220" t="s">
        <v>482</v>
      </c>
      <c r="S141" s="220" t="s">
        <v>482</v>
      </c>
    </row>
    <row r="142" spans="1:19" ht="15.75" customHeight="1" x14ac:dyDescent="0.25">
      <c r="A142" s="636"/>
      <c r="B142" s="637"/>
      <c r="C142" s="84" t="s">
        <v>522</v>
      </c>
      <c r="D142" s="84" t="s">
        <v>482</v>
      </c>
      <c r="E142" s="84" t="s">
        <v>482</v>
      </c>
      <c r="F142" s="84" t="s">
        <v>482</v>
      </c>
      <c r="G142" s="84" t="s">
        <v>482</v>
      </c>
      <c r="H142" s="84" t="s">
        <v>482</v>
      </c>
      <c r="I142" s="84" t="s">
        <v>482</v>
      </c>
      <c r="J142" s="84" t="s">
        <v>482</v>
      </c>
      <c r="K142" s="84" t="s">
        <v>482</v>
      </c>
      <c r="L142" s="84" t="s">
        <v>482</v>
      </c>
      <c r="M142" s="84" t="s">
        <v>482</v>
      </c>
      <c r="N142" s="84" t="s">
        <v>482</v>
      </c>
      <c r="O142" s="84" t="s">
        <v>482</v>
      </c>
      <c r="P142" s="220" t="s">
        <v>482</v>
      </c>
      <c r="Q142" s="220" t="s">
        <v>482</v>
      </c>
      <c r="R142" s="220" t="s">
        <v>482</v>
      </c>
      <c r="S142" s="220" t="s">
        <v>482</v>
      </c>
    </row>
    <row r="143" spans="1:19" ht="15.75" customHeight="1" x14ac:dyDescent="0.25">
      <c r="A143" s="636"/>
      <c r="B143" s="637"/>
      <c r="C143" s="84" t="s">
        <v>523</v>
      </c>
      <c r="D143" s="84" t="s">
        <v>482</v>
      </c>
      <c r="E143" s="84" t="s">
        <v>482</v>
      </c>
      <c r="F143" s="84" t="s">
        <v>482</v>
      </c>
      <c r="G143" s="84" t="s">
        <v>482</v>
      </c>
      <c r="H143" s="84" t="s">
        <v>482</v>
      </c>
      <c r="I143" s="84" t="s">
        <v>482</v>
      </c>
      <c r="J143" s="84" t="s">
        <v>482</v>
      </c>
      <c r="K143" s="84" t="s">
        <v>482</v>
      </c>
      <c r="L143" s="84" t="s">
        <v>482</v>
      </c>
      <c r="M143" s="84" t="s">
        <v>482</v>
      </c>
      <c r="N143" s="84" t="s">
        <v>482</v>
      </c>
      <c r="O143" s="84" t="s">
        <v>482</v>
      </c>
      <c r="P143" s="220" t="s">
        <v>482</v>
      </c>
      <c r="Q143" s="220" t="s">
        <v>482</v>
      </c>
      <c r="R143" s="220" t="s">
        <v>482</v>
      </c>
      <c r="S143" s="220" t="s">
        <v>482</v>
      </c>
    </row>
    <row r="144" spans="1:19" ht="18.75" customHeight="1" x14ac:dyDescent="0.25">
      <c r="A144" s="636"/>
      <c r="B144" s="637"/>
      <c r="C144" s="84" t="s">
        <v>524</v>
      </c>
      <c r="D144" s="84" t="s">
        <v>482</v>
      </c>
      <c r="E144" s="84" t="s">
        <v>482</v>
      </c>
      <c r="F144" s="84" t="s">
        <v>482</v>
      </c>
      <c r="G144" s="84" t="s">
        <v>482</v>
      </c>
      <c r="H144" s="84" t="s">
        <v>482</v>
      </c>
      <c r="I144" s="84" t="s">
        <v>482</v>
      </c>
      <c r="J144" s="84" t="s">
        <v>482</v>
      </c>
      <c r="K144" s="84" t="s">
        <v>482</v>
      </c>
      <c r="L144" s="84" t="s">
        <v>482</v>
      </c>
      <c r="M144" s="84" t="s">
        <v>482</v>
      </c>
      <c r="N144" s="84" t="s">
        <v>482</v>
      </c>
      <c r="O144" s="84" t="s">
        <v>482</v>
      </c>
      <c r="P144" s="220" t="s">
        <v>482</v>
      </c>
      <c r="Q144" s="220" t="s">
        <v>482</v>
      </c>
      <c r="R144" s="220" t="s">
        <v>482</v>
      </c>
      <c r="S144" s="220" t="s">
        <v>482</v>
      </c>
    </row>
    <row r="145" spans="1:19" ht="15.75" customHeight="1" x14ac:dyDescent="0.25">
      <c r="A145" s="636" t="s">
        <v>562</v>
      </c>
      <c r="B145" s="637" t="s">
        <v>494</v>
      </c>
      <c r="C145" s="84" t="s">
        <v>110</v>
      </c>
      <c r="D145" s="84" t="s">
        <v>482</v>
      </c>
      <c r="E145" s="84" t="s">
        <v>482</v>
      </c>
      <c r="F145" s="84" t="s">
        <v>482</v>
      </c>
      <c r="G145" s="84" t="s">
        <v>482</v>
      </c>
      <c r="H145" s="84" t="s">
        <v>482</v>
      </c>
      <c r="I145" s="84" t="s">
        <v>482</v>
      </c>
      <c r="J145" s="84" t="s">
        <v>482</v>
      </c>
      <c r="K145" s="84" t="s">
        <v>482</v>
      </c>
      <c r="L145" s="84" t="s">
        <v>482</v>
      </c>
      <c r="M145" s="84" t="s">
        <v>482</v>
      </c>
      <c r="N145" s="84" t="s">
        <v>482</v>
      </c>
      <c r="O145" s="84" t="s">
        <v>482</v>
      </c>
      <c r="P145" s="220" t="s">
        <v>482</v>
      </c>
      <c r="Q145" s="220" t="s">
        <v>482</v>
      </c>
      <c r="R145" s="220" t="s">
        <v>482</v>
      </c>
      <c r="S145" s="220" t="s">
        <v>482</v>
      </c>
    </row>
    <row r="146" spans="1:19" ht="15.75" customHeight="1" x14ac:dyDescent="0.25">
      <c r="A146" s="636"/>
      <c r="B146" s="637"/>
      <c r="C146" s="84" t="s">
        <v>522</v>
      </c>
      <c r="D146" s="84" t="s">
        <v>482</v>
      </c>
      <c r="E146" s="84" t="s">
        <v>482</v>
      </c>
      <c r="F146" s="84" t="s">
        <v>482</v>
      </c>
      <c r="G146" s="84" t="s">
        <v>482</v>
      </c>
      <c r="H146" s="84" t="s">
        <v>482</v>
      </c>
      <c r="I146" s="84" t="s">
        <v>482</v>
      </c>
      <c r="J146" s="84" t="s">
        <v>482</v>
      </c>
      <c r="K146" s="84" t="s">
        <v>482</v>
      </c>
      <c r="L146" s="84" t="s">
        <v>482</v>
      </c>
      <c r="M146" s="84" t="s">
        <v>482</v>
      </c>
      <c r="N146" s="84" t="s">
        <v>482</v>
      </c>
      <c r="O146" s="84" t="s">
        <v>482</v>
      </c>
      <c r="P146" s="220" t="s">
        <v>482</v>
      </c>
      <c r="Q146" s="220" t="s">
        <v>482</v>
      </c>
      <c r="R146" s="220" t="s">
        <v>482</v>
      </c>
      <c r="S146" s="220" t="s">
        <v>482</v>
      </c>
    </row>
    <row r="147" spans="1:19" ht="15.75" customHeight="1" x14ac:dyDescent="0.25">
      <c r="A147" s="636"/>
      <c r="B147" s="637"/>
      <c r="C147" s="84" t="s">
        <v>523</v>
      </c>
      <c r="D147" s="84" t="s">
        <v>482</v>
      </c>
      <c r="E147" s="84" t="s">
        <v>482</v>
      </c>
      <c r="F147" s="84" t="s">
        <v>482</v>
      </c>
      <c r="G147" s="84" t="s">
        <v>482</v>
      </c>
      <c r="H147" s="84" t="s">
        <v>482</v>
      </c>
      <c r="I147" s="84" t="s">
        <v>482</v>
      </c>
      <c r="J147" s="84" t="s">
        <v>482</v>
      </c>
      <c r="K147" s="84" t="s">
        <v>482</v>
      </c>
      <c r="L147" s="84" t="s">
        <v>482</v>
      </c>
      <c r="M147" s="84" t="s">
        <v>482</v>
      </c>
      <c r="N147" s="84" t="s">
        <v>482</v>
      </c>
      <c r="O147" s="84" t="s">
        <v>482</v>
      </c>
      <c r="P147" s="220" t="s">
        <v>482</v>
      </c>
      <c r="Q147" s="220" t="s">
        <v>482</v>
      </c>
      <c r="R147" s="220" t="s">
        <v>482</v>
      </c>
      <c r="S147" s="220" t="s">
        <v>482</v>
      </c>
    </row>
    <row r="148" spans="1:19" ht="18.75" customHeight="1" x14ac:dyDescent="0.25">
      <c r="A148" s="636"/>
      <c r="B148" s="637"/>
      <c r="C148" s="84" t="s">
        <v>524</v>
      </c>
      <c r="D148" s="84" t="s">
        <v>482</v>
      </c>
      <c r="E148" s="84" t="s">
        <v>482</v>
      </c>
      <c r="F148" s="84" t="s">
        <v>482</v>
      </c>
      <c r="G148" s="84" t="s">
        <v>482</v>
      </c>
      <c r="H148" s="84" t="s">
        <v>482</v>
      </c>
      <c r="I148" s="84" t="s">
        <v>482</v>
      </c>
      <c r="J148" s="84" t="s">
        <v>482</v>
      </c>
      <c r="K148" s="84" t="s">
        <v>482</v>
      </c>
      <c r="L148" s="84" t="s">
        <v>482</v>
      </c>
      <c r="M148" s="84" t="s">
        <v>482</v>
      </c>
      <c r="N148" s="84" t="s">
        <v>482</v>
      </c>
      <c r="O148" s="84" t="s">
        <v>482</v>
      </c>
      <c r="P148" s="220" t="s">
        <v>482</v>
      </c>
      <c r="Q148" s="220" t="s">
        <v>482</v>
      </c>
      <c r="R148" s="220" t="s">
        <v>482</v>
      </c>
      <c r="S148" s="220" t="s">
        <v>482</v>
      </c>
    </row>
    <row r="149" spans="1:19" ht="15.75" customHeight="1" x14ac:dyDescent="0.25">
      <c r="A149" s="636" t="s">
        <v>563</v>
      </c>
      <c r="B149" s="637" t="s">
        <v>496</v>
      </c>
      <c r="C149" s="84" t="s">
        <v>110</v>
      </c>
      <c r="D149" s="84" t="s">
        <v>482</v>
      </c>
      <c r="E149" s="84" t="s">
        <v>482</v>
      </c>
      <c r="F149" s="84" t="s">
        <v>482</v>
      </c>
      <c r="G149" s="84" t="s">
        <v>482</v>
      </c>
      <c r="H149" s="84" t="s">
        <v>482</v>
      </c>
      <c r="I149" s="84" t="s">
        <v>482</v>
      </c>
      <c r="J149" s="84" t="s">
        <v>482</v>
      </c>
      <c r="K149" s="84" t="s">
        <v>482</v>
      </c>
      <c r="L149" s="84" t="s">
        <v>482</v>
      </c>
      <c r="M149" s="84" t="s">
        <v>482</v>
      </c>
      <c r="N149" s="84" t="s">
        <v>482</v>
      </c>
      <c r="O149" s="84" t="s">
        <v>482</v>
      </c>
      <c r="P149" s="220" t="s">
        <v>482</v>
      </c>
      <c r="Q149" s="220" t="s">
        <v>482</v>
      </c>
      <c r="R149" s="220" t="s">
        <v>482</v>
      </c>
      <c r="S149" s="220" t="s">
        <v>482</v>
      </c>
    </row>
    <row r="150" spans="1:19" ht="16.5" customHeight="1" x14ac:dyDescent="0.25">
      <c r="A150" s="636"/>
      <c r="B150" s="637"/>
      <c r="C150" s="84" t="s">
        <v>522</v>
      </c>
      <c r="D150" s="84" t="s">
        <v>482</v>
      </c>
      <c r="E150" s="84" t="s">
        <v>482</v>
      </c>
      <c r="F150" s="84" t="s">
        <v>482</v>
      </c>
      <c r="G150" s="84" t="s">
        <v>482</v>
      </c>
      <c r="H150" s="84" t="s">
        <v>482</v>
      </c>
      <c r="I150" s="84" t="s">
        <v>482</v>
      </c>
      <c r="J150" s="84" t="s">
        <v>482</v>
      </c>
      <c r="K150" s="84" t="s">
        <v>482</v>
      </c>
      <c r="L150" s="84" t="s">
        <v>482</v>
      </c>
      <c r="M150" s="84" t="s">
        <v>482</v>
      </c>
      <c r="N150" s="84" t="s">
        <v>482</v>
      </c>
      <c r="O150" s="84" t="s">
        <v>482</v>
      </c>
      <c r="P150" s="220" t="s">
        <v>482</v>
      </c>
      <c r="Q150" s="220" t="s">
        <v>482</v>
      </c>
      <c r="R150" s="220" t="s">
        <v>482</v>
      </c>
      <c r="S150" s="220" t="s">
        <v>482</v>
      </c>
    </row>
    <row r="151" spans="1:19" ht="16.5" customHeight="1" x14ac:dyDescent="0.25">
      <c r="A151" s="636"/>
      <c r="B151" s="637"/>
      <c r="C151" s="84" t="s">
        <v>523</v>
      </c>
      <c r="D151" s="84" t="s">
        <v>482</v>
      </c>
      <c r="E151" s="84" t="s">
        <v>482</v>
      </c>
      <c r="F151" s="84" t="s">
        <v>482</v>
      </c>
      <c r="G151" s="84" t="s">
        <v>482</v>
      </c>
      <c r="H151" s="84" t="s">
        <v>482</v>
      </c>
      <c r="I151" s="84" t="s">
        <v>482</v>
      </c>
      <c r="J151" s="84" t="s">
        <v>482</v>
      </c>
      <c r="K151" s="84" t="s">
        <v>482</v>
      </c>
      <c r="L151" s="84" t="s">
        <v>482</v>
      </c>
      <c r="M151" s="84" t="s">
        <v>482</v>
      </c>
      <c r="N151" s="84" t="s">
        <v>482</v>
      </c>
      <c r="O151" s="84" t="s">
        <v>482</v>
      </c>
      <c r="P151" s="220" t="s">
        <v>482</v>
      </c>
      <c r="Q151" s="220" t="s">
        <v>482</v>
      </c>
      <c r="R151" s="220" t="s">
        <v>482</v>
      </c>
      <c r="S151" s="220" t="s">
        <v>482</v>
      </c>
    </row>
    <row r="152" spans="1:19" ht="21.75" customHeight="1" x14ac:dyDescent="0.25">
      <c r="A152" s="636"/>
      <c r="B152" s="637"/>
      <c r="C152" s="84" t="s">
        <v>524</v>
      </c>
      <c r="D152" s="84" t="s">
        <v>482</v>
      </c>
      <c r="E152" s="84" t="s">
        <v>482</v>
      </c>
      <c r="F152" s="84" t="s">
        <v>482</v>
      </c>
      <c r="G152" s="84" t="s">
        <v>482</v>
      </c>
      <c r="H152" s="84" t="s">
        <v>482</v>
      </c>
      <c r="I152" s="84" t="s">
        <v>482</v>
      </c>
      <c r="J152" s="84" t="s">
        <v>482</v>
      </c>
      <c r="K152" s="84" t="s">
        <v>482</v>
      </c>
      <c r="L152" s="84" t="s">
        <v>482</v>
      </c>
      <c r="M152" s="84" t="s">
        <v>482</v>
      </c>
      <c r="N152" s="84" t="s">
        <v>482</v>
      </c>
      <c r="O152" s="84" t="s">
        <v>482</v>
      </c>
      <c r="P152" s="220" t="s">
        <v>482</v>
      </c>
      <c r="Q152" s="220" t="s">
        <v>482</v>
      </c>
      <c r="R152" s="220" t="s">
        <v>482</v>
      </c>
      <c r="S152" s="220" t="s">
        <v>482</v>
      </c>
    </row>
    <row r="153" spans="1:19" ht="15" customHeight="1" x14ac:dyDescent="0.25"/>
    <row r="154" spans="1:19" ht="18" customHeight="1" x14ac:dyDescent="0.25">
      <c r="B154" s="54" t="s">
        <v>564</v>
      </c>
    </row>
    <row r="155" spans="1:19" ht="18" customHeight="1" x14ac:dyDescent="0.25">
      <c r="B155" s="54" t="s">
        <v>565</v>
      </c>
    </row>
    <row r="156" spans="1:19" ht="18" customHeight="1" x14ac:dyDescent="0.25">
      <c r="B156" s="54" t="s">
        <v>566</v>
      </c>
    </row>
    <row r="157" spans="1:19" ht="18" customHeight="1" x14ac:dyDescent="0.25">
      <c r="B157" s="54" t="s">
        <v>567</v>
      </c>
    </row>
    <row r="158" spans="1:19" ht="18" customHeight="1" x14ac:dyDescent="0.25">
      <c r="B158" s="54" t="s">
        <v>568</v>
      </c>
    </row>
    <row r="160" spans="1:19" ht="37.5" customHeight="1" x14ac:dyDescent="0.25">
      <c r="B160" s="635" t="str">
        <f>G0228_1074205010351_11_1_69_!B38</f>
        <v>Директор</v>
      </c>
      <c r="C160" s="635"/>
      <c r="D160" s="215"/>
      <c r="E160" s="215"/>
      <c r="F160" s="635" t="str">
        <f>G0228_1074205010351_11_1_69_!F38</f>
        <v>Е.В. Гозун</v>
      </c>
      <c r="G160" s="635"/>
      <c r="H160" s="635"/>
    </row>
    <row r="161" spans="2:8" ht="18.75" x14ac:dyDescent="0.25">
      <c r="B161" s="215"/>
      <c r="C161" s="99"/>
      <c r="D161" s="215"/>
      <c r="E161" s="215"/>
      <c r="F161" s="215"/>
    </row>
    <row r="162" spans="2:8" ht="56.25" customHeight="1" x14ac:dyDescent="0.25">
      <c r="B162" s="635"/>
      <c r="C162" s="635"/>
      <c r="D162" s="215"/>
      <c r="E162" s="215"/>
      <c r="F162" s="635"/>
      <c r="G162" s="635"/>
      <c r="H162" s="635"/>
    </row>
    <row r="163" spans="2:8" ht="18.75" x14ac:dyDescent="0.25">
      <c r="B163" s="215"/>
      <c r="C163" s="99"/>
      <c r="D163" s="215"/>
      <c r="E163" s="215"/>
      <c r="F163" s="215"/>
    </row>
    <row r="164" spans="2:8" ht="37.5" customHeight="1" x14ac:dyDescent="0.25">
      <c r="B164" s="635"/>
      <c r="C164" s="635"/>
      <c r="D164" s="215"/>
      <c r="E164" s="215"/>
      <c r="F164" s="635"/>
      <c r="G164" s="635"/>
      <c r="H164" s="635"/>
    </row>
  </sheetData>
  <mergeCells count="116">
    <mergeCell ref="P13:Q13"/>
    <mergeCell ref="R13:S13"/>
    <mergeCell ref="A4:P4"/>
    <mergeCell ref="A5:P5"/>
    <mergeCell ref="A7:P7"/>
    <mergeCell ref="A8:P8"/>
    <mergeCell ref="A9:P9"/>
    <mergeCell ref="A10:P10"/>
    <mergeCell ref="B160:C160"/>
    <mergeCell ref="B18:B19"/>
    <mergeCell ref="A20:A21"/>
    <mergeCell ref="B20:B21"/>
    <mergeCell ref="A34:A35"/>
    <mergeCell ref="B34:B35"/>
    <mergeCell ref="A36:A37"/>
    <mergeCell ref="B36:B37"/>
    <mergeCell ref="A38:A39"/>
    <mergeCell ref="B38:B39"/>
    <mergeCell ref="A28:A29"/>
    <mergeCell ref="B28:B29"/>
    <mergeCell ref="A30:A31"/>
    <mergeCell ref="B30:B31"/>
    <mergeCell ref="A32:A33"/>
    <mergeCell ref="B32:B33"/>
    <mergeCell ref="B162:C162"/>
    <mergeCell ref="B164:C164"/>
    <mergeCell ref="F164:H164"/>
    <mergeCell ref="F162:H162"/>
    <mergeCell ref="F160:H160"/>
    <mergeCell ref="A12:AG12"/>
    <mergeCell ref="A13:A14"/>
    <mergeCell ref="B13:B14"/>
    <mergeCell ref="C13:C14"/>
    <mergeCell ref="D13:F13"/>
    <mergeCell ref="G13:G14"/>
    <mergeCell ref="H13:I13"/>
    <mergeCell ref="J13:K13"/>
    <mergeCell ref="A22:A23"/>
    <mergeCell ref="B22:B23"/>
    <mergeCell ref="A24:A25"/>
    <mergeCell ref="B24:B25"/>
    <mergeCell ref="A26:A27"/>
    <mergeCell ref="B26:B27"/>
    <mergeCell ref="L13:M13"/>
    <mergeCell ref="N13:O13"/>
    <mergeCell ref="A18:A19"/>
    <mergeCell ref="A46:A47"/>
    <mergeCell ref="B46:B47"/>
    <mergeCell ref="A53:A56"/>
    <mergeCell ref="B53:B56"/>
    <mergeCell ref="A57:A60"/>
    <mergeCell ref="B57:B60"/>
    <mergeCell ref="A40:A41"/>
    <mergeCell ref="B40:B41"/>
    <mergeCell ref="A42:A43"/>
    <mergeCell ref="B42:B43"/>
    <mergeCell ref="A44:A45"/>
    <mergeCell ref="B44:B45"/>
    <mergeCell ref="A73:A76"/>
    <mergeCell ref="B73:B76"/>
    <mergeCell ref="A77:A80"/>
    <mergeCell ref="B77:B80"/>
    <mergeCell ref="A81:A84"/>
    <mergeCell ref="B81:B84"/>
    <mergeCell ref="A61:A64"/>
    <mergeCell ref="B61:B64"/>
    <mergeCell ref="A65:A68"/>
    <mergeCell ref="B65:B68"/>
    <mergeCell ref="A69:A72"/>
    <mergeCell ref="B69:B72"/>
    <mergeCell ref="A92:A93"/>
    <mergeCell ref="B92:B93"/>
    <mergeCell ref="A94:A95"/>
    <mergeCell ref="B94:B95"/>
    <mergeCell ref="A96:A97"/>
    <mergeCell ref="B96:B97"/>
    <mergeCell ref="A86:A87"/>
    <mergeCell ref="B86:B87"/>
    <mergeCell ref="A88:A89"/>
    <mergeCell ref="B88:B89"/>
    <mergeCell ref="A90:A91"/>
    <mergeCell ref="B90:B91"/>
    <mergeCell ref="A104:A105"/>
    <mergeCell ref="B104:B105"/>
    <mergeCell ref="A106:A107"/>
    <mergeCell ref="B106:B107"/>
    <mergeCell ref="A108:A109"/>
    <mergeCell ref="B108:B109"/>
    <mergeCell ref="A98:A99"/>
    <mergeCell ref="B98:B99"/>
    <mergeCell ref="A100:A101"/>
    <mergeCell ref="B100:B101"/>
    <mergeCell ref="A102:A103"/>
    <mergeCell ref="B102:B103"/>
    <mergeCell ref="A121:A124"/>
    <mergeCell ref="B121:B124"/>
    <mergeCell ref="A125:A128"/>
    <mergeCell ref="B125:B128"/>
    <mergeCell ref="A129:A132"/>
    <mergeCell ref="B129:B132"/>
    <mergeCell ref="A110:A111"/>
    <mergeCell ref="B110:B111"/>
    <mergeCell ref="A112:A113"/>
    <mergeCell ref="B112:B113"/>
    <mergeCell ref="A114:A115"/>
    <mergeCell ref="B114:B115"/>
    <mergeCell ref="A145:A148"/>
    <mergeCell ref="B145:B148"/>
    <mergeCell ref="A149:A152"/>
    <mergeCell ref="B149:B152"/>
    <mergeCell ref="A133:A136"/>
    <mergeCell ref="B133:B136"/>
    <mergeCell ref="A137:A140"/>
    <mergeCell ref="B137:B140"/>
    <mergeCell ref="A141:A144"/>
    <mergeCell ref="B141:B144"/>
  </mergeCells>
  <pageMargins left="0.59055118110236227" right="0.19685039370078741" top="0.19685039370078741" bottom="0.19685039370078741" header="0.27559055118110237" footer="0.27559055118110237"/>
  <pageSetup paperSize="8" scale="62" fitToHeight="0" orientation="landscape" r:id="rId1"/>
  <headerFooter alignWithMargins="0"/>
  <colBreaks count="1" manualBreakCount="1">
    <brk id="1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G41"/>
  <sheetViews>
    <sheetView view="pageBreakPreview" topLeftCell="A25" zoomScale="90" zoomScaleNormal="100" zoomScaleSheetLayoutView="90" workbookViewId="0">
      <selection activeCell="A11" sqref="A11"/>
    </sheetView>
  </sheetViews>
  <sheetFormatPr defaultColWidth="19" defaultRowHeight="15" x14ac:dyDescent="0.25"/>
  <cols>
    <col min="1" max="1" width="14.28515625" style="55" customWidth="1"/>
    <col min="2" max="2" width="42.28515625" style="15" customWidth="1"/>
    <col min="3" max="3" width="23.5703125" style="15" customWidth="1"/>
    <col min="4" max="4" width="23.28515625" style="15" customWidth="1"/>
    <col min="5" max="5" width="22.5703125" style="15" customWidth="1"/>
    <col min="6" max="6" width="26.140625" style="15" customWidth="1"/>
    <col min="7" max="7" width="22.42578125" style="15" customWidth="1"/>
    <col min="8" max="8" width="19.85546875" style="15" customWidth="1"/>
    <col min="9" max="9" width="26.7109375" style="15" customWidth="1"/>
    <col min="10" max="10" width="14.5703125" style="15" customWidth="1"/>
    <col min="11" max="12" width="19.85546875" style="15" customWidth="1"/>
    <col min="13" max="13" width="21.140625" style="15" customWidth="1"/>
    <col min="14" max="14" width="24.5703125" style="15" customWidth="1"/>
    <col min="15" max="15" width="8.85546875" style="15" customWidth="1"/>
    <col min="16" max="16" width="10.28515625" style="15" customWidth="1"/>
    <col min="17" max="17" width="20.28515625" style="15" customWidth="1"/>
    <col min="18" max="18" width="21" style="15" customWidth="1"/>
    <col min="19" max="19" width="10.42578125" style="15" customWidth="1"/>
    <col min="20" max="20" width="10.28515625" style="15" customWidth="1"/>
    <col min="21" max="21" width="25.140625" style="15" customWidth="1"/>
    <col min="22" max="22" width="25.85546875" style="15" customWidth="1"/>
    <col min="23" max="23" width="17" style="15" customWidth="1"/>
    <col min="24" max="24" width="12.140625" style="16" customWidth="1"/>
    <col min="25" max="25" width="10.5703125" style="16" customWidth="1"/>
    <col min="26" max="26" width="12.7109375" style="16" customWidth="1"/>
    <col min="27" max="27" width="13.5703125" style="16" customWidth="1"/>
    <col min="28" max="28" width="17.85546875" style="16" customWidth="1"/>
    <col min="29" max="30" width="18.140625" style="16" customWidth="1"/>
    <col min="31" max="31" width="23.7109375" style="16" customWidth="1"/>
    <col min="32" max="32" width="21" style="16" customWidth="1"/>
    <col min="33" max="33" width="33.140625" style="16" customWidth="1"/>
    <col min="34" max="253" width="10.28515625" style="16" customWidth="1"/>
    <col min="254" max="254" width="4.42578125" style="16" customWidth="1"/>
    <col min="255" max="255" width="18.28515625" style="16" customWidth="1"/>
    <col min="256" max="16384" width="19" style="16"/>
  </cols>
  <sheetData>
    <row r="1" spans="1:33" ht="18.75" x14ac:dyDescent="0.25">
      <c r="P1" s="47"/>
      <c r="AD1" s="47"/>
    </row>
    <row r="2" spans="1:33" ht="18.75" x14ac:dyDescent="0.3">
      <c r="P2" s="25"/>
      <c r="AD2" s="25"/>
    </row>
    <row r="3" spans="1:33" ht="18.75" x14ac:dyDescent="0.3">
      <c r="P3" s="25"/>
      <c r="AD3" s="25"/>
    </row>
    <row r="4" spans="1:33" ht="18.75" x14ac:dyDescent="0.3">
      <c r="A4" s="646"/>
      <c r="B4" s="646"/>
      <c r="C4" s="646"/>
      <c r="D4" s="646"/>
      <c r="E4" s="646"/>
      <c r="F4" s="646"/>
      <c r="G4" s="646"/>
      <c r="H4" s="646"/>
      <c r="I4" s="646"/>
      <c r="J4" s="21"/>
      <c r="K4" s="21"/>
      <c r="L4" s="21"/>
      <c r="M4" s="21"/>
      <c r="N4" s="21"/>
      <c r="O4" s="21"/>
      <c r="P4" s="21"/>
      <c r="AD4" s="25"/>
    </row>
    <row r="5" spans="1:33" ht="16.5" x14ac:dyDescent="0.25">
      <c r="A5" s="647" t="s">
        <v>569</v>
      </c>
      <c r="B5" s="647"/>
      <c r="C5" s="647"/>
      <c r="D5" s="647"/>
      <c r="E5" s="647"/>
      <c r="F5" s="647"/>
      <c r="G5" s="647"/>
      <c r="H5" s="647"/>
      <c r="I5" s="647"/>
      <c r="J5" s="22"/>
      <c r="K5" s="22"/>
      <c r="L5" s="22"/>
      <c r="M5" s="22"/>
      <c r="N5" s="22"/>
      <c r="O5" s="22"/>
      <c r="P5" s="22"/>
      <c r="Q5" s="23"/>
      <c r="R5" s="23"/>
      <c r="S5" s="23"/>
      <c r="T5" s="23"/>
      <c r="U5" s="23"/>
      <c r="V5" s="23"/>
      <c r="W5" s="23"/>
      <c r="X5" s="23"/>
      <c r="Y5" s="23"/>
      <c r="Z5" s="23"/>
      <c r="AA5" s="23"/>
      <c r="AB5" s="23"/>
      <c r="AC5" s="23"/>
      <c r="AD5" s="23"/>
      <c r="AE5" s="23"/>
      <c r="AF5" s="23"/>
      <c r="AG5" s="23"/>
    </row>
    <row r="6" spans="1:33" ht="16.5" x14ac:dyDescent="0.25">
      <c r="A6" s="56"/>
      <c r="B6" s="57"/>
      <c r="C6" s="57"/>
      <c r="D6" s="57"/>
      <c r="E6" s="57"/>
      <c r="F6" s="57"/>
      <c r="G6" s="57"/>
      <c r="H6" s="57"/>
      <c r="I6" s="57"/>
      <c r="J6" s="22"/>
      <c r="K6" s="22"/>
      <c r="L6" s="22"/>
      <c r="M6" s="22"/>
      <c r="N6" s="22"/>
      <c r="O6" s="22"/>
      <c r="P6" s="22"/>
      <c r="Q6" s="23"/>
      <c r="R6" s="23"/>
      <c r="S6" s="23"/>
      <c r="T6" s="23"/>
      <c r="U6" s="23"/>
      <c r="V6" s="23"/>
      <c r="W6" s="23"/>
      <c r="X6" s="23"/>
      <c r="Y6" s="23"/>
      <c r="Z6" s="23"/>
      <c r="AA6" s="23"/>
      <c r="AB6" s="23"/>
      <c r="AC6" s="23"/>
      <c r="AD6" s="23"/>
      <c r="AE6" s="23"/>
      <c r="AF6" s="23"/>
      <c r="AG6" s="23"/>
    </row>
    <row r="7" spans="1:33" ht="15.75" x14ac:dyDescent="0.25">
      <c r="A7" s="648" t="s">
        <v>918</v>
      </c>
      <c r="B7" s="648"/>
      <c r="C7" s="648"/>
      <c r="D7" s="648"/>
      <c r="E7" s="648"/>
      <c r="F7" s="648"/>
      <c r="G7" s="648"/>
      <c r="H7" s="648"/>
      <c r="I7" s="648"/>
      <c r="J7" s="58"/>
      <c r="K7" s="58"/>
      <c r="L7" s="58"/>
      <c r="M7" s="58"/>
      <c r="N7" s="58"/>
      <c r="O7" s="58"/>
      <c r="P7" s="58"/>
      <c r="Q7" s="17"/>
      <c r="R7" s="17"/>
      <c r="S7" s="17"/>
      <c r="T7" s="17"/>
      <c r="U7" s="17"/>
      <c r="V7" s="17"/>
      <c r="W7" s="17"/>
      <c r="X7" s="17"/>
      <c r="Y7" s="17"/>
      <c r="Z7" s="17"/>
      <c r="AA7" s="17"/>
      <c r="AB7" s="17"/>
      <c r="AC7" s="17"/>
      <c r="AD7" s="17"/>
      <c r="AE7" s="17"/>
      <c r="AF7" s="17"/>
      <c r="AG7" s="17"/>
    </row>
    <row r="8" spans="1:33" ht="15.75" x14ac:dyDescent="0.25">
      <c r="A8" s="649" t="s">
        <v>4</v>
      </c>
      <c r="B8" s="649"/>
      <c r="C8" s="649"/>
      <c r="D8" s="649"/>
      <c r="E8" s="649"/>
      <c r="F8" s="649"/>
      <c r="G8" s="649"/>
      <c r="H8" s="649"/>
      <c r="I8" s="649"/>
      <c r="J8" s="18"/>
      <c r="K8" s="18"/>
      <c r="L8" s="18"/>
      <c r="M8" s="18"/>
      <c r="N8" s="18"/>
      <c r="O8" s="18"/>
      <c r="P8" s="18"/>
      <c r="Q8" s="18"/>
      <c r="R8" s="18"/>
      <c r="S8" s="18"/>
      <c r="T8" s="18"/>
      <c r="U8" s="18"/>
      <c r="V8" s="18"/>
      <c r="W8" s="18"/>
      <c r="X8" s="18"/>
      <c r="Y8" s="18"/>
      <c r="Z8" s="18"/>
      <c r="AA8" s="18"/>
      <c r="AB8" s="18"/>
      <c r="AC8" s="18"/>
      <c r="AD8" s="18"/>
      <c r="AE8" s="18"/>
      <c r="AF8" s="18"/>
      <c r="AG8" s="18"/>
    </row>
    <row r="9" spans="1:33" x14ac:dyDescent="0.25">
      <c r="A9" s="650"/>
      <c r="B9" s="650"/>
      <c r="C9" s="650"/>
      <c r="D9" s="650"/>
      <c r="E9" s="650"/>
      <c r="F9" s="650"/>
      <c r="G9" s="650"/>
      <c r="H9" s="650"/>
      <c r="I9" s="650"/>
      <c r="J9" s="22"/>
      <c r="K9" s="22"/>
      <c r="L9" s="22"/>
      <c r="M9" s="22"/>
      <c r="N9" s="22"/>
      <c r="O9" s="22"/>
      <c r="P9" s="22"/>
      <c r="Q9" s="22"/>
      <c r="R9" s="22"/>
      <c r="S9" s="22"/>
      <c r="T9" s="22"/>
      <c r="U9" s="22"/>
      <c r="V9" s="22"/>
      <c r="W9" s="22"/>
      <c r="X9" s="22"/>
      <c r="Y9" s="22"/>
      <c r="Z9" s="22"/>
      <c r="AA9" s="22"/>
      <c r="AB9" s="22"/>
      <c r="AC9" s="22"/>
      <c r="AD9" s="22"/>
      <c r="AE9" s="22"/>
      <c r="AF9" s="22"/>
      <c r="AG9" s="22"/>
    </row>
    <row r="10" spans="1:33" ht="16.5" x14ac:dyDescent="0.25">
      <c r="A10" s="644" t="s">
        <v>960</v>
      </c>
      <c r="B10" s="645"/>
      <c r="C10" s="645"/>
      <c r="D10" s="645"/>
      <c r="E10" s="645"/>
      <c r="F10" s="645"/>
      <c r="G10" s="645"/>
      <c r="H10" s="645"/>
      <c r="I10" s="645"/>
      <c r="J10" s="29"/>
      <c r="K10" s="29"/>
      <c r="L10" s="29"/>
      <c r="M10" s="29"/>
      <c r="N10" s="29"/>
      <c r="O10" s="29"/>
      <c r="P10" s="29"/>
      <c r="Q10" s="21"/>
      <c r="R10" s="21"/>
      <c r="S10" s="21"/>
      <c r="T10" s="21"/>
      <c r="U10" s="21"/>
      <c r="V10" s="21"/>
      <c r="W10" s="21"/>
      <c r="X10" s="21"/>
      <c r="Y10" s="21"/>
      <c r="Z10" s="21"/>
      <c r="AA10" s="21"/>
      <c r="AB10" s="21"/>
      <c r="AC10" s="21"/>
      <c r="AD10" s="21"/>
      <c r="AE10" s="21"/>
      <c r="AF10" s="21"/>
      <c r="AG10" s="21"/>
    </row>
    <row r="11" spans="1:33" x14ac:dyDescent="0.25">
      <c r="A11" s="59"/>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row>
    <row r="12" spans="1:33" ht="40.5" customHeight="1" x14ac:dyDescent="0.25">
      <c r="A12" s="636" t="s">
        <v>460</v>
      </c>
      <c r="B12" s="639" t="s">
        <v>476</v>
      </c>
      <c r="C12" s="639" t="s">
        <v>570</v>
      </c>
      <c r="D12" s="639"/>
      <c r="E12" s="639"/>
      <c r="F12" s="639" t="s">
        <v>571</v>
      </c>
      <c r="G12" s="639" t="s">
        <v>920</v>
      </c>
      <c r="H12" s="639" t="s">
        <v>572</v>
      </c>
      <c r="I12" s="639" t="s">
        <v>922</v>
      </c>
    </row>
    <row r="13" spans="1:33" ht="46.5" customHeight="1" x14ac:dyDescent="0.25">
      <c r="A13" s="636"/>
      <c r="B13" s="639"/>
      <c r="C13" s="84" t="s">
        <v>850</v>
      </c>
      <c r="D13" s="84" t="s">
        <v>919</v>
      </c>
      <c r="E13" s="84" t="s">
        <v>921</v>
      </c>
      <c r="F13" s="639"/>
      <c r="G13" s="639"/>
      <c r="H13" s="639"/>
      <c r="I13" s="639"/>
      <c r="R13" s="28"/>
    </row>
    <row r="14" spans="1:33" ht="15.75" x14ac:dyDescent="0.25">
      <c r="A14" s="83">
        <v>1</v>
      </c>
      <c r="B14" s="84">
        <v>2</v>
      </c>
      <c r="C14" s="84">
        <v>3</v>
      </c>
      <c r="D14" s="84">
        <v>4</v>
      </c>
      <c r="E14" s="84">
        <v>5</v>
      </c>
      <c r="F14" s="84">
        <v>6</v>
      </c>
      <c r="G14" s="84">
        <v>7</v>
      </c>
      <c r="H14" s="84">
        <v>8</v>
      </c>
      <c r="I14" s="84">
        <v>9</v>
      </c>
    </row>
    <row r="15" spans="1:33" ht="18.75" x14ac:dyDescent="0.25">
      <c r="A15" s="83">
        <v>1</v>
      </c>
      <c r="B15" s="84" t="s">
        <v>750</v>
      </c>
      <c r="C15" s="84" t="s">
        <v>481</v>
      </c>
      <c r="D15" s="84" t="s">
        <v>482</v>
      </c>
      <c r="E15" s="84" t="s">
        <v>482</v>
      </c>
      <c r="F15" s="84" t="s">
        <v>482</v>
      </c>
      <c r="G15" s="84" t="s">
        <v>482</v>
      </c>
      <c r="H15" s="84" t="s">
        <v>482</v>
      </c>
      <c r="I15" s="84" t="s">
        <v>482</v>
      </c>
    </row>
    <row r="16" spans="1:33" ht="113.25" x14ac:dyDescent="0.25">
      <c r="A16" s="83" t="s">
        <v>483</v>
      </c>
      <c r="B16" s="84" t="s">
        <v>573</v>
      </c>
      <c r="C16" s="84" t="s">
        <v>481</v>
      </c>
      <c r="D16" s="84" t="s">
        <v>482</v>
      </c>
      <c r="E16" s="84" t="s">
        <v>482</v>
      </c>
      <c r="F16" s="84" t="s">
        <v>574</v>
      </c>
      <c r="G16" s="84" t="s">
        <v>482</v>
      </c>
      <c r="H16" s="84" t="s">
        <v>482</v>
      </c>
      <c r="I16" s="84" t="s">
        <v>482</v>
      </c>
    </row>
    <row r="17" spans="1:9" ht="31.5" x14ac:dyDescent="0.25">
      <c r="A17" s="83" t="s">
        <v>485</v>
      </c>
      <c r="B17" s="84" t="s">
        <v>575</v>
      </c>
      <c r="C17" s="84" t="s">
        <v>481</v>
      </c>
      <c r="D17" s="84" t="s">
        <v>482</v>
      </c>
      <c r="E17" s="84" t="s">
        <v>482</v>
      </c>
      <c r="F17" s="84" t="s">
        <v>574</v>
      </c>
      <c r="G17" s="84" t="s">
        <v>576</v>
      </c>
      <c r="H17" s="84" t="s">
        <v>482</v>
      </c>
      <c r="I17" s="84" t="s">
        <v>577</v>
      </c>
    </row>
    <row r="18" spans="1:9" ht="31.5" x14ac:dyDescent="0.25">
      <c r="A18" s="83" t="s">
        <v>497</v>
      </c>
      <c r="B18" s="84" t="s">
        <v>578</v>
      </c>
      <c r="C18" s="84" t="s">
        <v>481</v>
      </c>
      <c r="D18" s="84" t="s">
        <v>482</v>
      </c>
      <c r="E18" s="84" t="s">
        <v>482</v>
      </c>
      <c r="F18" s="84" t="s">
        <v>574</v>
      </c>
      <c r="G18" s="84" t="s">
        <v>579</v>
      </c>
      <c r="H18" s="84" t="s">
        <v>482</v>
      </c>
      <c r="I18" s="84" t="s">
        <v>577</v>
      </c>
    </row>
    <row r="19" spans="1:9" ht="63" x14ac:dyDescent="0.25">
      <c r="A19" s="83" t="s">
        <v>503</v>
      </c>
      <c r="B19" s="84" t="s">
        <v>580</v>
      </c>
      <c r="C19" s="84" t="s">
        <v>481</v>
      </c>
      <c r="D19" s="84" t="s">
        <v>482</v>
      </c>
      <c r="E19" s="84" t="s">
        <v>482</v>
      </c>
      <c r="F19" s="84" t="s">
        <v>574</v>
      </c>
      <c r="G19" s="84" t="s">
        <v>581</v>
      </c>
      <c r="H19" s="84" t="s">
        <v>482</v>
      </c>
      <c r="I19" s="84" t="s">
        <v>577</v>
      </c>
    </row>
    <row r="20" spans="1:9" ht="110.25" x14ac:dyDescent="0.25">
      <c r="A20" s="83" t="s">
        <v>509</v>
      </c>
      <c r="B20" s="84" t="s">
        <v>582</v>
      </c>
      <c r="C20" s="84" t="s">
        <v>481</v>
      </c>
      <c r="D20" s="84" t="s">
        <v>482</v>
      </c>
      <c r="E20" s="84" t="s">
        <v>482</v>
      </c>
      <c r="F20" s="84" t="s">
        <v>574</v>
      </c>
      <c r="G20" s="84" t="s">
        <v>581</v>
      </c>
      <c r="H20" s="84" t="s">
        <v>482</v>
      </c>
      <c r="I20" s="84" t="s">
        <v>577</v>
      </c>
    </row>
    <row r="21" spans="1:9" ht="63" x14ac:dyDescent="0.25">
      <c r="A21" s="83" t="s">
        <v>520</v>
      </c>
      <c r="B21" s="84" t="s">
        <v>583</v>
      </c>
      <c r="C21" s="84" t="s">
        <v>481</v>
      </c>
      <c r="D21" s="84" t="s">
        <v>482</v>
      </c>
      <c r="E21" s="84" t="s">
        <v>482</v>
      </c>
      <c r="F21" s="84" t="s">
        <v>574</v>
      </c>
      <c r="G21" s="84" t="s">
        <v>581</v>
      </c>
      <c r="H21" s="84" t="s">
        <v>482</v>
      </c>
      <c r="I21" s="84" t="s">
        <v>577</v>
      </c>
    </row>
    <row r="22" spans="1:9" ht="113.25" x14ac:dyDescent="0.25">
      <c r="A22" s="83" t="s">
        <v>533</v>
      </c>
      <c r="B22" s="84" t="s">
        <v>584</v>
      </c>
      <c r="C22" s="84" t="s">
        <v>481</v>
      </c>
      <c r="D22" s="84" t="s">
        <v>482</v>
      </c>
      <c r="E22" s="84" t="s">
        <v>482</v>
      </c>
      <c r="F22" s="84" t="s">
        <v>574</v>
      </c>
      <c r="G22" s="84" t="s">
        <v>482</v>
      </c>
      <c r="H22" s="84" t="s">
        <v>482</v>
      </c>
      <c r="I22" s="84" t="s">
        <v>482</v>
      </c>
    </row>
    <row r="23" spans="1:9" ht="31.5" x14ac:dyDescent="0.25">
      <c r="A23" s="83" t="s">
        <v>535</v>
      </c>
      <c r="B23" s="84" t="s">
        <v>575</v>
      </c>
      <c r="C23" s="84" t="s">
        <v>481</v>
      </c>
      <c r="D23" s="84" t="s">
        <v>482</v>
      </c>
      <c r="E23" s="84" t="s">
        <v>482</v>
      </c>
      <c r="F23" s="84" t="s">
        <v>574</v>
      </c>
      <c r="G23" s="84" t="s">
        <v>576</v>
      </c>
      <c r="H23" s="84" t="s">
        <v>482</v>
      </c>
      <c r="I23" s="84" t="s">
        <v>577</v>
      </c>
    </row>
    <row r="24" spans="1:9" ht="31.5" x14ac:dyDescent="0.25">
      <c r="A24" s="83" t="s">
        <v>540</v>
      </c>
      <c r="B24" s="84" t="s">
        <v>578</v>
      </c>
      <c r="C24" s="84" t="s">
        <v>481</v>
      </c>
      <c r="D24" s="84" t="s">
        <v>482</v>
      </c>
      <c r="E24" s="84" t="s">
        <v>482</v>
      </c>
      <c r="F24" s="84" t="s">
        <v>574</v>
      </c>
      <c r="G24" s="84" t="s">
        <v>579</v>
      </c>
      <c r="H24" s="84" t="s">
        <v>482</v>
      </c>
      <c r="I24" s="84" t="s">
        <v>577</v>
      </c>
    </row>
    <row r="25" spans="1:9" ht="63" x14ac:dyDescent="0.25">
      <c r="A25" s="83" t="s">
        <v>545</v>
      </c>
      <c r="B25" s="84" t="s">
        <v>580</v>
      </c>
      <c r="C25" s="84" t="s">
        <v>481</v>
      </c>
      <c r="D25" s="84" t="s">
        <v>482</v>
      </c>
      <c r="E25" s="84" t="s">
        <v>482</v>
      </c>
      <c r="F25" s="84" t="s">
        <v>574</v>
      </c>
      <c r="G25" s="84" t="s">
        <v>581</v>
      </c>
      <c r="H25" s="84" t="s">
        <v>482</v>
      </c>
      <c r="I25" s="84" t="s">
        <v>577</v>
      </c>
    </row>
    <row r="26" spans="1:9" ht="110.25" x14ac:dyDescent="0.25">
      <c r="A26" s="83" t="s">
        <v>550</v>
      </c>
      <c r="B26" s="84" t="s">
        <v>582</v>
      </c>
      <c r="C26" s="84" t="s">
        <v>481</v>
      </c>
      <c r="D26" s="84" t="s">
        <v>482</v>
      </c>
      <c r="E26" s="84" t="s">
        <v>482</v>
      </c>
      <c r="F26" s="84" t="s">
        <v>574</v>
      </c>
      <c r="G26" s="84" t="s">
        <v>581</v>
      </c>
      <c r="H26" s="84" t="s">
        <v>482</v>
      </c>
      <c r="I26" s="84" t="s">
        <v>577</v>
      </c>
    </row>
    <row r="27" spans="1:9" ht="63" x14ac:dyDescent="0.25">
      <c r="A27" s="83" t="s">
        <v>556</v>
      </c>
      <c r="B27" s="84" t="s">
        <v>583</v>
      </c>
      <c r="C27" s="84" t="s">
        <v>481</v>
      </c>
      <c r="D27" s="84" t="s">
        <v>482</v>
      </c>
      <c r="E27" s="84" t="s">
        <v>482</v>
      </c>
      <c r="F27" s="84" t="s">
        <v>574</v>
      </c>
      <c r="G27" s="84" t="s">
        <v>581</v>
      </c>
      <c r="H27" s="84" t="s">
        <v>482</v>
      </c>
      <c r="I27" s="84" t="s">
        <v>577</v>
      </c>
    </row>
    <row r="29" spans="1:9" ht="18" x14ac:dyDescent="0.25">
      <c r="A29" s="46"/>
      <c r="B29" s="54" t="s">
        <v>585</v>
      </c>
    </row>
    <row r="30" spans="1:9" ht="51" customHeight="1" x14ac:dyDescent="0.25">
      <c r="A30" s="46"/>
      <c r="B30" s="651" t="s">
        <v>586</v>
      </c>
      <c r="C30" s="651"/>
      <c r="D30" s="651"/>
      <c r="E30" s="651"/>
      <c r="F30" s="651"/>
      <c r="G30" s="651"/>
      <c r="H30" s="651"/>
      <c r="I30" s="651"/>
    </row>
    <row r="31" spans="1:9" ht="18" x14ac:dyDescent="0.25">
      <c r="A31" s="46"/>
      <c r="B31" s="54" t="s">
        <v>566</v>
      </c>
    </row>
    <row r="32" spans="1:9" ht="18" x14ac:dyDescent="0.25">
      <c r="B32" s="54" t="s">
        <v>587</v>
      </c>
    </row>
    <row r="33" spans="2:9" ht="18" x14ac:dyDescent="0.25">
      <c r="B33" s="54" t="s">
        <v>588</v>
      </c>
    </row>
    <row r="34" spans="2:9" ht="53.25" customHeight="1" x14ac:dyDescent="0.25">
      <c r="B34" s="651" t="s">
        <v>589</v>
      </c>
      <c r="C34" s="651"/>
      <c r="D34" s="651"/>
      <c r="E34" s="651"/>
      <c r="F34" s="651"/>
      <c r="G34" s="651"/>
      <c r="H34" s="651"/>
      <c r="I34" s="651"/>
    </row>
    <row r="35" spans="2:9" ht="18" x14ac:dyDescent="0.25">
      <c r="B35" s="54" t="s">
        <v>590</v>
      </c>
    </row>
    <row r="37" spans="2:9" ht="18.75" x14ac:dyDescent="0.25">
      <c r="B37" s="635"/>
      <c r="C37" s="635"/>
      <c r="D37" s="215"/>
      <c r="E37" s="215"/>
      <c r="F37" s="635"/>
      <c r="G37" s="635"/>
      <c r="H37" s="635"/>
    </row>
    <row r="38" spans="2:9" ht="18.75" x14ac:dyDescent="0.25">
      <c r="B38" s="215"/>
      <c r="C38" s="99"/>
      <c r="D38" s="215"/>
      <c r="E38" s="215"/>
      <c r="F38" s="215"/>
      <c r="G38" s="28"/>
      <c r="H38" s="28"/>
    </row>
    <row r="39" spans="2:9" ht="18.75" x14ac:dyDescent="0.25">
      <c r="B39" s="635"/>
      <c r="C39" s="635"/>
      <c r="D39" s="215"/>
      <c r="E39" s="215"/>
      <c r="F39" s="635"/>
      <c r="G39" s="635"/>
      <c r="H39" s="635"/>
    </row>
    <row r="40" spans="2:9" ht="18.75" x14ac:dyDescent="0.25">
      <c r="B40" s="215"/>
      <c r="C40" s="99"/>
      <c r="D40" s="215"/>
      <c r="E40" s="215"/>
      <c r="F40" s="215"/>
      <c r="G40" s="28"/>
      <c r="H40" s="28"/>
    </row>
    <row r="41" spans="2:9" ht="18.75" x14ac:dyDescent="0.25">
      <c r="B41" s="635"/>
      <c r="C41" s="635"/>
      <c r="D41" s="215"/>
      <c r="E41" s="215"/>
      <c r="F41" s="635"/>
      <c r="G41" s="635"/>
      <c r="H41" s="635"/>
    </row>
  </sheetData>
  <mergeCells count="21">
    <mergeCell ref="B41:C41"/>
    <mergeCell ref="F41:H41"/>
    <mergeCell ref="A10:I10"/>
    <mergeCell ref="B37:C37"/>
    <mergeCell ref="F37:H37"/>
    <mergeCell ref="B39:C39"/>
    <mergeCell ref="F39:H39"/>
    <mergeCell ref="I12:I13"/>
    <mergeCell ref="B30:I30"/>
    <mergeCell ref="B34:I34"/>
    <mergeCell ref="A12:A13"/>
    <mergeCell ref="B12:B13"/>
    <mergeCell ref="C12:E12"/>
    <mergeCell ref="F12:F13"/>
    <mergeCell ref="G12:G13"/>
    <mergeCell ref="H12:H13"/>
    <mergeCell ref="A4:I4"/>
    <mergeCell ref="A5:I5"/>
    <mergeCell ref="A7:I7"/>
    <mergeCell ref="A8:I8"/>
    <mergeCell ref="A9:I9"/>
  </mergeCells>
  <pageMargins left="0.59055118110236227" right="0.19685039370078741" top="0.19685039370078741" bottom="0.19685039370078741" header="0.27559055118110237" footer="0.27559055118110237"/>
  <pageSetup paperSize="8" scale="90" fitToHeight="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H101"/>
  <sheetViews>
    <sheetView view="pageBreakPreview" topLeftCell="P7" zoomScale="70" zoomScaleNormal="100" zoomScaleSheetLayoutView="70" workbookViewId="0">
      <selection activeCell="P53" sqref="A53:XFD54"/>
    </sheetView>
  </sheetViews>
  <sheetFormatPr defaultRowHeight="15.75" x14ac:dyDescent="0.25"/>
  <cols>
    <col min="1" max="1" width="11.42578125" style="348" customWidth="1"/>
    <col min="2" max="2" width="35.28515625" style="346" customWidth="1"/>
    <col min="3" max="3" width="18" style="347" customWidth="1"/>
    <col min="4" max="4" width="23.42578125" style="347" customWidth="1"/>
    <col min="5" max="5" width="18.140625" style="347" customWidth="1"/>
    <col min="6" max="7" width="18.42578125" style="347" customWidth="1"/>
    <col min="8" max="8" width="19.85546875" style="347" customWidth="1"/>
    <col min="9" max="9" width="26" style="347" customWidth="1"/>
    <col min="10" max="13" width="22.7109375" style="347" customWidth="1"/>
    <col min="14" max="14" width="28" style="347" customWidth="1"/>
    <col min="15" max="16" width="22.7109375" style="347" customWidth="1"/>
    <col min="17" max="19" width="23.42578125" style="250" customWidth="1"/>
    <col min="20" max="20" width="22.5703125" style="250" customWidth="1"/>
    <col min="21" max="21" width="11.42578125" style="250" customWidth="1"/>
    <col min="22" max="22" width="9.140625" style="250"/>
    <col min="23" max="23" width="19.42578125" style="250" customWidth="1"/>
    <col min="24" max="24" width="20.28515625" style="250" customWidth="1"/>
    <col min="25" max="25" width="10" style="347" customWidth="1"/>
    <col min="26" max="26" width="9.5703125" style="347" customWidth="1"/>
    <col min="27" max="27" width="9.140625" style="347"/>
    <col min="28" max="28" width="11.85546875" style="347" customWidth="1"/>
    <col min="29" max="29" width="21.5703125" style="347" customWidth="1"/>
    <col min="30" max="30" width="17.7109375" style="347" customWidth="1"/>
    <col min="31" max="31" width="16.28515625" style="347" customWidth="1"/>
    <col min="32" max="16384" width="9.140625" style="348"/>
  </cols>
  <sheetData>
    <row r="1" spans="1:34" x14ac:dyDescent="0.25">
      <c r="A1" s="345"/>
      <c r="AC1" s="660" t="s">
        <v>398</v>
      </c>
      <c r="AD1" s="660"/>
      <c r="AE1" s="660"/>
    </row>
    <row r="2" spans="1:34" ht="31.5" customHeight="1" x14ac:dyDescent="0.25">
      <c r="A2" s="345"/>
      <c r="AC2" s="660" t="s">
        <v>1</v>
      </c>
      <c r="AD2" s="660"/>
      <c r="AE2" s="660"/>
    </row>
    <row r="3" spans="1:34" ht="31.5" customHeight="1" x14ac:dyDescent="0.25">
      <c r="A3" s="349"/>
      <c r="AC3" s="660" t="s">
        <v>2</v>
      </c>
      <c r="AD3" s="660"/>
      <c r="AE3" s="660"/>
    </row>
    <row r="4" spans="1:34" x14ac:dyDescent="0.25">
      <c r="A4" s="652" t="s">
        <v>397</v>
      </c>
      <c r="B4" s="652"/>
      <c r="C4" s="652"/>
      <c r="D4" s="652"/>
      <c r="E4" s="652"/>
      <c r="F4" s="652"/>
      <c r="G4" s="652"/>
      <c r="H4" s="652"/>
      <c r="I4" s="652"/>
      <c r="J4" s="652"/>
      <c r="K4" s="652"/>
      <c r="L4" s="652"/>
      <c r="M4" s="652"/>
      <c r="N4" s="652"/>
    </row>
    <row r="5" spans="1:34" x14ac:dyDescent="0.25">
      <c r="A5" s="653"/>
      <c r="B5" s="653"/>
      <c r="C5" s="653"/>
      <c r="D5" s="653"/>
      <c r="E5" s="653"/>
      <c r="F5" s="653"/>
      <c r="G5" s="653"/>
      <c r="H5" s="653"/>
      <c r="I5" s="653"/>
      <c r="J5" s="653"/>
      <c r="K5" s="653"/>
      <c r="L5" s="653"/>
      <c r="M5" s="653"/>
      <c r="N5" s="653"/>
      <c r="O5" s="152"/>
      <c r="P5" s="152"/>
      <c r="Q5" s="153"/>
      <c r="R5" s="153"/>
      <c r="S5" s="153"/>
      <c r="T5" s="153"/>
      <c r="U5" s="153"/>
      <c r="V5" s="153"/>
      <c r="W5" s="153"/>
      <c r="X5" s="153"/>
      <c r="Y5" s="152"/>
      <c r="Z5" s="152"/>
      <c r="AA5" s="152"/>
      <c r="AB5" s="152"/>
      <c r="AC5" s="152"/>
    </row>
    <row r="6" spans="1:34" x14ac:dyDescent="0.25">
      <c r="A6" s="654" t="str">
        <f>G0228_1074205010351_11_3_69_!A7</f>
        <v xml:space="preserve">Инвестиционная программа              ООО "ИнвестГрадСтрой"     </v>
      </c>
      <c r="B6" s="655"/>
      <c r="C6" s="655"/>
      <c r="D6" s="655"/>
      <c r="E6" s="655"/>
      <c r="F6" s="655"/>
      <c r="G6" s="655"/>
      <c r="H6" s="655"/>
      <c r="I6" s="655"/>
      <c r="J6" s="655"/>
      <c r="K6" s="655"/>
      <c r="L6" s="655"/>
      <c r="M6" s="655"/>
      <c r="N6" s="655"/>
      <c r="O6" s="350"/>
      <c r="P6" s="350"/>
      <c r="Q6" s="351"/>
      <c r="R6" s="351"/>
      <c r="S6" s="351"/>
      <c r="T6" s="351"/>
      <c r="U6" s="351"/>
      <c r="V6" s="351"/>
      <c r="W6" s="351"/>
      <c r="X6" s="351"/>
      <c r="Y6" s="350"/>
      <c r="Z6" s="350"/>
      <c r="AA6" s="350"/>
      <c r="AB6" s="350"/>
      <c r="AC6" s="350"/>
      <c r="AD6" s="350"/>
      <c r="AE6" s="350"/>
      <c r="AF6" s="352"/>
      <c r="AG6" s="352"/>
      <c r="AH6" s="352"/>
    </row>
    <row r="7" spans="1:34" x14ac:dyDescent="0.25">
      <c r="A7" s="655" t="s">
        <v>4</v>
      </c>
      <c r="B7" s="655"/>
      <c r="C7" s="655"/>
      <c r="D7" s="655"/>
      <c r="E7" s="655"/>
      <c r="F7" s="655"/>
      <c r="G7" s="655"/>
      <c r="H7" s="655"/>
      <c r="I7" s="655"/>
      <c r="J7" s="655"/>
      <c r="K7" s="655"/>
      <c r="L7" s="655"/>
      <c r="M7" s="655"/>
      <c r="N7" s="655"/>
    </row>
    <row r="8" spans="1:34" x14ac:dyDescent="0.25">
      <c r="A8" s="655"/>
      <c r="B8" s="655"/>
      <c r="C8" s="655"/>
      <c r="D8" s="655"/>
      <c r="E8" s="655"/>
      <c r="F8" s="655"/>
      <c r="G8" s="655"/>
      <c r="H8" s="655"/>
      <c r="I8" s="655"/>
      <c r="J8" s="655"/>
      <c r="K8" s="655"/>
      <c r="L8" s="655"/>
      <c r="M8" s="655"/>
      <c r="N8" s="655"/>
      <c r="O8" s="350"/>
      <c r="P8" s="350"/>
      <c r="Q8" s="351"/>
      <c r="R8" s="351"/>
      <c r="S8" s="351"/>
      <c r="T8" s="351"/>
      <c r="U8" s="351"/>
      <c r="V8" s="351"/>
      <c r="W8" s="351"/>
      <c r="X8" s="351"/>
      <c r="Y8" s="350"/>
      <c r="Z8" s="350"/>
      <c r="AA8" s="350"/>
      <c r="AB8" s="350"/>
      <c r="AC8" s="350"/>
    </row>
    <row r="9" spans="1:34" s="355" customFormat="1" x14ac:dyDescent="0.25">
      <c r="A9" s="657" t="s">
        <v>961</v>
      </c>
      <c r="B9" s="657"/>
      <c r="C9" s="657"/>
      <c r="D9" s="657"/>
      <c r="E9" s="657"/>
      <c r="F9" s="657"/>
      <c r="G9" s="657"/>
      <c r="H9" s="657"/>
      <c r="I9" s="657"/>
      <c r="J9" s="657"/>
      <c r="K9" s="657"/>
      <c r="L9" s="657"/>
      <c r="M9" s="657"/>
      <c r="N9" s="657"/>
      <c r="O9" s="353"/>
      <c r="P9" s="353"/>
      <c r="Q9" s="318"/>
      <c r="R9" s="318"/>
      <c r="S9" s="318"/>
      <c r="T9" s="318"/>
      <c r="U9" s="318"/>
      <c r="V9" s="318"/>
      <c r="W9" s="318"/>
      <c r="X9" s="318"/>
      <c r="Y9" s="353"/>
      <c r="Z9" s="353"/>
      <c r="AA9" s="353"/>
      <c r="AB9" s="353"/>
      <c r="AC9" s="353"/>
      <c r="AD9" s="353"/>
      <c r="AE9" s="353"/>
      <c r="AF9" s="354"/>
      <c r="AG9" s="354"/>
      <c r="AH9" s="354"/>
    </row>
    <row r="10" spans="1:34" s="355" customFormat="1" x14ac:dyDescent="0.25">
      <c r="A10" s="324"/>
      <c r="B10" s="154"/>
      <c r="C10" s="324"/>
      <c r="D10" s="324"/>
      <c r="E10" s="324"/>
      <c r="F10" s="324"/>
      <c r="G10" s="324"/>
      <c r="H10" s="324"/>
      <c r="I10" s="324"/>
      <c r="J10" s="324"/>
      <c r="K10" s="324"/>
      <c r="L10" s="324"/>
      <c r="M10" s="324"/>
      <c r="N10" s="324"/>
      <c r="O10" s="353"/>
      <c r="P10" s="353"/>
      <c r="Q10" s="318"/>
      <c r="R10" s="318"/>
      <c r="S10" s="318"/>
      <c r="T10" s="318"/>
      <c r="U10" s="318"/>
      <c r="V10" s="318"/>
      <c r="W10" s="318"/>
      <c r="X10" s="318"/>
      <c r="Y10" s="353"/>
      <c r="Z10" s="353"/>
      <c r="AA10" s="353"/>
      <c r="AB10" s="353"/>
      <c r="AC10" s="353"/>
      <c r="AD10" s="353"/>
      <c r="AE10" s="353"/>
      <c r="AF10" s="354"/>
      <c r="AG10" s="354"/>
      <c r="AH10" s="354"/>
    </row>
    <row r="11" spans="1:34" s="358" customFormat="1" hidden="1" x14ac:dyDescent="0.25">
      <c r="A11" s="148"/>
      <c r="B11" s="149"/>
      <c r="C11" s="148"/>
      <c r="D11" s="148"/>
      <c r="E11" s="148"/>
      <c r="F11" s="148"/>
      <c r="G11" s="148"/>
      <c r="H11" s="148"/>
      <c r="I11" s="148"/>
      <c r="J11" s="148"/>
      <c r="K11" s="148"/>
      <c r="L11" s="148"/>
      <c r="M11" s="148"/>
      <c r="N11" s="148"/>
      <c r="O11" s="356"/>
      <c r="P11" s="356"/>
      <c r="Q11" s="357"/>
      <c r="R11" s="357"/>
      <c r="S11" s="357"/>
      <c r="T11" s="357"/>
      <c r="U11" s="357"/>
      <c r="V11" s="357"/>
      <c r="W11" s="357"/>
      <c r="X11" s="357"/>
      <c r="Y11" s="356"/>
      <c r="Z11" s="356"/>
      <c r="AA11" s="356"/>
      <c r="AB11" s="356"/>
      <c r="AC11" s="356"/>
      <c r="AD11" s="356"/>
      <c r="AE11" s="356"/>
      <c r="AF11" s="356"/>
      <c r="AG11" s="356"/>
      <c r="AH11" s="356"/>
    </row>
    <row r="12" spans="1:34" s="358" customFormat="1" hidden="1" x14ac:dyDescent="0.25">
      <c r="A12" s="148"/>
      <c r="B12" s="149"/>
      <c r="C12" s="148"/>
      <c r="D12" s="148"/>
      <c r="E12" s="148"/>
      <c r="F12" s="148"/>
      <c r="G12" s="148"/>
      <c r="H12" s="148"/>
      <c r="I12" s="148"/>
      <c r="J12" s="148"/>
      <c r="K12" s="148"/>
      <c r="L12" s="148"/>
      <c r="M12" s="148"/>
      <c r="N12" s="148"/>
      <c r="O12" s="356"/>
      <c r="P12" s="356"/>
      <c r="Q12" s="357"/>
      <c r="R12" s="357"/>
      <c r="S12" s="357"/>
      <c r="T12" s="357"/>
      <c r="U12" s="357"/>
      <c r="V12" s="357"/>
      <c r="W12" s="357"/>
      <c r="X12" s="357"/>
      <c r="Y12" s="356"/>
      <c r="Z12" s="356"/>
      <c r="AA12" s="356"/>
      <c r="AB12" s="356"/>
      <c r="AC12" s="356"/>
      <c r="AD12" s="356"/>
      <c r="AE12" s="356"/>
      <c r="AF12" s="356"/>
      <c r="AG12" s="356"/>
      <c r="AH12" s="356"/>
    </row>
    <row r="13" spans="1:34" s="358" customFormat="1" hidden="1" x14ac:dyDescent="0.25">
      <c r="A13" s="148"/>
      <c r="B13" s="149"/>
      <c r="C13" s="148"/>
      <c r="D13" s="148"/>
      <c r="E13" s="148"/>
      <c r="F13" s="148"/>
      <c r="G13" s="148"/>
      <c r="H13" s="148"/>
      <c r="I13" s="148"/>
      <c r="J13" s="148"/>
      <c r="K13" s="148"/>
      <c r="L13" s="148"/>
      <c r="M13" s="148"/>
      <c r="N13" s="148"/>
      <c r="O13" s="356"/>
      <c r="P13" s="356"/>
      <c r="Q13" s="357"/>
      <c r="R13" s="357"/>
      <c r="S13" s="357"/>
      <c r="T13" s="357"/>
      <c r="U13" s="357"/>
      <c r="V13" s="357"/>
      <c r="W13" s="357"/>
      <c r="X13" s="357"/>
      <c r="Y13" s="356"/>
      <c r="Z13" s="356"/>
      <c r="AA13" s="356"/>
      <c r="AB13" s="356"/>
      <c r="AC13" s="356"/>
      <c r="AD13" s="356"/>
      <c r="AE13" s="356"/>
      <c r="AF13" s="356"/>
      <c r="AG13" s="356"/>
      <c r="AH13" s="356"/>
    </row>
    <row r="14" spans="1:34" hidden="1" x14ac:dyDescent="0.25">
      <c r="A14" s="653"/>
      <c r="B14" s="653"/>
      <c r="C14" s="653"/>
      <c r="D14" s="653"/>
      <c r="E14" s="653"/>
      <c r="F14" s="653"/>
      <c r="G14" s="653"/>
      <c r="H14" s="653"/>
      <c r="I14" s="653"/>
      <c r="J14" s="653"/>
      <c r="K14" s="653"/>
      <c r="L14" s="653"/>
      <c r="M14" s="653"/>
      <c r="N14" s="653"/>
      <c r="O14" s="653"/>
      <c r="P14" s="653"/>
      <c r="Q14" s="653"/>
      <c r="R14" s="653"/>
      <c r="S14" s="653"/>
      <c r="T14" s="653"/>
      <c r="U14" s="653"/>
      <c r="V14" s="653"/>
      <c r="W14" s="653"/>
      <c r="X14" s="653"/>
      <c r="Y14" s="653"/>
      <c r="Z14" s="653"/>
      <c r="AA14" s="653"/>
      <c r="AB14" s="653"/>
      <c r="AC14" s="653"/>
    </row>
    <row r="15" spans="1:34" ht="50.25" customHeight="1" x14ac:dyDescent="0.25">
      <c r="A15" s="656" t="s">
        <v>5</v>
      </c>
      <c r="B15" s="656" t="s">
        <v>6</v>
      </c>
      <c r="C15" s="656" t="s">
        <v>396</v>
      </c>
      <c r="D15" s="658" t="s">
        <v>395</v>
      </c>
      <c r="E15" s="656" t="s">
        <v>394</v>
      </c>
      <c r="F15" s="656" t="s">
        <v>393</v>
      </c>
      <c r="G15" s="656" t="s">
        <v>392</v>
      </c>
      <c r="H15" s="656" t="s">
        <v>391</v>
      </c>
      <c r="I15" s="656"/>
      <c r="J15" s="656"/>
      <c r="K15" s="656"/>
      <c r="L15" s="656" t="s">
        <v>390</v>
      </c>
      <c r="M15" s="656"/>
      <c r="N15" s="656" t="s">
        <v>389</v>
      </c>
      <c r="O15" s="656" t="s">
        <v>388</v>
      </c>
      <c r="P15" s="656" t="s">
        <v>387</v>
      </c>
      <c r="Q15" s="659" t="s">
        <v>386</v>
      </c>
      <c r="R15" s="659"/>
      <c r="S15" s="659" t="s">
        <v>357</v>
      </c>
      <c r="T15" s="659" t="s">
        <v>385</v>
      </c>
      <c r="U15" s="661" t="s">
        <v>384</v>
      </c>
      <c r="V15" s="661"/>
      <c r="W15" s="661"/>
      <c r="X15" s="661"/>
      <c r="Y15" s="661"/>
      <c r="Z15" s="661"/>
      <c r="AA15" s="656" t="s">
        <v>383</v>
      </c>
      <c r="AB15" s="656"/>
      <c r="AC15" s="656" t="s">
        <v>382</v>
      </c>
      <c r="AD15" s="656" t="s">
        <v>381</v>
      </c>
      <c r="AE15" s="656"/>
    </row>
    <row r="16" spans="1:34" ht="63.75" customHeight="1" x14ac:dyDescent="0.25">
      <c r="A16" s="656"/>
      <c r="B16" s="656"/>
      <c r="C16" s="656"/>
      <c r="D16" s="658"/>
      <c r="E16" s="656"/>
      <c r="F16" s="656"/>
      <c r="G16" s="656"/>
      <c r="H16" s="656" t="s">
        <v>380</v>
      </c>
      <c r="I16" s="656" t="s">
        <v>379</v>
      </c>
      <c r="J16" s="656" t="s">
        <v>378</v>
      </c>
      <c r="K16" s="656" t="s">
        <v>377</v>
      </c>
      <c r="L16" s="656"/>
      <c r="M16" s="656"/>
      <c r="N16" s="656"/>
      <c r="O16" s="656"/>
      <c r="P16" s="656"/>
      <c r="Q16" s="659"/>
      <c r="R16" s="659"/>
      <c r="S16" s="659"/>
      <c r="T16" s="659"/>
      <c r="U16" s="639" t="s">
        <v>376</v>
      </c>
      <c r="V16" s="639"/>
      <c r="W16" s="639" t="s">
        <v>375</v>
      </c>
      <c r="X16" s="639"/>
      <c r="Y16" s="656" t="s">
        <v>374</v>
      </c>
      <c r="Z16" s="656"/>
      <c r="AA16" s="656"/>
      <c r="AB16" s="656"/>
      <c r="AC16" s="656"/>
      <c r="AD16" s="656"/>
      <c r="AE16" s="656"/>
    </row>
    <row r="17" spans="1:31" ht="191.25" customHeight="1" x14ac:dyDescent="0.25">
      <c r="A17" s="656"/>
      <c r="B17" s="656"/>
      <c r="C17" s="656"/>
      <c r="D17" s="658"/>
      <c r="E17" s="656"/>
      <c r="F17" s="656"/>
      <c r="G17" s="656"/>
      <c r="H17" s="656"/>
      <c r="I17" s="656"/>
      <c r="J17" s="656"/>
      <c r="K17" s="656"/>
      <c r="L17" s="323" t="s">
        <v>373</v>
      </c>
      <c r="M17" s="323" t="s">
        <v>372</v>
      </c>
      <c r="N17" s="656"/>
      <c r="O17" s="656"/>
      <c r="P17" s="656"/>
      <c r="Q17" s="359" t="s">
        <v>110</v>
      </c>
      <c r="R17" s="359" t="s">
        <v>330</v>
      </c>
      <c r="S17" s="659"/>
      <c r="T17" s="659"/>
      <c r="U17" s="360" t="s">
        <v>371</v>
      </c>
      <c r="V17" s="360" t="s">
        <v>370</v>
      </c>
      <c r="W17" s="360" t="s">
        <v>371</v>
      </c>
      <c r="X17" s="360" t="s">
        <v>370</v>
      </c>
      <c r="Y17" s="323" t="s">
        <v>371</v>
      </c>
      <c r="Z17" s="323" t="s">
        <v>370</v>
      </c>
      <c r="AA17" s="323" t="s">
        <v>371</v>
      </c>
      <c r="AB17" s="323" t="s">
        <v>370</v>
      </c>
      <c r="AC17" s="656"/>
      <c r="AD17" s="361" t="s">
        <v>369</v>
      </c>
      <c r="AE17" s="323" t="s">
        <v>368</v>
      </c>
    </row>
    <row r="18" spans="1:31" s="347" customFormat="1" x14ac:dyDescent="0.25">
      <c r="A18" s="323">
        <v>1</v>
      </c>
      <c r="B18" s="323">
        <v>2</v>
      </c>
      <c r="C18" s="323">
        <v>3</v>
      </c>
      <c r="D18" s="323">
        <v>4</v>
      </c>
      <c r="E18" s="323">
        <v>5</v>
      </c>
      <c r="F18" s="323">
        <v>6</v>
      </c>
      <c r="G18" s="323">
        <v>7</v>
      </c>
      <c r="H18" s="323">
        <v>8</v>
      </c>
      <c r="I18" s="323">
        <v>9</v>
      </c>
      <c r="J18" s="323">
        <v>10</v>
      </c>
      <c r="K18" s="323">
        <v>11</v>
      </c>
      <c r="L18" s="323">
        <v>12</v>
      </c>
      <c r="M18" s="323">
        <v>13</v>
      </c>
      <c r="N18" s="323">
        <v>14</v>
      </c>
      <c r="O18" s="323">
        <v>15</v>
      </c>
      <c r="P18" s="323">
        <v>16</v>
      </c>
      <c r="Q18" s="322">
        <v>17</v>
      </c>
      <c r="R18" s="322">
        <v>18</v>
      </c>
      <c r="S18" s="322">
        <v>19</v>
      </c>
      <c r="T18" s="322">
        <v>20</v>
      </c>
      <c r="U18" s="322">
        <v>21</v>
      </c>
      <c r="V18" s="322">
        <v>22</v>
      </c>
      <c r="W18" s="322">
        <v>23</v>
      </c>
      <c r="X18" s="322">
        <v>24</v>
      </c>
      <c r="Y18" s="323">
        <v>25</v>
      </c>
      <c r="Z18" s="323">
        <v>26</v>
      </c>
      <c r="AA18" s="323">
        <v>27</v>
      </c>
      <c r="AB18" s="323">
        <v>28</v>
      </c>
      <c r="AC18" s="323">
        <v>29</v>
      </c>
      <c r="AD18" s="323">
        <v>30</v>
      </c>
      <c r="AE18" s="323">
        <v>31</v>
      </c>
    </row>
    <row r="19" spans="1:31" s="362" customFormat="1" ht="31.5" x14ac:dyDescent="0.25">
      <c r="A19" s="150">
        <f>G0228_1074205010351_02_0_69_!A19</f>
        <v>0</v>
      </c>
      <c r="B19" s="151" t="str">
        <f>G0228_1074205010351_02_0_69_!B19</f>
        <v>ВСЕГО по инвестиционной программе, в том числе:</v>
      </c>
      <c r="C19" s="150" t="str">
        <f>G0228_1074205010351_02_0_69_!C19</f>
        <v>Г</v>
      </c>
      <c r="D19" s="323" t="s">
        <v>482</v>
      </c>
      <c r="E19" s="323" t="s">
        <v>482</v>
      </c>
      <c r="F19" s="323" t="s">
        <v>482</v>
      </c>
      <c r="G19" s="323" t="s">
        <v>482</v>
      </c>
      <c r="H19" s="323" t="s">
        <v>482</v>
      </c>
      <c r="I19" s="323" t="s">
        <v>482</v>
      </c>
      <c r="J19" s="323" t="s">
        <v>482</v>
      </c>
      <c r="K19" s="323" t="s">
        <v>482</v>
      </c>
      <c r="L19" s="323" t="s">
        <v>482</v>
      </c>
      <c r="M19" s="323" t="s">
        <v>482</v>
      </c>
      <c r="N19" s="323" t="s">
        <v>482</v>
      </c>
      <c r="O19" s="323" t="s">
        <v>482</v>
      </c>
      <c r="P19" s="323" t="s">
        <v>482</v>
      </c>
      <c r="Q19" s="323" t="s">
        <v>482</v>
      </c>
      <c r="R19" s="323" t="s">
        <v>482</v>
      </c>
      <c r="S19" s="323" t="s">
        <v>482</v>
      </c>
      <c r="T19" s="323" t="s">
        <v>482</v>
      </c>
      <c r="U19" s="323" t="s">
        <v>482</v>
      </c>
      <c r="V19" s="323" t="s">
        <v>482</v>
      </c>
      <c r="W19" s="323" t="s">
        <v>482</v>
      </c>
      <c r="X19" s="323" t="s">
        <v>482</v>
      </c>
      <c r="Y19" s="323" t="s">
        <v>482</v>
      </c>
      <c r="Z19" s="323" t="s">
        <v>482</v>
      </c>
      <c r="AA19" s="323" t="s">
        <v>482</v>
      </c>
      <c r="AB19" s="323" t="s">
        <v>482</v>
      </c>
      <c r="AC19" s="323" t="s">
        <v>482</v>
      </c>
      <c r="AD19" s="323" t="s">
        <v>482</v>
      </c>
      <c r="AE19" s="323" t="s">
        <v>482</v>
      </c>
    </row>
    <row r="20" spans="1:31" s="362" customFormat="1" ht="31.5" x14ac:dyDescent="0.25">
      <c r="A20" s="150" t="str">
        <f>G0228_1074205010351_02_0_69_!A20</f>
        <v>0.1</v>
      </c>
      <c r="B20" s="151" t="str">
        <f>G0228_1074205010351_02_0_69_!B20</f>
        <v>Технологическое присоединение, всего</v>
      </c>
      <c r="C20" s="150" t="str">
        <f>G0228_1074205010351_02_0_69_!C20</f>
        <v>Г</v>
      </c>
      <c r="D20" s="323" t="s">
        <v>482</v>
      </c>
      <c r="E20" s="323" t="s">
        <v>482</v>
      </c>
      <c r="F20" s="323" t="s">
        <v>482</v>
      </c>
      <c r="G20" s="323" t="s">
        <v>482</v>
      </c>
      <c r="H20" s="323" t="s">
        <v>482</v>
      </c>
      <c r="I20" s="323" t="s">
        <v>482</v>
      </c>
      <c r="J20" s="323" t="s">
        <v>482</v>
      </c>
      <c r="K20" s="323" t="s">
        <v>482</v>
      </c>
      <c r="L20" s="323" t="s">
        <v>482</v>
      </c>
      <c r="M20" s="323" t="s">
        <v>482</v>
      </c>
      <c r="N20" s="323" t="s">
        <v>482</v>
      </c>
      <c r="O20" s="323" t="s">
        <v>482</v>
      </c>
      <c r="P20" s="323" t="s">
        <v>482</v>
      </c>
      <c r="Q20" s="323" t="s">
        <v>482</v>
      </c>
      <c r="R20" s="323" t="s">
        <v>482</v>
      </c>
      <c r="S20" s="323" t="s">
        <v>482</v>
      </c>
      <c r="T20" s="323" t="s">
        <v>482</v>
      </c>
      <c r="U20" s="323" t="s">
        <v>482</v>
      </c>
      <c r="V20" s="323" t="s">
        <v>482</v>
      </c>
      <c r="W20" s="323" t="s">
        <v>482</v>
      </c>
      <c r="X20" s="323" t="s">
        <v>482</v>
      </c>
      <c r="Y20" s="323" t="s">
        <v>482</v>
      </c>
      <c r="Z20" s="323" t="s">
        <v>482</v>
      </c>
      <c r="AA20" s="323" t="s">
        <v>482</v>
      </c>
      <c r="AB20" s="323" t="s">
        <v>482</v>
      </c>
      <c r="AC20" s="323" t="s">
        <v>482</v>
      </c>
      <c r="AD20" s="323" t="s">
        <v>482</v>
      </c>
      <c r="AE20" s="323" t="s">
        <v>482</v>
      </c>
    </row>
    <row r="21" spans="1:31" s="362" customFormat="1" ht="47.25" x14ac:dyDescent="0.25">
      <c r="A21" s="150" t="str">
        <f>G0228_1074205010351_02_0_69_!A21</f>
        <v>0.2</v>
      </c>
      <c r="B21" s="151" t="str">
        <f>G0228_1074205010351_02_0_69_!B21</f>
        <v>Реконструкция, модернизация, техническое перевооружение, всего</v>
      </c>
      <c r="C21" s="150" t="str">
        <f>G0228_1074205010351_02_0_69_!C21</f>
        <v>Г</v>
      </c>
      <c r="D21" s="323" t="s">
        <v>482</v>
      </c>
      <c r="E21" s="323" t="s">
        <v>482</v>
      </c>
      <c r="F21" s="323" t="s">
        <v>482</v>
      </c>
      <c r="G21" s="323" t="s">
        <v>482</v>
      </c>
      <c r="H21" s="323" t="s">
        <v>482</v>
      </c>
      <c r="I21" s="323" t="s">
        <v>482</v>
      </c>
      <c r="J21" s="323" t="s">
        <v>482</v>
      </c>
      <c r="K21" s="323" t="s">
        <v>482</v>
      </c>
      <c r="L21" s="323" t="s">
        <v>482</v>
      </c>
      <c r="M21" s="323" t="s">
        <v>482</v>
      </c>
      <c r="N21" s="323" t="s">
        <v>482</v>
      </c>
      <c r="O21" s="323" t="s">
        <v>482</v>
      </c>
      <c r="P21" s="323" t="s">
        <v>482</v>
      </c>
      <c r="Q21" s="323" t="s">
        <v>482</v>
      </c>
      <c r="R21" s="323" t="s">
        <v>482</v>
      </c>
      <c r="S21" s="323" t="s">
        <v>482</v>
      </c>
      <c r="T21" s="323" t="s">
        <v>482</v>
      </c>
      <c r="U21" s="323" t="s">
        <v>482</v>
      </c>
      <c r="V21" s="323" t="s">
        <v>482</v>
      </c>
      <c r="W21" s="323" t="s">
        <v>482</v>
      </c>
      <c r="X21" s="323" t="s">
        <v>482</v>
      </c>
      <c r="Y21" s="323" t="s">
        <v>482</v>
      </c>
      <c r="Z21" s="323" t="s">
        <v>482</v>
      </c>
      <c r="AA21" s="323" t="s">
        <v>482</v>
      </c>
      <c r="AB21" s="323" t="s">
        <v>482</v>
      </c>
      <c r="AC21" s="323" t="s">
        <v>482</v>
      </c>
      <c r="AD21" s="323" t="s">
        <v>482</v>
      </c>
      <c r="AE21" s="323" t="s">
        <v>482</v>
      </c>
    </row>
    <row r="22" spans="1:31" s="362" customFormat="1" ht="94.5" x14ac:dyDescent="0.25">
      <c r="A22" s="150" t="str">
        <f>G0228_1074205010351_02_0_69_!A22</f>
        <v>0.3</v>
      </c>
      <c r="B22" s="151"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150" t="str">
        <f>G0228_1074205010351_02_0_69_!C22</f>
        <v>Г</v>
      </c>
      <c r="D22" s="323" t="s">
        <v>482</v>
      </c>
      <c r="E22" s="323" t="s">
        <v>482</v>
      </c>
      <c r="F22" s="323" t="s">
        <v>482</v>
      </c>
      <c r="G22" s="323" t="s">
        <v>482</v>
      </c>
      <c r="H22" s="323" t="s">
        <v>482</v>
      </c>
      <c r="I22" s="323" t="s">
        <v>482</v>
      </c>
      <c r="J22" s="323" t="s">
        <v>482</v>
      </c>
      <c r="K22" s="323" t="s">
        <v>482</v>
      </c>
      <c r="L22" s="323" t="s">
        <v>482</v>
      </c>
      <c r="M22" s="323" t="s">
        <v>482</v>
      </c>
      <c r="N22" s="323" t="s">
        <v>482</v>
      </c>
      <c r="O22" s="323" t="s">
        <v>482</v>
      </c>
      <c r="P22" s="323" t="s">
        <v>482</v>
      </c>
      <c r="Q22" s="323" t="s">
        <v>482</v>
      </c>
      <c r="R22" s="323" t="s">
        <v>482</v>
      </c>
      <c r="S22" s="323" t="s">
        <v>482</v>
      </c>
      <c r="T22" s="323" t="s">
        <v>482</v>
      </c>
      <c r="U22" s="323" t="s">
        <v>482</v>
      </c>
      <c r="V22" s="323" t="s">
        <v>482</v>
      </c>
      <c r="W22" s="323" t="s">
        <v>482</v>
      </c>
      <c r="X22" s="323" t="s">
        <v>482</v>
      </c>
      <c r="Y22" s="323" t="s">
        <v>482</v>
      </c>
      <c r="Z22" s="323" t="s">
        <v>482</v>
      </c>
      <c r="AA22" s="323" t="s">
        <v>482</v>
      </c>
      <c r="AB22" s="323" t="s">
        <v>482</v>
      </c>
      <c r="AC22" s="323" t="s">
        <v>482</v>
      </c>
      <c r="AD22" s="323" t="s">
        <v>482</v>
      </c>
      <c r="AE22" s="323" t="s">
        <v>482</v>
      </c>
    </row>
    <row r="23" spans="1:31" s="362" customFormat="1" ht="47.25" x14ac:dyDescent="0.25">
      <c r="A23" s="150" t="str">
        <f>G0228_1074205010351_02_0_69_!A23</f>
        <v>0.4</v>
      </c>
      <c r="B23" s="151" t="str">
        <f>G0228_1074205010351_02_0_69_!B23</f>
        <v>Прочее новое строительство объектов электросетевого хозяйства, всего</v>
      </c>
      <c r="C23" s="150" t="str">
        <f>G0228_1074205010351_02_0_69_!C23</f>
        <v>Г</v>
      </c>
      <c r="D23" s="323" t="s">
        <v>482</v>
      </c>
      <c r="E23" s="323" t="s">
        <v>482</v>
      </c>
      <c r="F23" s="323" t="s">
        <v>482</v>
      </c>
      <c r="G23" s="323" t="s">
        <v>482</v>
      </c>
      <c r="H23" s="323" t="s">
        <v>482</v>
      </c>
      <c r="I23" s="323" t="s">
        <v>482</v>
      </c>
      <c r="J23" s="323" t="s">
        <v>482</v>
      </c>
      <c r="K23" s="323" t="s">
        <v>482</v>
      </c>
      <c r="L23" s="323" t="s">
        <v>482</v>
      </c>
      <c r="M23" s="323" t="s">
        <v>482</v>
      </c>
      <c r="N23" s="323" t="s">
        <v>482</v>
      </c>
      <c r="O23" s="323" t="s">
        <v>482</v>
      </c>
      <c r="P23" s="323" t="s">
        <v>482</v>
      </c>
      <c r="Q23" s="323" t="s">
        <v>482</v>
      </c>
      <c r="R23" s="323" t="s">
        <v>482</v>
      </c>
      <c r="S23" s="323" t="s">
        <v>482</v>
      </c>
      <c r="T23" s="323" t="s">
        <v>482</v>
      </c>
      <c r="U23" s="323" t="s">
        <v>482</v>
      </c>
      <c r="V23" s="323" t="s">
        <v>482</v>
      </c>
      <c r="W23" s="323" t="s">
        <v>482</v>
      </c>
      <c r="X23" s="323" t="s">
        <v>482</v>
      </c>
      <c r="Y23" s="323" t="s">
        <v>482</v>
      </c>
      <c r="Z23" s="323" t="s">
        <v>482</v>
      </c>
      <c r="AA23" s="323" t="s">
        <v>482</v>
      </c>
      <c r="AB23" s="323" t="s">
        <v>482</v>
      </c>
      <c r="AC23" s="323" t="s">
        <v>482</v>
      </c>
      <c r="AD23" s="323" t="s">
        <v>482</v>
      </c>
      <c r="AE23" s="323" t="s">
        <v>482</v>
      </c>
    </row>
    <row r="24" spans="1:31" s="362" customFormat="1" ht="47.25" x14ac:dyDescent="0.25">
      <c r="A24" s="150" t="str">
        <f>G0228_1074205010351_02_0_69_!A24</f>
        <v>0.5</v>
      </c>
      <c r="B24" s="151" t="str">
        <f>G0228_1074205010351_02_0_69_!B24</f>
        <v>Покупка земельных участков для целей реализации инвестиционных проектов, всего</v>
      </c>
      <c r="C24" s="150" t="str">
        <f>G0228_1074205010351_02_0_69_!C24</f>
        <v>Г</v>
      </c>
      <c r="D24" s="323" t="s">
        <v>482</v>
      </c>
      <c r="E24" s="323" t="s">
        <v>482</v>
      </c>
      <c r="F24" s="323" t="s">
        <v>482</v>
      </c>
      <c r="G24" s="323" t="s">
        <v>482</v>
      </c>
      <c r="H24" s="323" t="s">
        <v>482</v>
      </c>
      <c r="I24" s="323" t="s">
        <v>482</v>
      </c>
      <c r="J24" s="323" t="s">
        <v>482</v>
      </c>
      <c r="K24" s="323" t="s">
        <v>482</v>
      </c>
      <c r="L24" s="323" t="s">
        <v>482</v>
      </c>
      <c r="M24" s="323" t="s">
        <v>482</v>
      </c>
      <c r="N24" s="323" t="s">
        <v>482</v>
      </c>
      <c r="O24" s="323" t="s">
        <v>482</v>
      </c>
      <c r="P24" s="323" t="s">
        <v>482</v>
      </c>
      <c r="Q24" s="323" t="s">
        <v>482</v>
      </c>
      <c r="R24" s="323" t="s">
        <v>482</v>
      </c>
      <c r="S24" s="323" t="s">
        <v>482</v>
      </c>
      <c r="T24" s="323" t="s">
        <v>482</v>
      </c>
      <c r="U24" s="323" t="s">
        <v>482</v>
      </c>
      <c r="V24" s="323" t="s">
        <v>482</v>
      </c>
      <c r="W24" s="323" t="s">
        <v>482</v>
      </c>
      <c r="X24" s="323" t="s">
        <v>482</v>
      </c>
      <c r="Y24" s="323" t="s">
        <v>482</v>
      </c>
      <c r="Z24" s="323" t="s">
        <v>482</v>
      </c>
      <c r="AA24" s="323" t="s">
        <v>482</v>
      </c>
      <c r="AB24" s="323" t="s">
        <v>482</v>
      </c>
      <c r="AC24" s="323" t="s">
        <v>482</v>
      </c>
      <c r="AD24" s="323" t="s">
        <v>482</v>
      </c>
      <c r="AE24" s="323" t="s">
        <v>482</v>
      </c>
    </row>
    <row r="25" spans="1:31" s="362" customFormat="1" ht="31.5" x14ac:dyDescent="0.25">
      <c r="A25" s="150" t="str">
        <f>G0228_1074205010351_02_0_69_!A25</f>
        <v>0.6</v>
      </c>
      <c r="B25" s="151" t="str">
        <f>G0228_1074205010351_02_0_69_!B25</f>
        <v>Прочие инвестиционные проекты, всего</v>
      </c>
      <c r="C25" s="150" t="str">
        <f>G0228_1074205010351_02_0_69_!C25</f>
        <v>Г</v>
      </c>
      <c r="D25" s="323" t="s">
        <v>482</v>
      </c>
      <c r="E25" s="323" t="s">
        <v>482</v>
      </c>
      <c r="F25" s="323" t="s">
        <v>482</v>
      </c>
      <c r="G25" s="323" t="s">
        <v>482</v>
      </c>
      <c r="H25" s="323" t="s">
        <v>482</v>
      </c>
      <c r="I25" s="323" t="s">
        <v>482</v>
      </c>
      <c r="J25" s="323" t="s">
        <v>482</v>
      </c>
      <c r="K25" s="323" t="s">
        <v>482</v>
      </c>
      <c r="L25" s="323" t="s">
        <v>482</v>
      </c>
      <c r="M25" s="323" t="s">
        <v>482</v>
      </c>
      <c r="N25" s="323" t="s">
        <v>482</v>
      </c>
      <c r="O25" s="323" t="s">
        <v>482</v>
      </c>
      <c r="P25" s="323" t="s">
        <v>482</v>
      </c>
      <c r="Q25" s="323" t="s">
        <v>482</v>
      </c>
      <c r="R25" s="323" t="s">
        <v>482</v>
      </c>
      <c r="S25" s="323" t="s">
        <v>482</v>
      </c>
      <c r="T25" s="323" t="s">
        <v>482</v>
      </c>
      <c r="U25" s="323" t="s">
        <v>482</v>
      </c>
      <c r="V25" s="323" t="s">
        <v>482</v>
      </c>
      <c r="W25" s="323" t="s">
        <v>482</v>
      </c>
      <c r="X25" s="323" t="s">
        <v>482</v>
      </c>
      <c r="Y25" s="323" t="s">
        <v>482</v>
      </c>
      <c r="Z25" s="323" t="s">
        <v>482</v>
      </c>
      <c r="AA25" s="323" t="s">
        <v>482</v>
      </c>
      <c r="AB25" s="323" t="s">
        <v>482</v>
      </c>
      <c r="AC25" s="323" t="s">
        <v>482</v>
      </c>
      <c r="AD25" s="323" t="s">
        <v>482</v>
      </c>
      <c r="AE25" s="323" t="s">
        <v>482</v>
      </c>
    </row>
    <row r="26" spans="1:31" s="362" customFormat="1" ht="31.5" x14ac:dyDescent="0.25">
      <c r="A26" s="150" t="str">
        <f>G0228_1074205010351_02_0_69_!A26</f>
        <v>1.1</v>
      </c>
      <c r="B26" s="151" t="str">
        <f>G0228_1074205010351_02_0_69_!B26</f>
        <v>Технологическое присоединение, всего, в том числе:</v>
      </c>
      <c r="C26" s="150" t="str">
        <f>G0228_1074205010351_02_0_69_!C26</f>
        <v>Г</v>
      </c>
      <c r="D26" s="323" t="s">
        <v>482</v>
      </c>
      <c r="E26" s="323" t="s">
        <v>482</v>
      </c>
      <c r="F26" s="323" t="s">
        <v>482</v>
      </c>
      <c r="G26" s="323" t="s">
        <v>482</v>
      </c>
      <c r="H26" s="323" t="s">
        <v>482</v>
      </c>
      <c r="I26" s="323" t="s">
        <v>482</v>
      </c>
      <c r="J26" s="323" t="s">
        <v>482</v>
      </c>
      <c r="K26" s="323" t="s">
        <v>482</v>
      </c>
      <c r="L26" s="323" t="s">
        <v>482</v>
      </c>
      <c r="M26" s="323" t="s">
        <v>482</v>
      </c>
      <c r="N26" s="323" t="s">
        <v>482</v>
      </c>
      <c r="O26" s="323" t="s">
        <v>482</v>
      </c>
      <c r="P26" s="323" t="s">
        <v>482</v>
      </c>
      <c r="Q26" s="323" t="s">
        <v>482</v>
      </c>
      <c r="R26" s="323" t="s">
        <v>482</v>
      </c>
      <c r="S26" s="323" t="s">
        <v>482</v>
      </c>
      <c r="T26" s="323" t="s">
        <v>482</v>
      </c>
      <c r="U26" s="323" t="s">
        <v>482</v>
      </c>
      <c r="V26" s="323" t="s">
        <v>482</v>
      </c>
      <c r="W26" s="323" t="s">
        <v>482</v>
      </c>
      <c r="X26" s="323" t="s">
        <v>482</v>
      </c>
      <c r="Y26" s="323" t="s">
        <v>482</v>
      </c>
      <c r="Z26" s="323" t="s">
        <v>482</v>
      </c>
      <c r="AA26" s="323" t="s">
        <v>482</v>
      </c>
      <c r="AB26" s="323" t="s">
        <v>482</v>
      </c>
      <c r="AC26" s="323" t="s">
        <v>482</v>
      </c>
      <c r="AD26" s="323" t="s">
        <v>482</v>
      </c>
      <c r="AE26" s="323" t="s">
        <v>482</v>
      </c>
    </row>
    <row r="27" spans="1:31" s="362" customFormat="1" ht="47.25" x14ac:dyDescent="0.25">
      <c r="A27" s="150" t="str">
        <f>G0228_1074205010351_02_0_69_!A27</f>
        <v>1.1.1</v>
      </c>
      <c r="B27" s="151" t="str">
        <f>G0228_1074205010351_02_0_69_!B27</f>
        <v>Технологическое присоединение энергопринимающих устройств потребителей, всего, в том числе:</v>
      </c>
      <c r="C27" s="150" t="str">
        <f>G0228_1074205010351_02_0_69_!C27</f>
        <v>Г</v>
      </c>
      <c r="D27" s="323" t="s">
        <v>482</v>
      </c>
      <c r="E27" s="323" t="s">
        <v>482</v>
      </c>
      <c r="F27" s="323" t="s">
        <v>482</v>
      </c>
      <c r="G27" s="323" t="s">
        <v>482</v>
      </c>
      <c r="H27" s="323" t="s">
        <v>482</v>
      </c>
      <c r="I27" s="323" t="s">
        <v>482</v>
      </c>
      <c r="J27" s="323" t="s">
        <v>482</v>
      </c>
      <c r="K27" s="323" t="s">
        <v>482</v>
      </c>
      <c r="L27" s="323" t="s">
        <v>482</v>
      </c>
      <c r="M27" s="323" t="s">
        <v>482</v>
      </c>
      <c r="N27" s="323" t="s">
        <v>482</v>
      </c>
      <c r="O27" s="323" t="s">
        <v>482</v>
      </c>
      <c r="P27" s="323" t="s">
        <v>482</v>
      </c>
      <c r="Q27" s="323" t="s">
        <v>482</v>
      </c>
      <c r="R27" s="323" t="s">
        <v>482</v>
      </c>
      <c r="S27" s="323" t="s">
        <v>482</v>
      </c>
      <c r="T27" s="323" t="s">
        <v>482</v>
      </c>
      <c r="U27" s="323" t="s">
        <v>482</v>
      </c>
      <c r="V27" s="323" t="s">
        <v>482</v>
      </c>
      <c r="W27" s="323" t="s">
        <v>482</v>
      </c>
      <c r="X27" s="323" t="s">
        <v>482</v>
      </c>
      <c r="Y27" s="323" t="s">
        <v>482</v>
      </c>
      <c r="Z27" s="323" t="s">
        <v>482</v>
      </c>
      <c r="AA27" s="323" t="s">
        <v>482</v>
      </c>
      <c r="AB27" s="323" t="s">
        <v>482</v>
      </c>
      <c r="AC27" s="323" t="s">
        <v>482</v>
      </c>
      <c r="AD27" s="323" t="s">
        <v>482</v>
      </c>
      <c r="AE27" s="323" t="s">
        <v>482</v>
      </c>
    </row>
    <row r="28" spans="1:31" s="362" customFormat="1" ht="78.75" x14ac:dyDescent="0.25">
      <c r="A28" s="150" t="str">
        <f>G0228_1074205010351_02_0_69_!A28</f>
        <v>1.1.1.1</v>
      </c>
      <c r="B28" s="151"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150" t="str">
        <f>G0228_1074205010351_02_0_69_!C28</f>
        <v>Г</v>
      </c>
      <c r="D28" s="323" t="s">
        <v>482</v>
      </c>
      <c r="E28" s="323" t="s">
        <v>482</v>
      </c>
      <c r="F28" s="323" t="s">
        <v>482</v>
      </c>
      <c r="G28" s="323" t="s">
        <v>482</v>
      </c>
      <c r="H28" s="323" t="s">
        <v>482</v>
      </c>
      <c r="I28" s="323" t="s">
        <v>482</v>
      </c>
      <c r="J28" s="323" t="s">
        <v>482</v>
      </c>
      <c r="K28" s="323" t="s">
        <v>482</v>
      </c>
      <c r="L28" s="323" t="s">
        <v>482</v>
      </c>
      <c r="M28" s="323" t="s">
        <v>482</v>
      </c>
      <c r="N28" s="323" t="s">
        <v>482</v>
      </c>
      <c r="O28" s="323" t="s">
        <v>482</v>
      </c>
      <c r="P28" s="323" t="s">
        <v>482</v>
      </c>
      <c r="Q28" s="323" t="s">
        <v>482</v>
      </c>
      <c r="R28" s="323" t="s">
        <v>482</v>
      </c>
      <c r="S28" s="323" t="s">
        <v>482</v>
      </c>
      <c r="T28" s="323" t="s">
        <v>482</v>
      </c>
      <c r="U28" s="323" t="s">
        <v>482</v>
      </c>
      <c r="V28" s="323" t="s">
        <v>482</v>
      </c>
      <c r="W28" s="323" t="s">
        <v>482</v>
      </c>
      <c r="X28" s="323" t="s">
        <v>482</v>
      </c>
      <c r="Y28" s="323" t="s">
        <v>482</v>
      </c>
      <c r="Z28" s="323" t="s">
        <v>482</v>
      </c>
      <c r="AA28" s="323" t="s">
        <v>482</v>
      </c>
      <c r="AB28" s="323" t="s">
        <v>482</v>
      </c>
      <c r="AC28" s="323" t="s">
        <v>482</v>
      </c>
      <c r="AD28" s="323" t="s">
        <v>482</v>
      </c>
      <c r="AE28" s="323" t="s">
        <v>482</v>
      </c>
    </row>
    <row r="29" spans="1:31" s="362" customFormat="1" ht="78.75" x14ac:dyDescent="0.25">
      <c r="A29" s="150" t="str">
        <f>G0228_1074205010351_02_0_69_!A29</f>
        <v>1.1.1.2</v>
      </c>
      <c r="B29" s="151"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150" t="str">
        <f>G0228_1074205010351_02_0_69_!C29</f>
        <v>Г</v>
      </c>
      <c r="D29" s="323" t="s">
        <v>482</v>
      </c>
      <c r="E29" s="323" t="s">
        <v>482</v>
      </c>
      <c r="F29" s="323" t="s">
        <v>482</v>
      </c>
      <c r="G29" s="323" t="s">
        <v>482</v>
      </c>
      <c r="H29" s="323" t="s">
        <v>482</v>
      </c>
      <c r="I29" s="323" t="s">
        <v>482</v>
      </c>
      <c r="J29" s="323" t="s">
        <v>482</v>
      </c>
      <c r="K29" s="323" t="s">
        <v>482</v>
      </c>
      <c r="L29" s="323" t="s">
        <v>482</v>
      </c>
      <c r="M29" s="323" t="s">
        <v>482</v>
      </c>
      <c r="N29" s="323" t="s">
        <v>482</v>
      </c>
      <c r="O29" s="323" t="s">
        <v>482</v>
      </c>
      <c r="P29" s="323" t="s">
        <v>482</v>
      </c>
      <c r="Q29" s="323" t="s">
        <v>482</v>
      </c>
      <c r="R29" s="323" t="s">
        <v>482</v>
      </c>
      <c r="S29" s="323" t="s">
        <v>482</v>
      </c>
      <c r="T29" s="323" t="s">
        <v>482</v>
      </c>
      <c r="U29" s="323" t="s">
        <v>482</v>
      </c>
      <c r="V29" s="323" t="s">
        <v>482</v>
      </c>
      <c r="W29" s="323" t="s">
        <v>482</v>
      </c>
      <c r="X29" s="323" t="s">
        <v>482</v>
      </c>
      <c r="Y29" s="323" t="s">
        <v>482</v>
      </c>
      <c r="Z29" s="323" t="s">
        <v>482</v>
      </c>
      <c r="AA29" s="323" t="s">
        <v>482</v>
      </c>
      <c r="AB29" s="323" t="s">
        <v>482</v>
      </c>
      <c r="AC29" s="323" t="s">
        <v>482</v>
      </c>
      <c r="AD29" s="323" t="s">
        <v>482</v>
      </c>
      <c r="AE29" s="323" t="s">
        <v>482</v>
      </c>
    </row>
    <row r="30" spans="1:31" s="362" customFormat="1" ht="63" x14ac:dyDescent="0.25">
      <c r="A30" s="150" t="str">
        <f>G0228_1074205010351_02_0_69_!A30</f>
        <v>1.1.1.3</v>
      </c>
      <c r="B30" s="151" t="str">
        <f>G0228_1074205010351_02_0_69_!B30</f>
        <v>Технологическое присоединение энергопринимающих устройств потребителей свыше 150 кВт, всего, в том числе:</v>
      </c>
      <c r="C30" s="150" t="str">
        <f>G0228_1074205010351_02_0_69_!C30</f>
        <v>Г</v>
      </c>
      <c r="D30" s="323" t="s">
        <v>482</v>
      </c>
      <c r="E30" s="323" t="s">
        <v>482</v>
      </c>
      <c r="F30" s="323" t="s">
        <v>482</v>
      </c>
      <c r="G30" s="323" t="s">
        <v>482</v>
      </c>
      <c r="H30" s="323" t="s">
        <v>482</v>
      </c>
      <c r="I30" s="323" t="s">
        <v>482</v>
      </c>
      <c r="J30" s="323" t="s">
        <v>482</v>
      </c>
      <c r="K30" s="323" t="s">
        <v>482</v>
      </c>
      <c r="L30" s="323" t="s">
        <v>482</v>
      </c>
      <c r="M30" s="323" t="s">
        <v>482</v>
      </c>
      <c r="N30" s="323" t="s">
        <v>482</v>
      </c>
      <c r="O30" s="323" t="s">
        <v>482</v>
      </c>
      <c r="P30" s="323" t="s">
        <v>482</v>
      </c>
      <c r="Q30" s="323" t="s">
        <v>482</v>
      </c>
      <c r="R30" s="323" t="s">
        <v>482</v>
      </c>
      <c r="S30" s="323" t="s">
        <v>482</v>
      </c>
      <c r="T30" s="323" t="s">
        <v>482</v>
      </c>
      <c r="U30" s="323" t="s">
        <v>482</v>
      </c>
      <c r="V30" s="323" t="s">
        <v>482</v>
      </c>
      <c r="W30" s="323" t="s">
        <v>482</v>
      </c>
      <c r="X30" s="323" t="s">
        <v>482</v>
      </c>
      <c r="Y30" s="323" t="s">
        <v>482</v>
      </c>
      <c r="Z30" s="323" t="s">
        <v>482</v>
      </c>
      <c r="AA30" s="323" t="s">
        <v>482</v>
      </c>
      <c r="AB30" s="323" t="s">
        <v>482</v>
      </c>
      <c r="AC30" s="323" t="s">
        <v>482</v>
      </c>
      <c r="AD30" s="323" t="s">
        <v>482</v>
      </c>
      <c r="AE30" s="323" t="s">
        <v>482</v>
      </c>
    </row>
    <row r="31" spans="1:31" s="362" customFormat="1" ht="47.25" x14ac:dyDescent="0.25">
      <c r="A31" s="150" t="str">
        <f>G0228_1074205010351_02_0_69_!A31</f>
        <v>1.1.2</v>
      </c>
      <c r="B31" s="151" t="str">
        <f>G0228_1074205010351_02_0_69_!B31</f>
        <v>Технологическое присоединение объектов электросетевого хозяйства, всего, в том числе:</v>
      </c>
      <c r="C31" s="150" t="str">
        <f>G0228_1074205010351_02_0_69_!C31</f>
        <v>Г</v>
      </c>
      <c r="D31" s="323" t="s">
        <v>482</v>
      </c>
      <c r="E31" s="323" t="s">
        <v>482</v>
      </c>
      <c r="F31" s="323" t="s">
        <v>482</v>
      </c>
      <c r="G31" s="323" t="s">
        <v>482</v>
      </c>
      <c r="H31" s="323" t="s">
        <v>482</v>
      </c>
      <c r="I31" s="323" t="s">
        <v>482</v>
      </c>
      <c r="J31" s="323" t="s">
        <v>482</v>
      </c>
      <c r="K31" s="323" t="s">
        <v>482</v>
      </c>
      <c r="L31" s="323" t="s">
        <v>482</v>
      </c>
      <c r="M31" s="323" t="s">
        <v>482</v>
      </c>
      <c r="N31" s="323" t="s">
        <v>482</v>
      </c>
      <c r="O31" s="323" t="s">
        <v>482</v>
      </c>
      <c r="P31" s="323" t="s">
        <v>482</v>
      </c>
      <c r="Q31" s="323" t="s">
        <v>482</v>
      </c>
      <c r="R31" s="323" t="s">
        <v>482</v>
      </c>
      <c r="S31" s="323" t="s">
        <v>482</v>
      </c>
      <c r="T31" s="323" t="s">
        <v>482</v>
      </c>
      <c r="U31" s="323" t="s">
        <v>482</v>
      </c>
      <c r="V31" s="323" t="s">
        <v>482</v>
      </c>
      <c r="W31" s="323" t="s">
        <v>482</v>
      </c>
      <c r="X31" s="323" t="s">
        <v>482</v>
      </c>
      <c r="Y31" s="323" t="s">
        <v>482</v>
      </c>
      <c r="Z31" s="323" t="s">
        <v>482</v>
      </c>
      <c r="AA31" s="323" t="s">
        <v>482</v>
      </c>
      <c r="AB31" s="323" t="s">
        <v>482</v>
      </c>
      <c r="AC31" s="323" t="s">
        <v>482</v>
      </c>
      <c r="AD31" s="323" t="s">
        <v>482</v>
      </c>
      <c r="AE31" s="323" t="s">
        <v>482</v>
      </c>
    </row>
    <row r="32" spans="1:31" s="362" customFormat="1" ht="78.75" x14ac:dyDescent="0.25">
      <c r="A32" s="150" t="str">
        <f>G0228_1074205010351_02_0_69_!A32</f>
        <v>1.1.2.1</v>
      </c>
      <c r="B32" s="151"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150" t="str">
        <f>G0228_1074205010351_02_0_69_!C32</f>
        <v>Г</v>
      </c>
      <c r="D32" s="323" t="s">
        <v>482</v>
      </c>
      <c r="E32" s="323" t="s">
        <v>482</v>
      </c>
      <c r="F32" s="323" t="s">
        <v>482</v>
      </c>
      <c r="G32" s="323" t="s">
        <v>482</v>
      </c>
      <c r="H32" s="323" t="s">
        <v>482</v>
      </c>
      <c r="I32" s="323" t="s">
        <v>482</v>
      </c>
      <c r="J32" s="323" t="s">
        <v>482</v>
      </c>
      <c r="K32" s="323" t="s">
        <v>482</v>
      </c>
      <c r="L32" s="323" t="s">
        <v>482</v>
      </c>
      <c r="M32" s="323" t="s">
        <v>482</v>
      </c>
      <c r="N32" s="323" t="s">
        <v>482</v>
      </c>
      <c r="O32" s="323" t="s">
        <v>482</v>
      </c>
      <c r="P32" s="323" t="s">
        <v>482</v>
      </c>
      <c r="Q32" s="323" t="s">
        <v>482</v>
      </c>
      <c r="R32" s="323" t="s">
        <v>482</v>
      </c>
      <c r="S32" s="323" t="s">
        <v>482</v>
      </c>
      <c r="T32" s="323" t="s">
        <v>482</v>
      </c>
      <c r="U32" s="323" t="s">
        <v>482</v>
      </c>
      <c r="V32" s="323" t="s">
        <v>482</v>
      </c>
      <c r="W32" s="323" t="s">
        <v>482</v>
      </c>
      <c r="X32" s="323" t="s">
        <v>482</v>
      </c>
      <c r="Y32" s="323" t="s">
        <v>482</v>
      </c>
      <c r="Z32" s="323" t="s">
        <v>482</v>
      </c>
      <c r="AA32" s="323" t="s">
        <v>482</v>
      </c>
      <c r="AB32" s="323" t="s">
        <v>482</v>
      </c>
      <c r="AC32" s="323" t="s">
        <v>482</v>
      </c>
      <c r="AD32" s="323" t="s">
        <v>482</v>
      </c>
      <c r="AE32" s="323" t="s">
        <v>482</v>
      </c>
    </row>
    <row r="33" spans="1:31" s="362" customFormat="1" ht="63" x14ac:dyDescent="0.25">
      <c r="A33" s="150" t="str">
        <f>G0228_1074205010351_02_0_69_!A33</f>
        <v>1.1.2.2</v>
      </c>
      <c r="B33" s="151" t="str">
        <f>G0228_1074205010351_02_0_69_!B33</f>
        <v>Технологическое присоединение к электрическим сетям иных сетевых организаций, всего, в том числе:</v>
      </c>
      <c r="C33" s="150" t="str">
        <f>G0228_1074205010351_02_0_69_!C33</f>
        <v>Г</v>
      </c>
      <c r="D33" s="323" t="s">
        <v>482</v>
      </c>
      <c r="E33" s="323" t="s">
        <v>482</v>
      </c>
      <c r="F33" s="323" t="s">
        <v>482</v>
      </c>
      <c r="G33" s="323" t="s">
        <v>482</v>
      </c>
      <c r="H33" s="323" t="s">
        <v>482</v>
      </c>
      <c r="I33" s="323" t="s">
        <v>482</v>
      </c>
      <c r="J33" s="323" t="s">
        <v>482</v>
      </c>
      <c r="K33" s="323" t="s">
        <v>482</v>
      </c>
      <c r="L33" s="323" t="s">
        <v>482</v>
      </c>
      <c r="M33" s="323" t="s">
        <v>482</v>
      </c>
      <c r="N33" s="323" t="s">
        <v>482</v>
      </c>
      <c r="O33" s="323" t="s">
        <v>482</v>
      </c>
      <c r="P33" s="323" t="s">
        <v>482</v>
      </c>
      <c r="Q33" s="323" t="s">
        <v>482</v>
      </c>
      <c r="R33" s="323" t="s">
        <v>482</v>
      </c>
      <c r="S33" s="323" t="s">
        <v>482</v>
      </c>
      <c r="T33" s="323" t="s">
        <v>482</v>
      </c>
      <c r="U33" s="323" t="s">
        <v>482</v>
      </c>
      <c r="V33" s="323" t="s">
        <v>482</v>
      </c>
      <c r="W33" s="323" t="s">
        <v>482</v>
      </c>
      <c r="X33" s="323" t="s">
        <v>482</v>
      </c>
      <c r="Y33" s="323" t="s">
        <v>482</v>
      </c>
      <c r="Z33" s="323" t="s">
        <v>482</v>
      </c>
      <c r="AA33" s="323" t="s">
        <v>482</v>
      </c>
      <c r="AB33" s="323" t="s">
        <v>482</v>
      </c>
      <c r="AC33" s="323" t="s">
        <v>482</v>
      </c>
      <c r="AD33" s="323" t="s">
        <v>482</v>
      </c>
      <c r="AE33" s="323" t="s">
        <v>482</v>
      </c>
    </row>
    <row r="34" spans="1:31" s="362" customFormat="1" ht="63" x14ac:dyDescent="0.25">
      <c r="A34" s="150" t="str">
        <f>G0228_1074205010351_02_0_69_!A34</f>
        <v>1.1.3</v>
      </c>
      <c r="B34" s="151" t="str">
        <f>G0228_1074205010351_02_0_69_!B34</f>
        <v>Технологическое присоединение объектов по производству электрической энергии всего, в том числе:</v>
      </c>
      <c r="C34" s="150" t="str">
        <f>G0228_1074205010351_02_0_69_!C34</f>
        <v>Г</v>
      </c>
      <c r="D34" s="323" t="s">
        <v>482</v>
      </c>
      <c r="E34" s="323" t="s">
        <v>482</v>
      </c>
      <c r="F34" s="323" t="s">
        <v>482</v>
      </c>
      <c r="G34" s="323" t="s">
        <v>482</v>
      </c>
      <c r="H34" s="323" t="s">
        <v>482</v>
      </c>
      <c r="I34" s="323" t="s">
        <v>482</v>
      </c>
      <c r="J34" s="323" t="s">
        <v>482</v>
      </c>
      <c r="K34" s="323" t="s">
        <v>482</v>
      </c>
      <c r="L34" s="323" t="s">
        <v>482</v>
      </c>
      <c r="M34" s="323" t="s">
        <v>482</v>
      </c>
      <c r="N34" s="323" t="s">
        <v>482</v>
      </c>
      <c r="O34" s="323" t="s">
        <v>482</v>
      </c>
      <c r="P34" s="323" t="s">
        <v>482</v>
      </c>
      <c r="Q34" s="323" t="s">
        <v>482</v>
      </c>
      <c r="R34" s="323" t="s">
        <v>482</v>
      </c>
      <c r="S34" s="323" t="s">
        <v>482</v>
      </c>
      <c r="T34" s="323" t="s">
        <v>482</v>
      </c>
      <c r="U34" s="323" t="s">
        <v>482</v>
      </c>
      <c r="V34" s="323" t="s">
        <v>482</v>
      </c>
      <c r="W34" s="323" t="s">
        <v>482</v>
      </c>
      <c r="X34" s="323" t="s">
        <v>482</v>
      </c>
      <c r="Y34" s="323" t="s">
        <v>482</v>
      </c>
      <c r="Z34" s="323" t="s">
        <v>482</v>
      </c>
      <c r="AA34" s="323" t="s">
        <v>482</v>
      </c>
      <c r="AB34" s="323" t="s">
        <v>482</v>
      </c>
      <c r="AC34" s="323" t="s">
        <v>482</v>
      </c>
      <c r="AD34" s="323" t="s">
        <v>482</v>
      </c>
      <c r="AE34" s="323" t="s">
        <v>482</v>
      </c>
    </row>
    <row r="35" spans="1:31" s="362" customFormat="1" ht="141.75" x14ac:dyDescent="0.25">
      <c r="A35" s="150" t="str">
        <f>G0228_1074205010351_02_0_69_!A35</f>
        <v>1.1.3.1</v>
      </c>
      <c r="B35" s="151"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150" t="str">
        <f>G0228_1074205010351_02_0_69_!C35</f>
        <v>Г</v>
      </c>
      <c r="D35" s="323" t="s">
        <v>482</v>
      </c>
      <c r="E35" s="323" t="s">
        <v>482</v>
      </c>
      <c r="F35" s="323" t="s">
        <v>482</v>
      </c>
      <c r="G35" s="323" t="s">
        <v>482</v>
      </c>
      <c r="H35" s="323" t="s">
        <v>482</v>
      </c>
      <c r="I35" s="323" t="s">
        <v>482</v>
      </c>
      <c r="J35" s="323" t="s">
        <v>482</v>
      </c>
      <c r="K35" s="323" t="s">
        <v>482</v>
      </c>
      <c r="L35" s="323" t="s">
        <v>482</v>
      </c>
      <c r="M35" s="323" t="s">
        <v>482</v>
      </c>
      <c r="N35" s="323" t="s">
        <v>482</v>
      </c>
      <c r="O35" s="323" t="s">
        <v>482</v>
      </c>
      <c r="P35" s="323" t="s">
        <v>482</v>
      </c>
      <c r="Q35" s="323" t="s">
        <v>482</v>
      </c>
      <c r="R35" s="323" t="s">
        <v>482</v>
      </c>
      <c r="S35" s="323" t="s">
        <v>482</v>
      </c>
      <c r="T35" s="323" t="s">
        <v>482</v>
      </c>
      <c r="U35" s="323" t="s">
        <v>482</v>
      </c>
      <c r="V35" s="323" t="s">
        <v>482</v>
      </c>
      <c r="W35" s="323" t="s">
        <v>482</v>
      </c>
      <c r="X35" s="323" t="s">
        <v>482</v>
      </c>
      <c r="Y35" s="323" t="s">
        <v>482</v>
      </c>
      <c r="Z35" s="323" t="s">
        <v>482</v>
      </c>
      <c r="AA35" s="323" t="s">
        <v>482</v>
      </c>
      <c r="AB35" s="323" t="s">
        <v>482</v>
      </c>
      <c r="AC35" s="323" t="s">
        <v>482</v>
      </c>
      <c r="AD35" s="323" t="s">
        <v>482</v>
      </c>
      <c r="AE35" s="323" t="s">
        <v>482</v>
      </c>
    </row>
    <row r="36" spans="1:31" s="362" customFormat="1" ht="126" x14ac:dyDescent="0.25">
      <c r="A36" s="150" t="str">
        <f>G0228_1074205010351_02_0_69_!A36</f>
        <v>1.1.3.1</v>
      </c>
      <c r="B36" s="151"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50" t="str">
        <f>G0228_1074205010351_02_0_69_!C36</f>
        <v>Г</v>
      </c>
      <c r="D36" s="323" t="s">
        <v>482</v>
      </c>
      <c r="E36" s="323" t="s">
        <v>482</v>
      </c>
      <c r="F36" s="323" t="s">
        <v>482</v>
      </c>
      <c r="G36" s="323" t="s">
        <v>482</v>
      </c>
      <c r="H36" s="323" t="s">
        <v>482</v>
      </c>
      <c r="I36" s="323" t="s">
        <v>482</v>
      </c>
      <c r="J36" s="323" t="s">
        <v>482</v>
      </c>
      <c r="K36" s="323" t="s">
        <v>482</v>
      </c>
      <c r="L36" s="323" t="s">
        <v>482</v>
      </c>
      <c r="M36" s="323" t="s">
        <v>482</v>
      </c>
      <c r="N36" s="323" t="s">
        <v>482</v>
      </c>
      <c r="O36" s="323" t="s">
        <v>482</v>
      </c>
      <c r="P36" s="323" t="s">
        <v>482</v>
      </c>
      <c r="Q36" s="323" t="s">
        <v>482</v>
      </c>
      <c r="R36" s="323" t="s">
        <v>482</v>
      </c>
      <c r="S36" s="323" t="s">
        <v>482</v>
      </c>
      <c r="T36" s="323" t="s">
        <v>482</v>
      </c>
      <c r="U36" s="323" t="s">
        <v>482</v>
      </c>
      <c r="V36" s="323" t="s">
        <v>482</v>
      </c>
      <c r="W36" s="323" t="s">
        <v>482</v>
      </c>
      <c r="X36" s="323" t="s">
        <v>482</v>
      </c>
      <c r="Y36" s="323" t="s">
        <v>482</v>
      </c>
      <c r="Z36" s="323" t="s">
        <v>482</v>
      </c>
      <c r="AA36" s="323" t="s">
        <v>482</v>
      </c>
      <c r="AB36" s="323" t="s">
        <v>482</v>
      </c>
      <c r="AC36" s="323" t="s">
        <v>482</v>
      </c>
      <c r="AD36" s="323" t="s">
        <v>482</v>
      </c>
      <c r="AE36" s="323" t="s">
        <v>482</v>
      </c>
    </row>
    <row r="37" spans="1:31" s="362" customFormat="1" ht="126" x14ac:dyDescent="0.25">
      <c r="A37" s="150" t="str">
        <f>G0228_1074205010351_02_0_69_!A37</f>
        <v>1.1.3.1</v>
      </c>
      <c r="B37" s="151"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150" t="str">
        <f>G0228_1074205010351_02_0_69_!C37</f>
        <v>Г</v>
      </c>
      <c r="D37" s="323" t="s">
        <v>482</v>
      </c>
      <c r="E37" s="323" t="s">
        <v>482</v>
      </c>
      <c r="F37" s="323" t="s">
        <v>482</v>
      </c>
      <c r="G37" s="323" t="s">
        <v>482</v>
      </c>
      <c r="H37" s="323" t="s">
        <v>482</v>
      </c>
      <c r="I37" s="323" t="s">
        <v>482</v>
      </c>
      <c r="J37" s="323" t="s">
        <v>482</v>
      </c>
      <c r="K37" s="323" t="s">
        <v>482</v>
      </c>
      <c r="L37" s="323" t="s">
        <v>482</v>
      </c>
      <c r="M37" s="323" t="s">
        <v>482</v>
      </c>
      <c r="N37" s="323" t="s">
        <v>482</v>
      </c>
      <c r="O37" s="323" t="s">
        <v>482</v>
      </c>
      <c r="P37" s="323" t="s">
        <v>482</v>
      </c>
      <c r="Q37" s="323" t="s">
        <v>482</v>
      </c>
      <c r="R37" s="323" t="s">
        <v>482</v>
      </c>
      <c r="S37" s="323" t="s">
        <v>482</v>
      </c>
      <c r="T37" s="323" t="s">
        <v>482</v>
      </c>
      <c r="U37" s="323" t="s">
        <v>482</v>
      </c>
      <c r="V37" s="323" t="s">
        <v>482</v>
      </c>
      <c r="W37" s="323" t="s">
        <v>482</v>
      </c>
      <c r="X37" s="323" t="s">
        <v>482</v>
      </c>
      <c r="Y37" s="323" t="s">
        <v>482</v>
      </c>
      <c r="Z37" s="323" t="s">
        <v>482</v>
      </c>
      <c r="AA37" s="323" t="s">
        <v>482</v>
      </c>
      <c r="AB37" s="323" t="s">
        <v>482</v>
      </c>
      <c r="AC37" s="323" t="s">
        <v>482</v>
      </c>
      <c r="AD37" s="323" t="s">
        <v>482</v>
      </c>
      <c r="AE37" s="323" t="s">
        <v>482</v>
      </c>
    </row>
    <row r="38" spans="1:31" s="362" customFormat="1" ht="141.75" x14ac:dyDescent="0.25">
      <c r="A38" s="150" t="str">
        <f>G0228_1074205010351_02_0_69_!A38</f>
        <v>1.1.3.2</v>
      </c>
      <c r="B38" s="151"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150" t="str">
        <f>G0228_1074205010351_02_0_69_!C38</f>
        <v>Г</v>
      </c>
      <c r="D38" s="323" t="s">
        <v>482</v>
      </c>
      <c r="E38" s="323" t="s">
        <v>482</v>
      </c>
      <c r="F38" s="323" t="s">
        <v>482</v>
      </c>
      <c r="G38" s="323" t="s">
        <v>482</v>
      </c>
      <c r="H38" s="323" t="s">
        <v>482</v>
      </c>
      <c r="I38" s="323" t="s">
        <v>482</v>
      </c>
      <c r="J38" s="323" t="s">
        <v>482</v>
      </c>
      <c r="K38" s="323" t="s">
        <v>482</v>
      </c>
      <c r="L38" s="323" t="s">
        <v>482</v>
      </c>
      <c r="M38" s="323" t="s">
        <v>482</v>
      </c>
      <c r="N38" s="323" t="s">
        <v>482</v>
      </c>
      <c r="O38" s="323" t="s">
        <v>482</v>
      </c>
      <c r="P38" s="323" t="s">
        <v>482</v>
      </c>
      <c r="Q38" s="323" t="s">
        <v>482</v>
      </c>
      <c r="R38" s="323" t="s">
        <v>482</v>
      </c>
      <c r="S38" s="323" t="s">
        <v>482</v>
      </c>
      <c r="T38" s="323" t="s">
        <v>482</v>
      </c>
      <c r="U38" s="323" t="s">
        <v>482</v>
      </c>
      <c r="V38" s="323" t="s">
        <v>482</v>
      </c>
      <c r="W38" s="323" t="s">
        <v>482</v>
      </c>
      <c r="X38" s="323" t="s">
        <v>482</v>
      </c>
      <c r="Y38" s="323" t="s">
        <v>482</v>
      </c>
      <c r="Z38" s="323" t="s">
        <v>482</v>
      </c>
      <c r="AA38" s="323" t="s">
        <v>482</v>
      </c>
      <c r="AB38" s="323" t="s">
        <v>482</v>
      </c>
      <c r="AC38" s="323" t="s">
        <v>482</v>
      </c>
      <c r="AD38" s="323" t="s">
        <v>482</v>
      </c>
      <c r="AE38" s="323" t="s">
        <v>482</v>
      </c>
    </row>
    <row r="39" spans="1:31" s="362" customFormat="1" ht="126" x14ac:dyDescent="0.25">
      <c r="A39" s="150" t="str">
        <f>G0228_1074205010351_02_0_69_!A39</f>
        <v>1.1.3.2</v>
      </c>
      <c r="B39" s="151"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50" t="str">
        <f>G0228_1074205010351_02_0_69_!C39</f>
        <v>Г</v>
      </c>
      <c r="D39" s="323" t="s">
        <v>482</v>
      </c>
      <c r="E39" s="323" t="s">
        <v>482</v>
      </c>
      <c r="F39" s="323" t="s">
        <v>482</v>
      </c>
      <c r="G39" s="323" t="s">
        <v>482</v>
      </c>
      <c r="H39" s="323" t="s">
        <v>482</v>
      </c>
      <c r="I39" s="323" t="s">
        <v>482</v>
      </c>
      <c r="J39" s="323" t="s">
        <v>482</v>
      </c>
      <c r="K39" s="323" t="s">
        <v>482</v>
      </c>
      <c r="L39" s="323" t="s">
        <v>482</v>
      </c>
      <c r="M39" s="323" t="s">
        <v>482</v>
      </c>
      <c r="N39" s="323" t="s">
        <v>482</v>
      </c>
      <c r="O39" s="323" t="s">
        <v>482</v>
      </c>
      <c r="P39" s="323" t="s">
        <v>482</v>
      </c>
      <c r="Q39" s="323" t="s">
        <v>482</v>
      </c>
      <c r="R39" s="323" t="s">
        <v>482</v>
      </c>
      <c r="S39" s="323" t="s">
        <v>482</v>
      </c>
      <c r="T39" s="323" t="s">
        <v>482</v>
      </c>
      <c r="U39" s="323" t="s">
        <v>482</v>
      </c>
      <c r="V39" s="323" t="s">
        <v>482</v>
      </c>
      <c r="W39" s="323" t="s">
        <v>482</v>
      </c>
      <c r="X39" s="323" t="s">
        <v>482</v>
      </c>
      <c r="Y39" s="323" t="s">
        <v>482</v>
      </c>
      <c r="Z39" s="323" t="s">
        <v>482</v>
      </c>
      <c r="AA39" s="323" t="s">
        <v>482</v>
      </c>
      <c r="AB39" s="323" t="s">
        <v>482</v>
      </c>
      <c r="AC39" s="323" t="s">
        <v>482</v>
      </c>
      <c r="AD39" s="323" t="s">
        <v>482</v>
      </c>
      <c r="AE39" s="323" t="s">
        <v>482</v>
      </c>
    </row>
    <row r="40" spans="1:31" s="362" customFormat="1" ht="126" x14ac:dyDescent="0.25">
      <c r="A40" s="150" t="str">
        <f>G0228_1074205010351_02_0_69_!A40</f>
        <v>1.1.3.2</v>
      </c>
      <c r="B40" s="151"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150" t="str">
        <f>G0228_1074205010351_02_0_69_!C40</f>
        <v>Г</v>
      </c>
      <c r="D40" s="323" t="s">
        <v>482</v>
      </c>
      <c r="E40" s="323" t="s">
        <v>482</v>
      </c>
      <c r="F40" s="323" t="s">
        <v>482</v>
      </c>
      <c r="G40" s="323" t="s">
        <v>482</v>
      </c>
      <c r="H40" s="323" t="s">
        <v>482</v>
      </c>
      <c r="I40" s="323" t="s">
        <v>482</v>
      </c>
      <c r="J40" s="323" t="s">
        <v>482</v>
      </c>
      <c r="K40" s="323" t="s">
        <v>482</v>
      </c>
      <c r="L40" s="323" t="s">
        <v>482</v>
      </c>
      <c r="M40" s="323" t="s">
        <v>482</v>
      </c>
      <c r="N40" s="323" t="s">
        <v>482</v>
      </c>
      <c r="O40" s="323" t="s">
        <v>482</v>
      </c>
      <c r="P40" s="323" t="s">
        <v>482</v>
      </c>
      <c r="Q40" s="323" t="s">
        <v>482</v>
      </c>
      <c r="R40" s="323" t="s">
        <v>482</v>
      </c>
      <c r="S40" s="323" t="s">
        <v>482</v>
      </c>
      <c r="T40" s="323" t="s">
        <v>482</v>
      </c>
      <c r="U40" s="323" t="s">
        <v>482</v>
      </c>
      <c r="V40" s="323" t="s">
        <v>482</v>
      </c>
      <c r="W40" s="323" t="s">
        <v>482</v>
      </c>
      <c r="X40" s="323" t="s">
        <v>482</v>
      </c>
      <c r="Y40" s="323" t="s">
        <v>482</v>
      </c>
      <c r="Z40" s="323" t="s">
        <v>482</v>
      </c>
      <c r="AA40" s="323" t="s">
        <v>482</v>
      </c>
      <c r="AB40" s="323" t="s">
        <v>482</v>
      </c>
      <c r="AC40" s="323" t="s">
        <v>482</v>
      </c>
      <c r="AD40" s="323" t="s">
        <v>482</v>
      </c>
      <c r="AE40" s="323" t="s">
        <v>482</v>
      </c>
    </row>
    <row r="41" spans="1:31" s="362" customFormat="1" ht="110.25" x14ac:dyDescent="0.25">
      <c r="A41" s="150" t="str">
        <f>G0228_1074205010351_02_0_69_!A41</f>
        <v>1.1.4</v>
      </c>
      <c r="B41" s="151"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150" t="str">
        <f>G0228_1074205010351_02_0_69_!C41</f>
        <v>Г</v>
      </c>
      <c r="D41" s="323" t="s">
        <v>482</v>
      </c>
      <c r="E41" s="323" t="s">
        <v>482</v>
      </c>
      <c r="F41" s="323" t="s">
        <v>482</v>
      </c>
      <c r="G41" s="323" t="s">
        <v>482</v>
      </c>
      <c r="H41" s="323" t="s">
        <v>482</v>
      </c>
      <c r="I41" s="323" t="s">
        <v>482</v>
      </c>
      <c r="J41" s="323" t="s">
        <v>482</v>
      </c>
      <c r="K41" s="323" t="s">
        <v>482</v>
      </c>
      <c r="L41" s="323" t="s">
        <v>482</v>
      </c>
      <c r="M41" s="323" t="s">
        <v>482</v>
      </c>
      <c r="N41" s="323" t="s">
        <v>482</v>
      </c>
      <c r="O41" s="323" t="s">
        <v>482</v>
      </c>
      <c r="P41" s="323" t="s">
        <v>482</v>
      </c>
      <c r="Q41" s="323" t="s">
        <v>482</v>
      </c>
      <c r="R41" s="323" t="s">
        <v>482</v>
      </c>
      <c r="S41" s="323" t="s">
        <v>482</v>
      </c>
      <c r="T41" s="323" t="s">
        <v>482</v>
      </c>
      <c r="U41" s="323" t="s">
        <v>482</v>
      </c>
      <c r="V41" s="323" t="s">
        <v>482</v>
      </c>
      <c r="W41" s="323" t="s">
        <v>482</v>
      </c>
      <c r="X41" s="323" t="s">
        <v>482</v>
      </c>
      <c r="Y41" s="323" t="s">
        <v>482</v>
      </c>
      <c r="Z41" s="323" t="s">
        <v>482</v>
      </c>
      <c r="AA41" s="323" t="s">
        <v>482</v>
      </c>
      <c r="AB41" s="323" t="s">
        <v>482</v>
      </c>
      <c r="AC41" s="323" t="s">
        <v>482</v>
      </c>
      <c r="AD41" s="323" t="s">
        <v>482</v>
      </c>
      <c r="AE41" s="323" t="s">
        <v>482</v>
      </c>
    </row>
    <row r="42" spans="1:31" s="362" customFormat="1" ht="110.25" x14ac:dyDescent="0.25">
      <c r="A42" s="150" t="str">
        <f>G0228_1074205010351_02_0_69_!A42</f>
        <v>1.1.4.1</v>
      </c>
      <c r="B42" s="151"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150" t="str">
        <f>G0228_1074205010351_02_0_69_!C42</f>
        <v>Г</v>
      </c>
      <c r="D42" s="323" t="s">
        <v>482</v>
      </c>
      <c r="E42" s="323" t="s">
        <v>482</v>
      </c>
      <c r="F42" s="323" t="s">
        <v>482</v>
      </c>
      <c r="G42" s="323" t="s">
        <v>482</v>
      </c>
      <c r="H42" s="323" t="s">
        <v>482</v>
      </c>
      <c r="I42" s="323" t="s">
        <v>482</v>
      </c>
      <c r="J42" s="323" t="s">
        <v>482</v>
      </c>
      <c r="K42" s="323" t="s">
        <v>482</v>
      </c>
      <c r="L42" s="323" t="s">
        <v>482</v>
      </c>
      <c r="M42" s="323" t="s">
        <v>482</v>
      </c>
      <c r="N42" s="323" t="s">
        <v>482</v>
      </c>
      <c r="O42" s="323" t="s">
        <v>482</v>
      </c>
      <c r="P42" s="323" t="s">
        <v>482</v>
      </c>
      <c r="Q42" s="323" t="s">
        <v>482</v>
      </c>
      <c r="R42" s="323" t="s">
        <v>482</v>
      </c>
      <c r="S42" s="323" t="s">
        <v>482</v>
      </c>
      <c r="T42" s="323" t="s">
        <v>482</v>
      </c>
      <c r="U42" s="323" t="s">
        <v>482</v>
      </c>
      <c r="V42" s="323" t="s">
        <v>482</v>
      </c>
      <c r="W42" s="323" t="s">
        <v>482</v>
      </c>
      <c r="X42" s="323" t="s">
        <v>482</v>
      </c>
      <c r="Y42" s="323" t="s">
        <v>482</v>
      </c>
      <c r="Z42" s="323" t="s">
        <v>482</v>
      </c>
      <c r="AA42" s="323" t="s">
        <v>482</v>
      </c>
      <c r="AB42" s="323" t="s">
        <v>482</v>
      </c>
      <c r="AC42" s="323" t="s">
        <v>482</v>
      </c>
      <c r="AD42" s="323" t="s">
        <v>482</v>
      </c>
      <c r="AE42" s="323" t="s">
        <v>482</v>
      </c>
    </row>
    <row r="43" spans="1:31" s="362" customFormat="1" ht="110.25" x14ac:dyDescent="0.25">
      <c r="A43" s="150" t="str">
        <f>G0228_1074205010351_02_0_69_!A43</f>
        <v>1.1.4.2</v>
      </c>
      <c r="B43" s="151"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150" t="str">
        <f>G0228_1074205010351_02_0_69_!C43</f>
        <v>Г</v>
      </c>
      <c r="D43" s="323" t="s">
        <v>482</v>
      </c>
      <c r="E43" s="323" t="s">
        <v>482</v>
      </c>
      <c r="F43" s="323" t="s">
        <v>482</v>
      </c>
      <c r="G43" s="323" t="s">
        <v>482</v>
      </c>
      <c r="H43" s="323" t="s">
        <v>482</v>
      </c>
      <c r="I43" s="323" t="s">
        <v>482</v>
      </c>
      <c r="J43" s="323" t="s">
        <v>482</v>
      </c>
      <c r="K43" s="323" t="s">
        <v>482</v>
      </c>
      <c r="L43" s="323" t="s">
        <v>482</v>
      </c>
      <c r="M43" s="323" t="s">
        <v>482</v>
      </c>
      <c r="N43" s="323" t="s">
        <v>482</v>
      </c>
      <c r="O43" s="323" t="s">
        <v>482</v>
      </c>
      <c r="P43" s="323" t="s">
        <v>482</v>
      </c>
      <c r="Q43" s="323" t="s">
        <v>482</v>
      </c>
      <c r="R43" s="323" t="s">
        <v>482</v>
      </c>
      <c r="S43" s="323" t="s">
        <v>482</v>
      </c>
      <c r="T43" s="323" t="s">
        <v>482</v>
      </c>
      <c r="U43" s="323" t="s">
        <v>482</v>
      </c>
      <c r="V43" s="323" t="s">
        <v>482</v>
      </c>
      <c r="W43" s="323" t="s">
        <v>482</v>
      </c>
      <c r="X43" s="323" t="s">
        <v>482</v>
      </c>
      <c r="Y43" s="323" t="s">
        <v>482</v>
      </c>
      <c r="Z43" s="323" t="s">
        <v>482</v>
      </c>
      <c r="AA43" s="323" t="s">
        <v>482</v>
      </c>
      <c r="AB43" s="323" t="s">
        <v>482</v>
      </c>
      <c r="AC43" s="323" t="s">
        <v>482</v>
      </c>
      <c r="AD43" s="323" t="s">
        <v>482</v>
      </c>
      <c r="AE43" s="323" t="s">
        <v>482</v>
      </c>
    </row>
    <row r="44" spans="1:31" s="362" customFormat="1" ht="47.25" x14ac:dyDescent="0.25">
      <c r="A44" s="150" t="str">
        <f>G0228_1074205010351_02_0_69_!A44</f>
        <v>1.2</v>
      </c>
      <c r="B44" s="151" t="str">
        <f>G0228_1074205010351_02_0_69_!B44</f>
        <v>Реконструкция, модернизация, техническое перевооружение всего, в том числе:</v>
      </c>
      <c r="C44" s="150" t="str">
        <f>G0228_1074205010351_02_0_69_!C44</f>
        <v>Г</v>
      </c>
      <c r="D44" s="323" t="s">
        <v>482</v>
      </c>
      <c r="E44" s="323" t="s">
        <v>482</v>
      </c>
      <c r="F44" s="323" t="s">
        <v>482</v>
      </c>
      <c r="G44" s="323" t="s">
        <v>482</v>
      </c>
      <c r="H44" s="323" t="s">
        <v>482</v>
      </c>
      <c r="I44" s="323" t="s">
        <v>482</v>
      </c>
      <c r="J44" s="323" t="s">
        <v>482</v>
      </c>
      <c r="K44" s="323" t="s">
        <v>482</v>
      </c>
      <c r="L44" s="323" t="s">
        <v>482</v>
      </c>
      <c r="M44" s="323" t="s">
        <v>482</v>
      </c>
      <c r="N44" s="323" t="s">
        <v>482</v>
      </c>
      <c r="O44" s="323" t="s">
        <v>482</v>
      </c>
      <c r="P44" s="323" t="s">
        <v>482</v>
      </c>
      <c r="Q44" s="323" t="s">
        <v>482</v>
      </c>
      <c r="R44" s="323" t="s">
        <v>482</v>
      </c>
      <c r="S44" s="323" t="s">
        <v>482</v>
      </c>
      <c r="T44" s="323" t="s">
        <v>482</v>
      </c>
      <c r="U44" s="323" t="s">
        <v>482</v>
      </c>
      <c r="V44" s="323" t="s">
        <v>482</v>
      </c>
      <c r="W44" s="323" t="s">
        <v>482</v>
      </c>
      <c r="X44" s="323" t="s">
        <v>482</v>
      </c>
      <c r="Y44" s="323" t="s">
        <v>482</v>
      </c>
      <c r="Z44" s="323" t="s">
        <v>482</v>
      </c>
      <c r="AA44" s="323" t="s">
        <v>482</v>
      </c>
      <c r="AB44" s="323" t="s">
        <v>482</v>
      </c>
      <c r="AC44" s="323" t="s">
        <v>482</v>
      </c>
      <c r="AD44" s="323" t="s">
        <v>482</v>
      </c>
      <c r="AE44" s="323" t="s">
        <v>482</v>
      </c>
    </row>
    <row r="45" spans="1:31" s="362" customFormat="1" ht="78.75" x14ac:dyDescent="0.25">
      <c r="A45" s="150" t="str">
        <f>G0228_1074205010351_02_0_69_!A45</f>
        <v>1.2.1</v>
      </c>
      <c r="B45" s="151"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150" t="str">
        <f>G0228_1074205010351_02_0_69_!C45</f>
        <v>Г</v>
      </c>
      <c r="D45" s="323" t="s">
        <v>482</v>
      </c>
      <c r="E45" s="323" t="s">
        <v>482</v>
      </c>
      <c r="F45" s="323" t="s">
        <v>482</v>
      </c>
      <c r="G45" s="323" t="s">
        <v>482</v>
      </c>
      <c r="H45" s="323" t="s">
        <v>482</v>
      </c>
      <c r="I45" s="323" t="s">
        <v>482</v>
      </c>
      <c r="J45" s="323" t="s">
        <v>482</v>
      </c>
      <c r="K45" s="323" t="s">
        <v>482</v>
      </c>
      <c r="L45" s="323" t="s">
        <v>482</v>
      </c>
      <c r="M45" s="323" t="s">
        <v>482</v>
      </c>
      <c r="N45" s="323" t="s">
        <v>482</v>
      </c>
      <c r="O45" s="323" t="s">
        <v>482</v>
      </c>
      <c r="P45" s="323" t="s">
        <v>482</v>
      </c>
      <c r="Q45" s="323" t="s">
        <v>482</v>
      </c>
      <c r="R45" s="323" t="s">
        <v>482</v>
      </c>
      <c r="S45" s="323" t="s">
        <v>482</v>
      </c>
      <c r="T45" s="323" t="s">
        <v>482</v>
      </c>
      <c r="U45" s="323" t="s">
        <v>482</v>
      </c>
      <c r="V45" s="323" t="s">
        <v>482</v>
      </c>
      <c r="W45" s="323" t="s">
        <v>482</v>
      </c>
      <c r="X45" s="323" t="s">
        <v>482</v>
      </c>
      <c r="Y45" s="323" t="s">
        <v>482</v>
      </c>
      <c r="Z45" s="323" t="s">
        <v>482</v>
      </c>
      <c r="AA45" s="323" t="s">
        <v>482</v>
      </c>
      <c r="AB45" s="323" t="s">
        <v>482</v>
      </c>
      <c r="AC45" s="323" t="s">
        <v>482</v>
      </c>
      <c r="AD45" s="323" t="s">
        <v>482</v>
      </c>
      <c r="AE45" s="323" t="s">
        <v>482</v>
      </c>
    </row>
    <row r="46" spans="1:31" s="362" customFormat="1" ht="47.25" x14ac:dyDescent="0.25">
      <c r="A46" s="150" t="str">
        <f>G0228_1074205010351_02_0_69_!A46</f>
        <v>1.2.1.1</v>
      </c>
      <c r="B46" s="151" t="str">
        <f>G0228_1074205010351_02_0_69_!B46</f>
        <v>Реконструкция трансформаторных и иных подстанций, всего, в числе:</v>
      </c>
      <c r="C46" s="150" t="str">
        <f>G0228_1074205010351_02_0_69_!C46</f>
        <v>Г</v>
      </c>
      <c r="D46" s="323" t="s">
        <v>482</v>
      </c>
      <c r="E46" s="323" t="s">
        <v>482</v>
      </c>
      <c r="F46" s="323" t="s">
        <v>482</v>
      </c>
      <c r="G46" s="323" t="s">
        <v>482</v>
      </c>
      <c r="H46" s="323" t="s">
        <v>482</v>
      </c>
      <c r="I46" s="323" t="s">
        <v>482</v>
      </c>
      <c r="J46" s="323" t="s">
        <v>482</v>
      </c>
      <c r="K46" s="323" t="s">
        <v>482</v>
      </c>
      <c r="L46" s="323" t="s">
        <v>482</v>
      </c>
      <c r="M46" s="323" t="s">
        <v>482</v>
      </c>
      <c r="N46" s="323" t="s">
        <v>482</v>
      </c>
      <c r="O46" s="323" t="s">
        <v>482</v>
      </c>
      <c r="P46" s="323" t="s">
        <v>482</v>
      </c>
      <c r="Q46" s="323" t="s">
        <v>482</v>
      </c>
      <c r="R46" s="323" t="s">
        <v>482</v>
      </c>
      <c r="S46" s="323" t="s">
        <v>482</v>
      </c>
      <c r="T46" s="323" t="s">
        <v>482</v>
      </c>
      <c r="U46" s="323" t="s">
        <v>482</v>
      </c>
      <c r="V46" s="323" t="s">
        <v>482</v>
      </c>
      <c r="W46" s="323" t="s">
        <v>482</v>
      </c>
      <c r="X46" s="323" t="s">
        <v>482</v>
      </c>
      <c r="Y46" s="323" t="s">
        <v>482</v>
      </c>
      <c r="Z46" s="323" t="s">
        <v>482</v>
      </c>
      <c r="AA46" s="323" t="s">
        <v>482</v>
      </c>
      <c r="AB46" s="323" t="s">
        <v>482</v>
      </c>
      <c r="AC46" s="323" t="s">
        <v>482</v>
      </c>
      <c r="AD46" s="323" t="s">
        <v>482</v>
      </c>
      <c r="AE46" s="323" t="s">
        <v>482</v>
      </c>
    </row>
    <row r="47" spans="1:31" s="362" customFormat="1" ht="78.75" x14ac:dyDescent="0.25">
      <c r="A47" s="150" t="str">
        <f>G0228_1074205010351_02_0_69_!A47</f>
        <v>1.2.1.2</v>
      </c>
      <c r="B47" s="151" t="str">
        <f>G0228_1074205010351_02_0_69_!B47</f>
        <v>Модернизация, техническое перевооружение трансформаторных и иных подстанций, распределительных пунктов, всего, в том числе:</v>
      </c>
      <c r="C47" s="150" t="str">
        <f>G0228_1074205010351_02_0_69_!C47</f>
        <v>Г</v>
      </c>
      <c r="D47" s="323" t="s">
        <v>482</v>
      </c>
      <c r="E47" s="323" t="s">
        <v>482</v>
      </c>
      <c r="F47" s="323" t="s">
        <v>482</v>
      </c>
      <c r="G47" s="323" t="s">
        <v>482</v>
      </c>
      <c r="H47" s="323" t="s">
        <v>482</v>
      </c>
      <c r="I47" s="323" t="s">
        <v>482</v>
      </c>
      <c r="J47" s="323" t="s">
        <v>482</v>
      </c>
      <c r="K47" s="323" t="s">
        <v>482</v>
      </c>
      <c r="L47" s="323" t="s">
        <v>482</v>
      </c>
      <c r="M47" s="323" t="s">
        <v>482</v>
      </c>
      <c r="N47" s="323" t="s">
        <v>482</v>
      </c>
      <c r="O47" s="323" t="s">
        <v>482</v>
      </c>
      <c r="P47" s="323" t="s">
        <v>482</v>
      </c>
      <c r="Q47" s="323" t="s">
        <v>482</v>
      </c>
      <c r="R47" s="323" t="s">
        <v>482</v>
      </c>
      <c r="S47" s="323" t="s">
        <v>482</v>
      </c>
      <c r="T47" s="323" t="s">
        <v>482</v>
      </c>
      <c r="U47" s="323" t="s">
        <v>482</v>
      </c>
      <c r="V47" s="323" t="s">
        <v>482</v>
      </c>
      <c r="W47" s="323" t="s">
        <v>482</v>
      </c>
      <c r="X47" s="323" t="s">
        <v>482</v>
      </c>
      <c r="Y47" s="323" t="s">
        <v>482</v>
      </c>
      <c r="Z47" s="323" t="s">
        <v>482</v>
      </c>
      <c r="AA47" s="323" t="s">
        <v>482</v>
      </c>
      <c r="AB47" s="323" t="s">
        <v>482</v>
      </c>
      <c r="AC47" s="323" t="s">
        <v>482</v>
      </c>
      <c r="AD47" s="323" t="s">
        <v>482</v>
      </c>
      <c r="AE47" s="323" t="s">
        <v>482</v>
      </c>
    </row>
    <row r="48" spans="1:31" ht="173.25" x14ac:dyDescent="0.25">
      <c r="A48" s="150" t="str">
        <f>G0228_1074205010351_02_0_69_!A48</f>
        <v>1.2.1.2.1</v>
      </c>
      <c r="B48" s="151" t="str">
        <f>G0228_1074205010351_02_0_69_!B48</f>
        <v xml:space="preserve">Реконструкция ТП-9, ТП-10 </v>
      </c>
      <c r="C48" s="150" t="str">
        <f>G0228_1074205010351_02_0_69_!C48</f>
        <v>L_0000000001</v>
      </c>
      <c r="D48" s="499">
        <v>1946</v>
      </c>
      <c r="E48" s="499" t="s">
        <v>482</v>
      </c>
      <c r="F48" s="499" t="s">
        <v>482</v>
      </c>
      <c r="G48" s="499" t="s">
        <v>482</v>
      </c>
      <c r="H48" s="499" t="s">
        <v>482</v>
      </c>
      <c r="I48" s="499" t="s">
        <v>482</v>
      </c>
      <c r="J48" s="499" t="s">
        <v>482</v>
      </c>
      <c r="K48" s="499" t="s">
        <v>482</v>
      </c>
      <c r="L48" s="499" t="s">
        <v>890</v>
      </c>
      <c r="M48" s="499" t="s">
        <v>751</v>
      </c>
      <c r="N48" s="499" t="s">
        <v>751</v>
      </c>
      <c r="O48" s="499" t="s">
        <v>751</v>
      </c>
      <c r="P48" s="499" t="s">
        <v>482</v>
      </c>
      <c r="Q48" s="498" t="s">
        <v>482</v>
      </c>
      <c r="R48" s="498" t="s">
        <v>482</v>
      </c>
      <c r="S48" s="498" t="s">
        <v>482</v>
      </c>
      <c r="T48" s="498" t="s">
        <v>482</v>
      </c>
      <c r="U48" s="498">
        <v>2</v>
      </c>
      <c r="V48" s="498">
        <v>2</v>
      </c>
      <c r="W48" s="498" t="s">
        <v>482</v>
      </c>
      <c r="X48" s="498" t="s">
        <v>482</v>
      </c>
      <c r="Y48" s="498" t="s">
        <v>482</v>
      </c>
      <c r="Z48" s="498" t="s">
        <v>482</v>
      </c>
      <c r="AA48" s="499" t="s">
        <v>482</v>
      </c>
      <c r="AB48" s="499" t="s">
        <v>482</v>
      </c>
      <c r="AC48" s="499" t="s">
        <v>945</v>
      </c>
      <c r="AD48" s="499" t="s">
        <v>890</v>
      </c>
      <c r="AE48" s="499" t="s">
        <v>751</v>
      </c>
    </row>
    <row r="49" spans="1:31" ht="78.75" x14ac:dyDescent="0.25">
      <c r="A49" s="150" t="str">
        <f>G0228_1074205010351_02_0_69_!A49</f>
        <v>1.2.1.2.2</v>
      </c>
      <c r="B49" s="151" t="str">
        <f>G0228_1074205010351_02_0_69_!B49</f>
        <v>Замена силового трансформатора ТП-5</v>
      </c>
      <c r="C49" s="150" t="str">
        <f>G0228_1074205010351_02_0_69_!C49</f>
        <v>L_0000000002</v>
      </c>
      <c r="D49" s="499">
        <v>1953</v>
      </c>
      <c r="E49" s="499" t="s">
        <v>482</v>
      </c>
      <c r="F49" s="499" t="s">
        <v>482</v>
      </c>
      <c r="G49" s="499" t="s">
        <v>482</v>
      </c>
      <c r="H49" s="499" t="s">
        <v>482</v>
      </c>
      <c r="I49" s="499" t="s">
        <v>482</v>
      </c>
      <c r="J49" s="499" t="s">
        <v>482</v>
      </c>
      <c r="K49" s="499" t="s">
        <v>482</v>
      </c>
      <c r="L49" s="499" t="s">
        <v>890</v>
      </c>
      <c r="M49" s="499" t="s">
        <v>751</v>
      </c>
      <c r="N49" s="499" t="s">
        <v>751</v>
      </c>
      <c r="O49" s="499" t="s">
        <v>751</v>
      </c>
      <c r="P49" s="499" t="s">
        <v>482</v>
      </c>
      <c r="Q49" s="498" t="s">
        <v>482</v>
      </c>
      <c r="R49" s="498" t="s">
        <v>482</v>
      </c>
      <c r="S49" s="498" t="s">
        <v>482</v>
      </c>
      <c r="T49" s="498" t="s">
        <v>482</v>
      </c>
      <c r="U49" s="498">
        <v>0.56000000000000005</v>
      </c>
      <c r="V49" s="498">
        <v>0.63</v>
      </c>
      <c r="W49" s="498" t="s">
        <v>482</v>
      </c>
      <c r="X49" s="498" t="s">
        <v>482</v>
      </c>
      <c r="Y49" s="498" t="s">
        <v>482</v>
      </c>
      <c r="Z49" s="498" t="s">
        <v>482</v>
      </c>
      <c r="AA49" s="499" t="s">
        <v>482</v>
      </c>
      <c r="AB49" s="499" t="s">
        <v>482</v>
      </c>
      <c r="AC49" s="499" t="s">
        <v>946</v>
      </c>
      <c r="AD49" s="499" t="s">
        <v>751</v>
      </c>
      <c r="AE49" s="499" t="s">
        <v>890</v>
      </c>
    </row>
    <row r="50" spans="1:31" ht="78.75" x14ac:dyDescent="0.25">
      <c r="A50" s="150" t="str">
        <f>G0228_1074205010351_02_0_69_!A50</f>
        <v>1.2.1.2.3</v>
      </c>
      <c r="B50" s="151" t="str">
        <f>G0228_1074205010351_02_0_69_!B50</f>
        <v>Замена силового трансформатора ТП-6</v>
      </c>
      <c r="C50" s="150" t="str">
        <f>G0228_1074205010351_02_0_69_!C50</f>
        <v>L_0000000003</v>
      </c>
      <c r="D50" s="499">
        <v>1975</v>
      </c>
      <c r="E50" s="499" t="s">
        <v>482</v>
      </c>
      <c r="F50" s="499" t="s">
        <v>482</v>
      </c>
      <c r="G50" s="499" t="s">
        <v>482</v>
      </c>
      <c r="H50" s="499" t="s">
        <v>482</v>
      </c>
      <c r="I50" s="499" t="s">
        <v>482</v>
      </c>
      <c r="J50" s="499" t="s">
        <v>482</v>
      </c>
      <c r="K50" s="499" t="s">
        <v>482</v>
      </c>
      <c r="L50" s="499" t="s">
        <v>890</v>
      </c>
      <c r="M50" s="499" t="s">
        <v>751</v>
      </c>
      <c r="N50" s="499" t="s">
        <v>751</v>
      </c>
      <c r="O50" s="499" t="s">
        <v>751</v>
      </c>
      <c r="P50" s="499" t="s">
        <v>482</v>
      </c>
      <c r="Q50" s="498" t="s">
        <v>482</v>
      </c>
      <c r="R50" s="498" t="s">
        <v>482</v>
      </c>
      <c r="S50" s="498" t="s">
        <v>482</v>
      </c>
      <c r="T50" s="498" t="s">
        <v>482</v>
      </c>
      <c r="U50" s="498">
        <v>0.63</v>
      </c>
      <c r="V50" s="498">
        <v>0.63</v>
      </c>
      <c r="W50" s="498" t="s">
        <v>482</v>
      </c>
      <c r="X50" s="498" t="s">
        <v>482</v>
      </c>
      <c r="Y50" s="498" t="s">
        <v>482</v>
      </c>
      <c r="Z50" s="498" t="s">
        <v>482</v>
      </c>
      <c r="AA50" s="499" t="s">
        <v>482</v>
      </c>
      <c r="AB50" s="499" t="s">
        <v>482</v>
      </c>
      <c r="AC50" s="499" t="s">
        <v>946</v>
      </c>
      <c r="AD50" s="499" t="s">
        <v>751</v>
      </c>
      <c r="AE50" s="499" t="s">
        <v>890</v>
      </c>
    </row>
    <row r="51" spans="1:31" ht="31.5" x14ac:dyDescent="0.25">
      <c r="A51" s="150" t="str">
        <f>G0228_1074205010351_02_0_69_!A51</f>
        <v>1.2.1.2.4</v>
      </c>
      <c r="B51" s="151" t="str">
        <f>G0228_1074205010351_02_0_69_!B51</f>
        <v>Замена силового трансформатора ТП Л-19-41</v>
      </c>
      <c r="C51" s="150" t="str">
        <f>G0228_1074205010351_02_0_69_!C51</f>
        <v>L_0000000004</v>
      </c>
      <c r="D51" s="499">
        <v>1976</v>
      </c>
      <c r="E51" s="499" t="s">
        <v>482</v>
      </c>
      <c r="F51" s="499" t="s">
        <v>482</v>
      </c>
      <c r="G51" s="499" t="s">
        <v>482</v>
      </c>
      <c r="H51" s="499" t="s">
        <v>482</v>
      </c>
      <c r="I51" s="499" t="s">
        <v>482</v>
      </c>
      <c r="J51" s="499" t="s">
        <v>482</v>
      </c>
      <c r="K51" s="499" t="s">
        <v>482</v>
      </c>
      <c r="L51" s="499" t="s">
        <v>890</v>
      </c>
      <c r="M51" s="499" t="s">
        <v>751</v>
      </c>
      <c r="N51" s="499" t="s">
        <v>751</v>
      </c>
      <c r="O51" s="499" t="s">
        <v>751</v>
      </c>
      <c r="P51" s="499" t="s">
        <v>482</v>
      </c>
      <c r="Q51" s="498" t="s">
        <v>482</v>
      </c>
      <c r="R51" s="498" t="s">
        <v>482</v>
      </c>
      <c r="S51" s="498" t="s">
        <v>482</v>
      </c>
      <c r="T51" s="498" t="s">
        <v>482</v>
      </c>
      <c r="U51" s="498">
        <v>0.16</v>
      </c>
      <c r="V51" s="498">
        <v>0.16</v>
      </c>
      <c r="W51" s="498" t="s">
        <v>482</v>
      </c>
      <c r="X51" s="498" t="s">
        <v>482</v>
      </c>
      <c r="Y51" s="498" t="s">
        <v>482</v>
      </c>
      <c r="Z51" s="498" t="s">
        <v>482</v>
      </c>
      <c r="AA51" s="499" t="s">
        <v>482</v>
      </c>
      <c r="AB51" s="499" t="s">
        <v>482</v>
      </c>
      <c r="AC51" s="499" t="s">
        <v>947</v>
      </c>
      <c r="AD51" s="499" t="s">
        <v>751</v>
      </c>
      <c r="AE51" s="499" t="s">
        <v>890</v>
      </c>
    </row>
    <row r="52" spans="1:31" ht="189" x14ac:dyDescent="0.25">
      <c r="A52" s="150" t="str">
        <f>G0228_1074205010351_02_0_69_!A52</f>
        <v>1.2.1.2.5</v>
      </c>
      <c r="B52" s="151" t="str">
        <f>G0228_1074205010351_02_0_69_!B52</f>
        <v>Проектирование и строительство ПС 35 кВ ГПЗ-5 (новая)</v>
      </c>
      <c r="C52" s="150" t="str">
        <f>G0228_1074205010351_02_0_69_!C52</f>
        <v>M_0000000001</v>
      </c>
      <c r="D52" s="518">
        <v>1977</v>
      </c>
      <c r="E52" s="518" t="s">
        <v>482</v>
      </c>
      <c r="F52" s="518" t="s">
        <v>482</v>
      </c>
      <c r="G52" s="518" t="s">
        <v>482</v>
      </c>
      <c r="H52" s="518" t="s">
        <v>482</v>
      </c>
      <c r="I52" s="518" t="s">
        <v>482</v>
      </c>
      <c r="J52" s="518" t="s">
        <v>482</v>
      </c>
      <c r="K52" s="518" t="s">
        <v>482</v>
      </c>
      <c r="L52" s="518" t="s">
        <v>890</v>
      </c>
      <c r="M52" s="518" t="s">
        <v>751</v>
      </c>
      <c r="N52" s="518" t="s">
        <v>751</v>
      </c>
      <c r="O52" s="518" t="s">
        <v>751</v>
      </c>
      <c r="P52" s="518" t="s">
        <v>482</v>
      </c>
      <c r="Q52" s="516" t="s">
        <v>482</v>
      </c>
      <c r="R52" s="516" t="s">
        <v>482</v>
      </c>
      <c r="S52" s="516" t="s">
        <v>482</v>
      </c>
      <c r="T52" s="516" t="s">
        <v>482</v>
      </c>
      <c r="U52" s="516">
        <v>32</v>
      </c>
      <c r="V52" s="516">
        <v>32</v>
      </c>
      <c r="W52" s="516" t="s">
        <v>482</v>
      </c>
      <c r="X52" s="516" t="s">
        <v>482</v>
      </c>
      <c r="Y52" s="516" t="s">
        <v>482</v>
      </c>
      <c r="Z52" s="516" t="s">
        <v>482</v>
      </c>
      <c r="AA52" s="518" t="s">
        <v>482</v>
      </c>
      <c r="AB52" s="518" t="s">
        <v>482</v>
      </c>
      <c r="AC52" s="522" t="s">
        <v>950</v>
      </c>
      <c r="AD52" s="518" t="s">
        <v>751</v>
      </c>
      <c r="AE52" s="518" t="s">
        <v>751</v>
      </c>
    </row>
    <row r="53" spans="1:31" ht="189" hidden="1" x14ac:dyDescent="0.25">
      <c r="A53" s="150">
        <f>G0228_1074205010351_02_0_69_!A53</f>
        <v>0</v>
      </c>
      <c r="B53" s="151">
        <f>G0228_1074205010351_02_0_69_!B53</f>
        <v>0</v>
      </c>
      <c r="C53" s="150">
        <f>G0228_1074205010351_02_0_69_!C53</f>
        <v>0</v>
      </c>
      <c r="D53" s="518">
        <v>1977</v>
      </c>
      <c r="E53" s="518" t="s">
        <v>482</v>
      </c>
      <c r="F53" s="518" t="s">
        <v>482</v>
      </c>
      <c r="G53" s="518" t="s">
        <v>482</v>
      </c>
      <c r="H53" s="518" t="s">
        <v>482</v>
      </c>
      <c r="I53" s="518" t="s">
        <v>482</v>
      </c>
      <c r="J53" s="518" t="s">
        <v>482</v>
      </c>
      <c r="K53" s="518" t="s">
        <v>482</v>
      </c>
      <c r="L53" s="518" t="s">
        <v>890</v>
      </c>
      <c r="M53" s="518" t="s">
        <v>751</v>
      </c>
      <c r="N53" s="518" t="s">
        <v>751</v>
      </c>
      <c r="O53" s="518" t="s">
        <v>751</v>
      </c>
      <c r="P53" s="518" t="s">
        <v>482</v>
      </c>
      <c r="Q53" s="516" t="s">
        <v>482</v>
      </c>
      <c r="R53" s="516" t="s">
        <v>482</v>
      </c>
      <c r="S53" s="516" t="s">
        <v>482</v>
      </c>
      <c r="T53" s="516" t="s">
        <v>482</v>
      </c>
      <c r="U53" s="516">
        <v>32</v>
      </c>
      <c r="V53" s="516">
        <v>32</v>
      </c>
      <c r="W53" s="516" t="s">
        <v>482</v>
      </c>
      <c r="X53" s="516" t="s">
        <v>482</v>
      </c>
      <c r="Y53" s="516" t="s">
        <v>482</v>
      </c>
      <c r="Z53" s="516" t="s">
        <v>482</v>
      </c>
      <c r="AA53" s="518">
        <v>35</v>
      </c>
      <c r="AB53" s="518">
        <v>35</v>
      </c>
      <c r="AC53" s="518" t="s">
        <v>950</v>
      </c>
      <c r="AD53" s="518" t="s">
        <v>751</v>
      </c>
      <c r="AE53" s="518" t="s">
        <v>751</v>
      </c>
    </row>
    <row r="54" spans="1:31" hidden="1" x14ac:dyDescent="0.25">
      <c r="A54" s="150"/>
      <c r="B54" s="151"/>
      <c r="C54" s="150"/>
      <c r="D54" s="462"/>
      <c r="E54" s="437"/>
      <c r="F54" s="437"/>
      <c r="G54" s="437"/>
      <c r="H54" s="437"/>
      <c r="I54" s="437"/>
      <c r="J54" s="437"/>
      <c r="K54" s="437"/>
      <c r="L54" s="437"/>
      <c r="M54" s="437"/>
      <c r="N54" s="437"/>
      <c r="O54" s="437"/>
      <c r="P54" s="329"/>
      <c r="Q54" s="483"/>
      <c r="R54" s="486"/>
      <c r="S54" s="483"/>
      <c r="T54" s="483"/>
      <c r="U54" s="461"/>
      <c r="V54" s="461"/>
      <c r="W54" s="461"/>
      <c r="X54" s="461"/>
      <c r="Y54" s="461"/>
      <c r="Z54" s="461"/>
      <c r="AA54" s="437"/>
      <c r="AB54" s="437"/>
      <c r="AC54" s="437"/>
      <c r="AD54" s="437"/>
      <c r="AE54" s="437"/>
    </row>
    <row r="55" spans="1:31" s="362" customFormat="1" ht="63" x14ac:dyDescent="0.25">
      <c r="A55" s="150" t="str">
        <f>G0228_1074205010351_02_0_69_!A55</f>
        <v>1.2.2</v>
      </c>
      <c r="B55" s="151" t="str">
        <f>G0228_1074205010351_02_0_69_!B55</f>
        <v>Реконструкция, модернизация, техническое перевооружение линий электропередачи, всего, в том числе:</v>
      </c>
      <c r="C55" s="150" t="str">
        <f>G0228_1074205010351_02_0_69_!C55</f>
        <v>Г</v>
      </c>
      <c r="D55" s="323" t="s">
        <v>482</v>
      </c>
      <c r="E55" s="323" t="s">
        <v>482</v>
      </c>
      <c r="F55" s="323" t="s">
        <v>482</v>
      </c>
      <c r="G55" s="323" t="s">
        <v>482</v>
      </c>
      <c r="H55" s="323" t="s">
        <v>482</v>
      </c>
      <c r="I55" s="323" t="s">
        <v>482</v>
      </c>
      <c r="J55" s="323" t="s">
        <v>482</v>
      </c>
      <c r="K55" s="323" t="s">
        <v>482</v>
      </c>
      <c r="L55" s="323" t="s">
        <v>482</v>
      </c>
      <c r="M55" s="323" t="s">
        <v>482</v>
      </c>
      <c r="N55" s="323" t="s">
        <v>482</v>
      </c>
      <c r="O55" s="323" t="s">
        <v>482</v>
      </c>
      <c r="P55" s="323" t="s">
        <v>482</v>
      </c>
      <c r="Q55" s="323" t="s">
        <v>482</v>
      </c>
      <c r="R55" s="323" t="s">
        <v>482</v>
      </c>
      <c r="S55" s="323" t="s">
        <v>482</v>
      </c>
      <c r="T55" s="323" t="s">
        <v>482</v>
      </c>
      <c r="U55" s="323" t="s">
        <v>482</v>
      </c>
      <c r="V55" s="323" t="s">
        <v>482</v>
      </c>
      <c r="W55" s="323" t="s">
        <v>482</v>
      </c>
      <c r="X55" s="323" t="s">
        <v>482</v>
      </c>
      <c r="Y55" s="323" t="s">
        <v>482</v>
      </c>
      <c r="Z55" s="323" t="s">
        <v>482</v>
      </c>
      <c r="AA55" s="323" t="s">
        <v>482</v>
      </c>
      <c r="AB55" s="323" t="s">
        <v>482</v>
      </c>
      <c r="AC55" s="323" t="s">
        <v>482</v>
      </c>
      <c r="AD55" s="323" t="s">
        <v>482</v>
      </c>
      <c r="AE55" s="323" t="s">
        <v>482</v>
      </c>
    </row>
    <row r="56" spans="1:31" s="362" customFormat="1" ht="47.25" x14ac:dyDescent="0.25">
      <c r="A56" s="150" t="str">
        <f>G0228_1074205010351_02_0_69_!A56</f>
        <v>1.2.2.1</v>
      </c>
      <c r="B56" s="151" t="str">
        <f>G0228_1074205010351_02_0_69_!B56</f>
        <v>Реконструкция линий электропередачи, всего, в том числе:</v>
      </c>
      <c r="C56" s="150" t="str">
        <f>G0228_1074205010351_02_0_69_!C56</f>
        <v>Г</v>
      </c>
      <c r="D56" s="323" t="s">
        <v>482</v>
      </c>
      <c r="E56" s="323" t="s">
        <v>482</v>
      </c>
      <c r="F56" s="323" t="s">
        <v>482</v>
      </c>
      <c r="G56" s="323" t="s">
        <v>482</v>
      </c>
      <c r="H56" s="323" t="s">
        <v>482</v>
      </c>
      <c r="I56" s="323" t="s">
        <v>482</v>
      </c>
      <c r="J56" s="323" t="s">
        <v>482</v>
      </c>
      <c r="K56" s="323" t="s">
        <v>482</v>
      </c>
      <c r="L56" s="323" t="s">
        <v>482</v>
      </c>
      <c r="M56" s="323" t="s">
        <v>482</v>
      </c>
      <c r="N56" s="323" t="s">
        <v>482</v>
      </c>
      <c r="O56" s="323" t="s">
        <v>482</v>
      </c>
      <c r="P56" s="323" t="s">
        <v>482</v>
      </c>
      <c r="Q56" s="323" t="s">
        <v>482</v>
      </c>
      <c r="R56" s="323" t="s">
        <v>482</v>
      </c>
      <c r="S56" s="323" t="s">
        <v>482</v>
      </c>
      <c r="T56" s="323" t="s">
        <v>482</v>
      </c>
      <c r="U56" s="323" t="s">
        <v>482</v>
      </c>
      <c r="V56" s="323" t="s">
        <v>482</v>
      </c>
      <c r="W56" s="323" t="s">
        <v>482</v>
      </c>
      <c r="X56" s="323" t="s">
        <v>482</v>
      </c>
      <c r="Y56" s="323" t="s">
        <v>482</v>
      </c>
      <c r="Z56" s="323" t="s">
        <v>482</v>
      </c>
      <c r="AA56" s="323" t="s">
        <v>482</v>
      </c>
      <c r="AB56" s="323" t="s">
        <v>482</v>
      </c>
      <c r="AC56" s="323" t="s">
        <v>482</v>
      </c>
      <c r="AD56" s="323" t="s">
        <v>482</v>
      </c>
      <c r="AE56" s="323" t="s">
        <v>482</v>
      </c>
    </row>
    <row r="57" spans="1:31" s="362" customFormat="1" ht="63" x14ac:dyDescent="0.25">
      <c r="A57" s="150" t="str">
        <f>G0228_1074205010351_02_0_69_!A57</f>
        <v>1.2.2.2</v>
      </c>
      <c r="B57" s="151" t="str">
        <f>G0228_1074205010351_02_0_69_!B57</f>
        <v>Модернизация, техническое перевооружение линий электропередачи, всего, в том числе:</v>
      </c>
      <c r="C57" s="150" t="str">
        <f>G0228_1074205010351_02_0_69_!C57</f>
        <v>Г</v>
      </c>
      <c r="D57" s="323" t="s">
        <v>482</v>
      </c>
      <c r="E57" s="323" t="s">
        <v>482</v>
      </c>
      <c r="F57" s="323" t="s">
        <v>482</v>
      </c>
      <c r="G57" s="323" t="s">
        <v>482</v>
      </c>
      <c r="H57" s="323" t="s">
        <v>482</v>
      </c>
      <c r="I57" s="323" t="s">
        <v>482</v>
      </c>
      <c r="J57" s="323" t="s">
        <v>482</v>
      </c>
      <c r="K57" s="323" t="s">
        <v>482</v>
      </c>
      <c r="L57" s="323" t="s">
        <v>482</v>
      </c>
      <c r="M57" s="323" t="s">
        <v>482</v>
      </c>
      <c r="N57" s="323" t="s">
        <v>482</v>
      </c>
      <c r="O57" s="323" t="s">
        <v>482</v>
      </c>
      <c r="P57" s="323" t="s">
        <v>482</v>
      </c>
      <c r="Q57" s="323" t="s">
        <v>482</v>
      </c>
      <c r="R57" s="323" t="s">
        <v>482</v>
      </c>
      <c r="S57" s="323" t="s">
        <v>482</v>
      </c>
      <c r="T57" s="323" t="s">
        <v>482</v>
      </c>
      <c r="U57" s="323" t="s">
        <v>482</v>
      </c>
      <c r="V57" s="323" t="s">
        <v>482</v>
      </c>
      <c r="W57" s="323" t="s">
        <v>482</v>
      </c>
      <c r="X57" s="323" t="s">
        <v>482</v>
      </c>
      <c r="Y57" s="323" t="s">
        <v>482</v>
      </c>
      <c r="Z57" s="323" t="s">
        <v>482</v>
      </c>
      <c r="AA57" s="323" t="s">
        <v>482</v>
      </c>
      <c r="AB57" s="323" t="s">
        <v>482</v>
      </c>
      <c r="AC57" s="323" t="s">
        <v>482</v>
      </c>
      <c r="AD57" s="323" t="s">
        <v>482</v>
      </c>
      <c r="AE57" s="323" t="s">
        <v>482</v>
      </c>
    </row>
    <row r="58" spans="1:31" s="362" customFormat="1" ht="47.25" x14ac:dyDescent="0.25">
      <c r="A58" s="150" t="str">
        <f>G0228_1074205010351_02_0_69_!A58</f>
        <v>1.2.3</v>
      </c>
      <c r="B58" s="151" t="str">
        <f>G0228_1074205010351_02_0_69_!B58</f>
        <v>Развитие и модернизация учета электрической энергии (мощности), всего, в том числе:</v>
      </c>
      <c r="C58" s="150" t="str">
        <f>G0228_1074205010351_02_0_69_!C58</f>
        <v>Г</v>
      </c>
      <c r="D58" s="323" t="s">
        <v>482</v>
      </c>
      <c r="E58" s="323" t="s">
        <v>482</v>
      </c>
      <c r="F58" s="323" t="s">
        <v>482</v>
      </c>
      <c r="G58" s="323" t="s">
        <v>482</v>
      </c>
      <c r="H58" s="323" t="s">
        <v>482</v>
      </c>
      <c r="I58" s="323" t="s">
        <v>482</v>
      </c>
      <c r="J58" s="323" t="s">
        <v>482</v>
      </c>
      <c r="K58" s="323" t="s">
        <v>482</v>
      </c>
      <c r="L58" s="323" t="s">
        <v>482</v>
      </c>
      <c r="M58" s="323" t="s">
        <v>482</v>
      </c>
      <c r="N58" s="323" t="s">
        <v>482</v>
      </c>
      <c r="O58" s="323" t="s">
        <v>482</v>
      </c>
      <c r="P58" s="323" t="s">
        <v>482</v>
      </c>
      <c r="Q58" s="323" t="s">
        <v>482</v>
      </c>
      <c r="R58" s="323" t="s">
        <v>482</v>
      </c>
      <c r="S58" s="323" t="s">
        <v>482</v>
      </c>
      <c r="T58" s="323" t="s">
        <v>482</v>
      </c>
      <c r="U58" s="323" t="s">
        <v>482</v>
      </c>
      <c r="V58" s="323" t="s">
        <v>482</v>
      </c>
      <c r="W58" s="323" t="s">
        <v>482</v>
      </c>
      <c r="X58" s="323" t="s">
        <v>482</v>
      </c>
      <c r="Y58" s="323" t="s">
        <v>482</v>
      </c>
      <c r="Z58" s="323" t="s">
        <v>482</v>
      </c>
      <c r="AA58" s="323" t="s">
        <v>482</v>
      </c>
      <c r="AB58" s="323" t="s">
        <v>482</v>
      </c>
      <c r="AC58" s="323" t="s">
        <v>482</v>
      </c>
      <c r="AD58" s="323" t="s">
        <v>482</v>
      </c>
      <c r="AE58" s="323" t="s">
        <v>482</v>
      </c>
    </row>
    <row r="59" spans="1:31" s="362" customFormat="1" ht="47.25" x14ac:dyDescent="0.25">
      <c r="A59" s="150" t="str">
        <f>G0228_1074205010351_02_0_69_!A59</f>
        <v>1.2.3.1</v>
      </c>
      <c r="B59" s="151" t="str">
        <f>G0228_1074205010351_02_0_69_!B59</f>
        <v>"Установка приборов учета, класс напряжения 0,22 (0,4) кВ, всего, в том числе:"</v>
      </c>
      <c r="C59" s="150" t="str">
        <f>G0228_1074205010351_02_0_69_!C59</f>
        <v>Г</v>
      </c>
      <c r="D59" s="323" t="s">
        <v>482</v>
      </c>
      <c r="E59" s="323" t="s">
        <v>482</v>
      </c>
      <c r="F59" s="323" t="s">
        <v>482</v>
      </c>
      <c r="G59" s="323" t="s">
        <v>482</v>
      </c>
      <c r="H59" s="323" t="s">
        <v>482</v>
      </c>
      <c r="I59" s="323" t="s">
        <v>482</v>
      </c>
      <c r="J59" s="323" t="s">
        <v>482</v>
      </c>
      <c r="K59" s="323" t="s">
        <v>482</v>
      </c>
      <c r="L59" s="323" t="s">
        <v>482</v>
      </c>
      <c r="M59" s="323" t="s">
        <v>482</v>
      </c>
      <c r="N59" s="323" t="s">
        <v>482</v>
      </c>
      <c r="O59" s="323" t="s">
        <v>482</v>
      </c>
      <c r="P59" s="323" t="s">
        <v>482</v>
      </c>
      <c r="Q59" s="323" t="s">
        <v>482</v>
      </c>
      <c r="R59" s="323" t="s">
        <v>482</v>
      </c>
      <c r="S59" s="323" t="s">
        <v>482</v>
      </c>
      <c r="T59" s="323" t="s">
        <v>482</v>
      </c>
      <c r="U59" s="323" t="s">
        <v>482</v>
      </c>
      <c r="V59" s="323" t="s">
        <v>482</v>
      </c>
      <c r="W59" s="323" t="s">
        <v>482</v>
      </c>
      <c r="X59" s="323" t="s">
        <v>482</v>
      </c>
      <c r="Y59" s="323" t="s">
        <v>482</v>
      </c>
      <c r="Z59" s="323" t="s">
        <v>482</v>
      </c>
      <c r="AA59" s="323" t="s">
        <v>482</v>
      </c>
      <c r="AB59" s="323" t="s">
        <v>482</v>
      </c>
      <c r="AC59" s="323" t="s">
        <v>482</v>
      </c>
      <c r="AD59" s="323" t="s">
        <v>482</v>
      </c>
      <c r="AE59" s="323" t="s">
        <v>482</v>
      </c>
    </row>
    <row r="60" spans="1:31" hidden="1" x14ac:dyDescent="0.25">
      <c r="A60" s="150"/>
      <c r="B60" s="151"/>
      <c r="C60" s="150"/>
      <c r="D60" s="323"/>
      <c r="E60" s="437"/>
      <c r="F60" s="437"/>
      <c r="G60" s="437"/>
      <c r="H60" s="437"/>
      <c r="I60" s="437"/>
      <c r="J60" s="437"/>
      <c r="K60" s="437"/>
      <c r="L60" s="437"/>
      <c r="M60" s="437"/>
      <c r="N60" s="437"/>
      <c r="O60" s="437"/>
      <c r="P60" s="323"/>
      <c r="Q60" s="322"/>
      <c r="R60" s="461"/>
      <c r="S60" s="461"/>
      <c r="T60" s="461"/>
      <c r="U60" s="461"/>
      <c r="V60" s="461"/>
      <c r="W60" s="461"/>
      <c r="X60" s="461"/>
      <c r="Y60" s="461"/>
      <c r="Z60" s="461"/>
      <c r="AA60" s="323"/>
      <c r="AB60" s="437"/>
      <c r="AC60" s="323"/>
      <c r="AD60" s="437"/>
      <c r="AE60" s="437"/>
    </row>
    <row r="61" spans="1:31" ht="110.25" x14ac:dyDescent="0.25">
      <c r="A61" s="150" t="str">
        <f>G0228_1074205010351_02_0_69_!A61</f>
        <v>1.2.3.1</v>
      </c>
      <c r="B61" s="151"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150" t="str">
        <f>G0228_1074205010351_02_0_69_!C61</f>
        <v>J_0000000001</v>
      </c>
      <c r="D61" s="437" t="s">
        <v>482</v>
      </c>
      <c r="E61" s="437" t="s">
        <v>482</v>
      </c>
      <c r="F61" s="437" t="s">
        <v>482</v>
      </c>
      <c r="G61" s="437" t="s">
        <v>482</v>
      </c>
      <c r="H61" s="437" t="s">
        <v>482</v>
      </c>
      <c r="I61" s="437" t="s">
        <v>482</v>
      </c>
      <c r="J61" s="437" t="s">
        <v>482</v>
      </c>
      <c r="K61" s="437" t="s">
        <v>482</v>
      </c>
      <c r="L61" s="437" t="s">
        <v>890</v>
      </c>
      <c r="M61" s="437" t="s">
        <v>751</v>
      </c>
      <c r="N61" s="437" t="s">
        <v>751</v>
      </c>
      <c r="O61" s="437" t="s">
        <v>751</v>
      </c>
      <c r="P61" s="437" t="s">
        <v>482</v>
      </c>
      <c r="Q61" s="461" t="s">
        <v>482</v>
      </c>
      <c r="R61" s="461" t="s">
        <v>482</v>
      </c>
      <c r="S61" s="461" t="s">
        <v>482</v>
      </c>
      <c r="T61" s="461" t="s">
        <v>482</v>
      </c>
      <c r="U61" s="461" t="s">
        <v>482</v>
      </c>
      <c r="V61" s="461" t="s">
        <v>482</v>
      </c>
      <c r="W61" s="461" t="s">
        <v>482</v>
      </c>
      <c r="X61" s="461" t="s">
        <v>482</v>
      </c>
      <c r="Y61" s="461" t="s">
        <v>482</v>
      </c>
      <c r="Z61" s="461" t="s">
        <v>482</v>
      </c>
      <c r="AA61" s="437" t="s">
        <v>482</v>
      </c>
      <c r="AB61" s="437" t="s">
        <v>482</v>
      </c>
      <c r="AC61" s="437" t="s">
        <v>891</v>
      </c>
      <c r="AD61" s="437" t="s">
        <v>751</v>
      </c>
      <c r="AE61" s="437" t="s">
        <v>751</v>
      </c>
    </row>
    <row r="62" spans="1:31" s="362" customFormat="1" ht="47.25" x14ac:dyDescent="0.25">
      <c r="A62" s="150" t="str">
        <f>G0228_1074205010351_02_0_69_!A62</f>
        <v>1.2.3.2</v>
      </c>
      <c r="B62" s="151" t="str">
        <f>G0228_1074205010351_02_0_69_!B62</f>
        <v>"Установка приборов учета, класс напряжения 6 (10) кВ, всего, в том числе:"</v>
      </c>
      <c r="C62" s="150" t="str">
        <f>G0228_1074205010351_02_0_69_!C62</f>
        <v>Г</v>
      </c>
      <c r="D62" s="323" t="s">
        <v>482</v>
      </c>
      <c r="E62" s="323" t="s">
        <v>482</v>
      </c>
      <c r="F62" s="323" t="s">
        <v>482</v>
      </c>
      <c r="G62" s="323" t="s">
        <v>482</v>
      </c>
      <c r="H62" s="323" t="s">
        <v>482</v>
      </c>
      <c r="I62" s="323" t="s">
        <v>482</v>
      </c>
      <c r="J62" s="323" t="s">
        <v>482</v>
      </c>
      <c r="K62" s="323" t="s">
        <v>482</v>
      </c>
      <c r="L62" s="323" t="s">
        <v>482</v>
      </c>
      <c r="M62" s="323" t="s">
        <v>482</v>
      </c>
      <c r="N62" s="323" t="s">
        <v>482</v>
      </c>
      <c r="O62" s="323" t="s">
        <v>482</v>
      </c>
      <c r="P62" s="323" t="s">
        <v>482</v>
      </c>
      <c r="Q62" s="323" t="s">
        <v>482</v>
      </c>
      <c r="R62" s="323" t="s">
        <v>482</v>
      </c>
      <c r="S62" s="323" t="s">
        <v>482</v>
      </c>
      <c r="T62" s="323" t="s">
        <v>482</v>
      </c>
      <c r="U62" s="323" t="s">
        <v>482</v>
      </c>
      <c r="V62" s="323" t="s">
        <v>482</v>
      </c>
      <c r="W62" s="323" t="s">
        <v>482</v>
      </c>
      <c r="X62" s="323" t="s">
        <v>482</v>
      </c>
      <c r="Y62" s="323" t="s">
        <v>482</v>
      </c>
      <c r="Z62" s="323" t="s">
        <v>482</v>
      </c>
      <c r="AA62" s="323" t="s">
        <v>482</v>
      </c>
      <c r="AB62" s="323" t="s">
        <v>482</v>
      </c>
      <c r="AC62" s="323" t="s">
        <v>482</v>
      </c>
      <c r="AD62" s="323" t="s">
        <v>482</v>
      </c>
      <c r="AE62" s="323" t="s">
        <v>482</v>
      </c>
    </row>
    <row r="63" spans="1:31" s="362" customFormat="1" ht="47.25" x14ac:dyDescent="0.25">
      <c r="A63" s="150" t="str">
        <f>G0228_1074205010351_02_0_69_!A63</f>
        <v>1.2.3.3</v>
      </c>
      <c r="B63" s="151" t="str">
        <f>G0228_1074205010351_02_0_69_!B63</f>
        <v>"Установка приборов учета, класс напряжения 35 кВ, всего, в том числе:"</v>
      </c>
      <c r="C63" s="150" t="str">
        <f>G0228_1074205010351_02_0_69_!C63</f>
        <v>Г</v>
      </c>
      <c r="D63" s="323" t="s">
        <v>482</v>
      </c>
      <c r="E63" s="323" t="s">
        <v>482</v>
      </c>
      <c r="F63" s="323" t="s">
        <v>482</v>
      </c>
      <c r="G63" s="323" t="s">
        <v>482</v>
      </c>
      <c r="H63" s="323" t="s">
        <v>482</v>
      </c>
      <c r="I63" s="323" t="s">
        <v>482</v>
      </c>
      <c r="J63" s="323" t="s">
        <v>482</v>
      </c>
      <c r="K63" s="323" t="s">
        <v>482</v>
      </c>
      <c r="L63" s="323" t="s">
        <v>482</v>
      </c>
      <c r="M63" s="323" t="s">
        <v>482</v>
      </c>
      <c r="N63" s="323" t="s">
        <v>482</v>
      </c>
      <c r="O63" s="323" t="s">
        <v>482</v>
      </c>
      <c r="P63" s="323" t="s">
        <v>482</v>
      </c>
      <c r="Q63" s="323" t="s">
        <v>482</v>
      </c>
      <c r="R63" s="323" t="s">
        <v>482</v>
      </c>
      <c r="S63" s="323" t="s">
        <v>482</v>
      </c>
      <c r="T63" s="323" t="s">
        <v>482</v>
      </c>
      <c r="U63" s="323" t="s">
        <v>482</v>
      </c>
      <c r="V63" s="323" t="s">
        <v>482</v>
      </c>
      <c r="W63" s="323" t="s">
        <v>482</v>
      </c>
      <c r="X63" s="323" t="s">
        <v>482</v>
      </c>
      <c r="Y63" s="323" t="s">
        <v>482</v>
      </c>
      <c r="Z63" s="323" t="s">
        <v>482</v>
      </c>
      <c r="AA63" s="323" t="s">
        <v>482</v>
      </c>
      <c r="AB63" s="323" t="s">
        <v>482</v>
      </c>
      <c r="AC63" s="323" t="s">
        <v>482</v>
      </c>
      <c r="AD63" s="323" t="s">
        <v>482</v>
      </c>
      <c r="AE63" s="323" t="s">
        <v>482</v>
      </c>
    </row>
    <row r="64" spans="1:31" s="362" customFormat="1" ht="47.25" x14ac:dyDescent="0.25">
      <c r="A64" s="150" t="str">
        <f>G0228_1074205010351_02_0_69_!A64</f>
        <v>1.2.3.4</v>
      </c>
      <c r="B64" s="151" t="str">
        <f>G0228_1074205010351_02_0_69_!B64</f>
        <v>"Установка приборов учета, класс напряжения 110 кВ и выше, всего, в том числе:"</v>
      </c>
      <c r="C64" s="150" t="str">
        <f>G0228_1074205010351_02_0_69_!C64</f>
        <v>Г</v>
      </c>
      <c r="D64" s="323" t="s">
        <v>482</v>
      </c>
      <c r="E64" s="323" t="s">
        <v>482</v>
      </c>
      <c r="F64" s="323" t="s">
        <v>482</v>
      </c>
      <c r="G64" s="323" t="s">
        <v>482</v>
      </c>
      <c r="H64" s="323" t="s">
        <v>482</v>
      </c>
      <c r="I64" s="323" t="s">
        <v>482</v>
      </c>
      <c r="J64" s="323" t="s">
        <v>482</v>
      </c>
      <c r="K64" s="323" t="s">
        <v>482</v>
      </c>
      <c r="L64" s="323" t="s">
        <v>482</v>
      </c>
      <c r="M64" s="323" t="s">
        <v>482</v>
      </c>
      <c r="N64" s="323" t="s">
        <v>482</v>
      </c>
      <c r="O64" s="323" t="s">
        <v>482</v>
      </c>
      <c r="P64" s="323" t="s">
        <v>482</v>
      </c>
      <c r="Q64" s="323" t="s">
        <v>482</v>
      </c>
      <c r="R64" s="323" t="s">
        <v>482</v>
      </c>
      <c r="S64" s="323" t="s">
        <v>482</v>
      </c>
      <c r="T64" s="323" t="s">
        <v>482</v>
      </c>
      <c r="U64" s="323" t="s">
        <v>482</v>
      </c>
      <c r="V64" s="323" t="s">
        <v>482</v>
      </c>
      <c r="W64" s="323" t="s">
        <v>482</v>
      </c>
      <c r="X64" s="323" t="s">
        <v>482</v>
      </c>
      <c r="Y64" s="323" t="s">
        <v>482</v>
      </c>
      <c r="Z64" s="323" t="s">
        <v>482</v>
      </c>
      <c r="AA64" s="323" t="s">
        <v>482</v>
      </c>
      <c r="AB64" s="323" t="s">
        <v>482</v>
      </c>
      <c r="AC64" s="323" t="s">
        <v>482</v>
      </c>
      <c r="AD64" s="323" t="s">
        <v>482</v>
      </c>
      <c r="AE64" s="323" t="s">
        <v>482</v>
      </c>
    </row>
    <row r="65" spans="1:31" s="362" customFormat="1" ht="63" x14ac:dyDescent="0.25">
      <c r="A65" s="150" t="str">
        <f>G0228_1074205010351_02_0_69_!A65</f>
        <v>1.2.3.5</v>
      </c>
      <c r="B65" s="151" t="str">
        <f>G0228_1074205010351_02_0_69_!B65</f>
        <v>"Включение приборов учета в систему сбора и передачи данных, класс напряжения 0,22 (0,4) кВ, всего, в том числе:"</v>
      </c>
      <c r="C65" s="150" t="str">
        <f>G0228_1074205010351_02_0_69_!C65</f>
        <v>Г</v>
      </c>
      <c r="D65" s="323" t="s">
        <v>482</v>
      </c>
      <c r="E65" s="323" t="s">
        <v>482</v>
      </c>
      <c r="F65" s="323" t="s">
        <v>482</v>
      </c>
      <c r="G65" s="323" t="s">
        <v>482</v>
      </c>
      <c r="H65" s="323" t="s">
        <v>482</v>
      </c>
      <c r="I65" s="323" t="s">
        <v>482</v>
      </c>
      <c r="J65" s="323" t="s">
        <v>482</v>
      </c>
      <c r="K65" s="323" t="s">
        <v>482</v>
      </c>
      <c r="L65" s="323" t="s">
        <v>482</v>
      </c>
      <c r="M65" s="323" t="s">
        <v>482</v>
      </c>
      <c r="N65" s="323" t="s">
        <v>482</v>
      </c>
      <c r="O65" s="323" t="s">
        <v>482</v>
      </c>
      <c r="P65" s="323" t="s">
        <v>482</v>
      </c>
      <c r="Q65" s="323" t="s">
        <v>482</v>
      </c>
      <c r="R65" s="323" t="s">
        <v>482</v>
      </c>
      <c r="S65" s="323" t="s">
        <v>482</v>
      </c>
      <c r="T65" s="323" t="s">
        <v>482</v>
      </c>
      <c r="U65" s="323" t="s">
        <v>482</v>
      </c>
      <c r="V65" s="323" t="s">
        <v>482</v>
      </c>
      <c r="W65" s="323" t="s">
        <v>482</v>
      </c>
      <c r="X65" s="323" t="s">
        <v>482</v>
      </c>
      <c r="Y65" s="323" t="s">
        <v>482</v>
      </c>
      <c r="Z65" s="323" t="s">
        <v>482</v>
      </c>
      <c r="AA65" s="323" t="s">
        <v>482</v>
      </c>
      <c r="AB65" s="323" t="s">
        <v>482</v>
      </c>
      <c r="AC65" s="323" t="s">
        <v>482</v>
      </c>
      <c r="AD65" s="323" t="s">
        <v>482</v>
      </c>
      <c r="AE65" s="323" t="s">
        <v>482</v>
      </c>
    </row>
    <row r="66" spans="1:31" hidden="1" x14ac:dyDescent="0.25">
      <c r="A66" s="150"/>
      <c r="B66" s="151"/>
      <c r="C66" s="150"/>
      <c r="D66" s="437"/>
      <c r="E66" s="437"/>
      <c r="F66" s="437"/>
      <c r="G66" s="437"/>
      <c r="H66" s="437"/>
      <c r="I66" s="437"/>
      <c r="J66" s="437"/>
      <c r="K66" s="437"/>
      <c r="L66" s="437"/>
      <c r="M66" s="437"/>
      <c r="N66" s="437"/>
      <c r="O66" s="437"/>
      <c r="P66" s="437"/>
      <c r="Q66" s="461"/>
      <c r="R66" s="461"/>
      <c r="S66" s="461"/>
      <c r="T66" s="461"/>
      <c r="U66" s="461"/>
      <c r="V66" s="461"/>
      <c r="W66" s="461"/>
      <c r="X66" s="461"/>
      <c r="Y66" s="461"/>
      <c r="Z66" s="461"/>
      <c r="AA66" s="437"/>
      <c r="AB66" s="437"/>
      <c r="AC66" s="437"/>
      <c r="AD66" s="437"/>
      <c r="AE66" s="437"/>
    </row>
    <row r="67" spans="1:31" hidden="1" x14ac:dyDescent="0.25">
      <c r="A67" s="150"/>
      <c r="B67" s="151"/>
      <c r="C67" s="150"/>
      <c r="D67" s="437"/>
      <c r="E67" s="437"/>
      <c r="F67" s="437"/>
      <c r="G67" s="437"/>
      <c r="H67" s="437"/>
      <c r="I67" s="437"/>
      <c r="J67" s="437"/>
      <c r="K67" s="437"/>
      <c r="L67" s="437"/>
      <c r="M67" s="437"/>
      <c r="N67" s="437"/>
      <c r="O67" s="437"/>
      <c r="P67" s="437"/>
      <c r="Q67" s="461"/>
      <c r="R67" s="461"/>
      <c r="S67" s="461"/>
      <c r="T67" s="461"/>
      <c r="U67" s="461"/>
      <c r="V67" s="461"/>
      <c r="W67" s="461"/>
      <c r="X67" s="461"/>
      <c r="Y67" s="461"/>
      <c r="Z67" s="461"/>
      <c r="AA67" s="437"/>
      <c r="AB67" s="437"/>
      <c r="AC67" s="437"/>
      <c r="AD67" s="437"/>
      <c r="AE67" s="437"/>
    </row>
    <row r="68" spans="1:31" s="362" customFormat="1" ht="63" x14ac:dyDescent="0.25">
      <c r="A68" s="150" t="str">
        <f>G0228_1074205010351_02_0_69_!A68</f>
        <v>1.2.3.6</v>
      </c>
      <c r="B68" s="151" t="str">
        <f>G0228_1074205010351_02_0_69_!B68</f>
        <v>"Включение приборов учета в систему сбора и передачи данных, класс напряжения 6 (10) кВ, всего, в том числе:"</v>
      </c>
      <c r="C68" s="150" t="str">
        <f>G0228_1074205010351_02_0_69_!C68</f>
        <v>Г</v>
      </c>
      <c r="D68" s="323" t="s">
        <v>482</v>
      </c>
      <c r="E68" s="323" t="s">
        <v>482</v>
      </c>
      <c r="F68" s="323" t="s">
        <v>482</v>
      </c>
      <c r="G68" s="323" t="s">
        <v>482</v>
      </c>
      <c r="H68" s="323" t="s">
        <v>482</v>
      </c>
      <c r="I68" s="323" t="s">
        <v>482</v>
      </c>
      <c r="J68" s="323" t="s">
        <v>482</v>
      </c>
      <c r="K68" s="323" t="s">
        <v>482</v>
      </c>
      <c r="L68" s="323" t="s">
        <v>482</v>
      </c>
      <c r="M68" s="323" t="s">
        <v>482</v>
      </c>
      <c r="N68" s="323" t="s">
        <v>482</v>
      </c>
      <c r="O68" s="323" t="s">
        <v>482</v>
      </c>
      <c r="P68" s="323" t="s">
        <v>482</v>
      </c>
      <c r="Q68" s="323" t="s">
        <v>482</v>
      </c>
      <c r="R68" s="323" t="s">
        <v>482</v>
      </c>
      <c r="S68" s="323" t="s">
        <v>482</v>
      </c>
      <c r="T68" s="323" t="s">
        <v>482</v>
      </c>
      <c r="U68" s="323" t="s">
        <v>482</v>
      </c>
      <c r="V68" s="323" t="s">
        <v>482</v>
      </c>
      <c r="W68" s="323" t="s">
        <v>482</v>
      </c>
      <c r="X68" s="323" t="s">
        <v>482</v>
      </c>
      <c r="Y68" s="323" t="s">
        <v>482</v>
      </c>
      <c r="Z68" s="323" t="s">
        <v>482</v>
      </c>
      <c r="AA68" s="323" t="s">
        <v>482</v>
      </c>
      <c r="AB68" s="323" t="s">
        <v>482</v>
      </c>
      <c r="AC68" s="323" t="s">
        <v>482</v>
      </c>
      <c r="AD68" s="323" t="s">
        <v>482</v>
      </c>
      <c r="AE68" s="323" t="s">
        <v>482</v>
      </c>
    </row>
    <row r="69" spans="1:31" s="362" customFormat="1" ht="63" x14ac:dyDescent="0.25">
      <c r="A69" s="150" t="str">
        <f>G0228_1074205010351_02_0_69_!A69</f>
        <v>1.2.3.7</v>
      </c>
      <c r="B69" s="151" t="str">
        <f>G0228_1074205010351_02_0_69_!B69</f>
        <v>"Включение приборов учета в систему сбора и передачи данных, класс напряжения 35 кВ, всего, в том числе:"</v>
      </c>
      <c r="C69" s="150" t="str">
        <f>G0228_1074205010351_02_0_69_!C69</f>
        <v>Г</v>
      </c>
      <c r="D69" s="323" t="s">
        <v>482</v>
      </c>
      <c r="E69" s="323" t="s">
        <v>482</v>
      </c>
      <c r="F69" s="323" t="s">
        <v>482</v>
      </c>
      <c r="G69" s="323" t="s">
        <v>482</v>
      </c>
      <c r="H69" s="323" t="s">
        <v>482</v>
      </c>
      <c r="I69" s="323" t="s">
        <v>482</v>
      </c>
      <c r="J69" s="323" t="s">
        <v>482</v>
      </c>
      <c r="K69" s="323" t="s">
        <v>482</v>
      </c>
      <c r="L69" s="323" t="s">
        <v>482</v>
      </c>
      <c r="M69" s="323" t="s">
        <v>482</v>
      </c>
      <c r="N69" s="323" t="s">
        <v>482</v>
      </c>
      <c r="O69" s="323" t="s">
        <v>482</v>
      </c>
      <c r="P69" s="323" t="s">
        <v>482</v>
      </c>
      <c r="Q69" s="323" t="s">
        <v>482</v>
      </c>
      <c r="R69" s="323" t="s">
        <v>482</v>
      </c>
      <c r="S69" s="323" t="s">
        <v>482</v>
      </c>
      <c r="T69" s="323" t="s">
        <v>482</v>
      </c>
      <c r="U69" s="323" t="s">
        <v>482</v>
      </c>
      <c r="V69" s="323" t="s">
        <v>482</v>
      </c>
      <c r="W69" s="323" t="s">
        <v>482</v>
      </c>
      <c r="X69" s="323" t="s">
        <v>482</v>
      </c>
      <c r="Y69" s="323" t="s">
        <v>482</v>
      </c>
      <c r="Z69" s="323" t="s">
        <v>482</v>
      </c>
      <c r="AA69" s="323" t="s">
        <v>482</v>
      </c>
      <c r="AB69" s="323" t="s">
        <v>482</v>
      </c>
      <c r="AC69" s="323" t="s">
        <v>482</v>
      </c>
      <c r="AD69" s="323" t="s">
        <v>482</v>
      </c>
      <c r="AE69" s="323" t="s">
        <v>482</v>
      </c>
    </row>
    <row r="70" spans="1:31" s="362" customFormat="1" ht="63" x14ac:dyDescent="0.25">
      <c r="A70" s="150" t="str">
        <f>G0228_1074205010351_02_0_69_!A70</f>
        <v>1.2.3.8</v>
      </c>
      <c r="B70" s="151" t="str">
        <f>G0228_1074205010351_02_0_69_!B70</f>
        <v>"Включение приборов учета в систему сбора и передачи данных, класс напряжения 110 кВ и выше, всего, в том числе:"</v>
      </c>
      <c r="C70" s="150" t="str">
        <f>G0228_1074205010351_02_0_69_!C70</f>
        <v>Г</v>
      </c>
      <c r="D70" s="323" t="s">
        <v>482</v>
      </c>
      <c r="E70" s="323" t="s">
        <v>482</v>
      </c>
      <c r="F70" s="323" t="s">
        <v>482</v>
      </c>
      <c r="G70" s="323" t="s">
        <v>482</v>
      </c>
      <c r="H70" s="323" t="s">
        <v>482</v>
      </c>
      <c r="I70" s="323" t="s">
        <v>482</v>
      </c>
      <c r="J70" s="323" t="s">
        <v>482</v>
      </c>
      <c r="K70" s="323" t="s">
        <v>482</v>
      </c>
      <c r="L70" s="323" t="s">
        <v>482</v>
      </c>
      <c r="M70" s="323" t="s">
        <v>482</v>
      </c>
      <c r="N70" s="323" t="s">
        <v>482</v>
      </c>
      <c r="O70" s="323" t="s">
        <v>482</v>
      </c>
      <c r="P70" s="323" t="s">
        <v>482</v>
      </c>
      <c r="Q70" s="323" t="s">
        <v>482</v>
      </c>
      <c r="R70" s="323" t="s">
        <v>482</v>
      </c>
      <c r="S70" s="323" t="s">
        <v>482</v>
      </c>
      <c r="T70" s="323" t="s">
        <v>482</v>
      </c>
      <c r="U70" s="323" t="s">
        <v>482</v>
      </c>
      <c r="V70" s="323" t="s">
        <v>482</v>
      </c>
      <c r="W70" s="323" t="s">
        <v>482</v>
      </c>
      <c r="X70" s="323" t="s">
        <v>482</v>
      </c>
      <c r="Y70" s="323" t="s">
        <v>482</v>
      </c>
      <c r="Z70" s="323" t="s">
        <v>482</v>
      </c>
      <c r="AA70" s="323" t="s">
        <v>482</v>
      </c>
      <c r="AB70" s="323" t="s">
        <v>482</v>
      </c>
      <c r="AC70" s="323" t="s">
        <v>482</v>
      </c>
      <c r="AD70" s="323" t="s">
        <v>482</v>
      </c>
      <c r="AE70" s="323" t="s">
        <v>482</v>
      </c>
    </row>
    <row r="71" spans="1:31" s="362" customFormat="1" ht="63" x14ac:dyDescent="0.25">
      <c r="A71" s="150" t="str">
        <f>G0228_1074205010351_02_0_69_!A71</f>
        <v>1.2.4</v>
      </c>
      <c r="B71" s="151" t="str">
        <f>G0228_1074205010351_02_0_69_!B71</f>
        <v>Реконструкция, модернизация, техническое перевооружение прочих объектов основных средств, всего, в том числе:</v>
      </c>
      <c r="C71" s="150" t="str">
        <f>G0228_1074205010351_02_0_69_!C71</f>
        <v>Г</v>
      </c>
      <c r="D71" s="323" t="s">
        <v>482</v>
      </c>
      <c r="E71" s="323" t="s">
        <v>482</v>
      </c>
      <c r="F71" s="323" t="s">
        <v>482</v>
      </c>
      <c r="G71" s="323" t="s">
        <v>482</v>
      </c>
      <c r="H71" s="323" t="s">
        <v>482</v>
      </c>
      <c r="I71" s="323" t="s">
        <v>482</v>
      </c>
      <c r="J71" s="323" t="s">
        <v>482</v>
      </c>
      <c r="K71" s="323" t="s">
        <v>482</v>
      </c>
      <c r="L71" s="323" t="s">
        <v>482</v>
      </c>
      <c r="M71" s="323" t="s">
        <v>482</v>
      </c>
      <c r="N71" s="323" t="s">
        <v>482</v>
      </c>
      <c r="O71" s="323" t="s">
        <v>482</v>
      </c>
      <c r="P71" s="323" t="s">
        <v>482</v>
      </c>
      <c r="Q71" s="323" t="s">
        <v>482</v>
      </c>
      <c r="R71" s="323" t="s">
        <v>482</v>
      </c>
      <c r="S71" s="323" t="s">
        <v>482</v>
      </c>
      <c r="T71" s="323" t="s">
        <v>482</v>
      </c>
      <c r="U71" s="323" t="s">
        <v>482</v>
      </c>
      <c r="V71" s="323" t="s">
        <v>482</v>
      </c>
      <c r="W71" s="323" t="s">
        <v>482</v>
      </c>
      <c r="X71" s="323" t="s">
        <v>482</v>
      </c>
      <c r="Y71" s="323" t="s">
        <v>482</v>
      </c>
      <c r="Z71" s="323" t="s">
        <v>482</v>
      </c>
      <c r="AA71" s="323" t="s">
        <v>482</v>
      </c>
      <c r="AB71" s="323" t="s">
        <v>482</v>
      </c>
      <c r="AC71" s="323" t="s">
        <v>482</v>
      </c>
      <c r="AD71" s="323" t="s">
        <v>482</v>
      </c>
      <c r="AE71" s="323" t="s">
        <v>482</v>
      </c>
    </row>
    <row r="72" spans="1:31" s="362" customFormat="1" ht="47.25" x14ac:dyDescent="0.25">
      <c r="A72" s="150" t="str">
        <f>G0228_1074205010351_02_0_69_!A72</f>
        <v>1.2.4.1</v>
      </c>
      <c r="B72" s="151" t="str">
        <f>G0228_1074205010351_02_0_69_!B72</f>
        <v>Реконструкция прочих объектов основных средств, всего, в том числе:</v>
      </c>
      <c r="C72" s="150" t="str">
        <f>G0228_1074205010351_02_0_69_!C72</f>
        <v>Г</v>
      </c>
      <c r="D72" s="323" t="s">
        <v>482</v>
      </c>
      <c r="E72" s="323" t="s">
        <v>482</v>
      </c>
      <c r="F72" s="323" t="s">
        <v>482</v>
      </c>
      <c r="G72" s="323" t="s">
        <v>482</v>
      </c>
      <c r="H72" s="323" t="s">
        <v>482</v>
      </c>
      <c r="I72" s="323" t="s">
        <v>482</v>
      </c>
      <c r="J72" s="323" t="s">
        <v>482</v>
      </c>
      <c r="K72" s="323" t="s">
        <v>482</v>
      </c>
      <c r="L72" s="323" t="s">
        <v>482</v>
      </c>
      <c r="M72" s="323" t="s">
        <v>482</v>
      </c>
      <c r="N72" s="323" t="s">
        <v>482</v>
      </c>
      <c r="O72" s="323" t="s">
        <v>482</v>
      </c>
      <c r="P72" s="323" t="s">
        <v>482</v>
      </c>
      <c r="Q72" s="323" t="s">
        <v>482</v>
      </c>
      <c r="R72" s="323" t="s">
        <v>482</v>
      </c>
      <c r="S72" s="323" t="s">
        <v>482</v>
      </c>
      <c r="T72" s="323" t="s">
        <v>482</v>
      </c>
      <c r="U72" s="323" t="s">
        <v>482</v>
      </c>
      <c r="V72" s="323" t="s">
        <v>482</v>
      </c>
      <c r="W72" s="323" t="s">
        <v>482</v>
      </c>
      <c r="X72" s="323" t="s">
        <v>482</v>
      </c>
      <c r="Y72" s="323" t="s">
        <v>482</v>
      </c>
      <c r="Z72" s="323" t="s">
        <v>482</v>
      </c>
      <c r="AA72" s="323" t="s">
        <v>482</v>
      </c>
      <c r="AB72" s="323" t="s">
        <v>482</v>
      </c>
      <c r="AC72" s="323" t="s">
        <v>482</v>
      </c>
      <c r="AD72" s="323" t="s">
        <v>482</v>
      </c>
      <c r="AE72" s="323" t="s">
        <v>482</v>
      </c>
    </row>
    <row r="73" spans="1:31" s="362" customFormat="1" ht="63" x14ac:dyDescent="0.25">
      <c r="A73" s="150" t="str">
        <f>G0228_1074205010351_02_0_69_!A73</f>
        <v>1.2.4.2</v>
      </c>
      <c r="B73" s="151" t="str">
        <f>G0228_1074205010351_02_0_69_!B73</f>
        <v>Модернизация, техническое перевооружение прочих объектов основных средств, всего, в том числе:</v>
      </c>
      <c r="C73" s="150" t="str">
        <f>G0228_1074205010351_02_0_69_!C73</f>
        <v>Г</v>
      </c>
      <c r="D73" s="323" t="s">
        <v>482</v>
      </c>
      <c r="E73" s="323" t="s">
        <v>482</v>
      </c>
      <c r="F73" s="323" t="s">
        <v>482</v>
      </c>
      <c r="G73" s="323" t="s">
        <v>482</v>
      </c>
      <c r="H73" s="323" t="s">
        <v>482</v>
      </c>
      <c r="I73" s="323" t="s">
        <v>482</v>
      </c>
      <c r="J73" s="323" t="s">
        <v>482</v>
      </c>
      <c r="K73" s="323" t="s">
        <v>482</v>
      </c>
      <c r="L73" s="323" t="s">
        <v>482</v>
      </c>
      <c r="M73" s="323" t="s">
        <v>482</v>
      </c>
      <c r="N73" s="323" t="s">
        <v>482</v>
      </c>
      <c r="O73" s="323" t="s">
        <v>482</v>
      </c>
      <c r="P73" s="323" t="s">
        <v>482</v>
      </c>
      <c r="Q73" s="323" t="s">
        <v>482</v>
      </c>
      <c r="R73" s="323" t="s">
        <v>482</v>
      </c>
      <c r="S73" s="323" t="s">
        <v>482</v>
      </c>
      <c r="T73" s="323" t="s">
        <v>482</v>
      </c>
      <c r="U73" s="323" t="s">
        <v>482</v>
      </c>
      <c r="V73" s="323" t="s">
        <v>482</v>
      </c>
      <c r="W73" s="323" t="s">
        <v>482</v>
      </c>
      <c r="X73" s="323" t="s">
        <v>482</v>
      </c>
      <c r="Y73" s="323" t="s">
        <v>482</v>
      </c>
      <c r="Z73" s="323" t="s">
        <v>482</v>
      </c>
      <c r="AA73" s="323" t="s">
        <v>482</v>
      </c>
      <c r="AB73" s="323" t="s">
        <v>482</v>
      </c>
      <c r="AC73" s="323" t="s">
        <v>482</v>
      </c>
      <c r="AD73" s="323" t="s">
        <v>482</v>
      </c>
      <c r="AE73" s="323" t="s">
        <v>482</v>
      </c>
    </row>
    <row r="74" spans="1:31" s="362" customFormat="1" ht="94.5" x14ac:dyDescent="0.25">
      <c r="A74" s="150" t="str">
        <f>G0228_1074205010351_02_0_69_!A74</f>
        <v>1.3</v>
      </c>
      <c r="B74" s="151"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150" t="str">
        <f>G0228_1074205010351_02_0_69_!C74</f>
        <v>Г</v>
      </c>
      <c r="D74" s="323" t="s">
        <v>482</v>
      </c>
      <c r="E74" s="323" t="s">
        <v>482</v>
      </c>
      <c r="F74" s="323" t="s">
        <v>482</v>
      </c>
      <c r="G74" s="323" t="s">
        <v>482</v>
      </c>
      <c r="H74" s="323" t="s">
        <v>482</v>
      </c>
      <c r="I74" s="323" t="s">
        <v>482</v>
      </c>
      <c r="J74" s="323" t="s">
        <v>482</v>
      </c>
      <c r="K74" s="323" t="s">
        <v>482</v>
      </c>
      <c r="L74" s="323" t="s">
        <v>482</v>
      </c>
      <c r="M74" s="323" t="s">
        <v>482</v>
      </c>
      <c r="N74" s="323" t="s">
        <v>482</v>
      </c>
      <c r="O74" s="323" t="s">
        <v>482</v>
      </c>
      <c r="P74" s="323" t="s">
        <v>482</v>
      </c>
      <c r="Q74" s="323" t="s">
        <v>482</v>
      </c>
      <c r="R74" s="323" t="s">
        <v>482</v>
      </c>
      <c r="S74" s="323" t="s">
        <v>482</v>
      </c>
      <c r="T74" s="323" t="s">
        <v>482</v>
      </c>
      <c r="U74" s="323" t="s">
        <v>482</v>
      </c>
      <c r="V74" s="323" t="s">
        <v>482</v>
      </c>
      <c r="W74" s="323" t="s">
        <v>482</v>
      </c>
      <c r="X74" s="323" t="s">
        <v>482</v>
      </c>
      <c r="Y74" s="323" t="s">
        <v>482</v>
      </c>
      <c r="Z74" s="323" t="s">
        <v>482</v>
      </c>
      <c r="AA74" s="323" t="s">
        <v>482</v>
      </c>
      <c r="AB74" s="323" t="s">
        <v>482</v>
      </c>
      <c r="AC74" s="323" t="s">
        <v>482</v>
      </c>
      <c r="AD74" s="323" t="s">
        <v>482</v>
      </c>
      <c r="AE74" s="323" t="s">
        <v>482</v>
      </c>
    </row>
    <row r="75" spans="1:31" s="362" customFormat="1" ht="78.75" x14ac:dyDescent="0.25">
      <c r="A75" s="150" t="str">
        <f>G0228_1074205010351_02_0_69_!A75</f>
        <v>1.3.1</v>
      </c>
      <c r="B75" s="151"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150" t="str">
        <f>G0228_1074205010351_02_0_69_!C75</f>
        <v>Г</v>
      </c>
      <c r="D75" s="323" t="s">
        <v>482</v>
      </c>
      <c r="E75" s="323" t="s">
        <v>482</v>
      </c>
      <c r="F75" s="323" t="s">
        <v>482</v>
      </c>
      <c r="G75" s="323" t="s">
        <v>482</v>
      </c>
      <c r="H75" s="323" t="s">
        <v>482</v>
      </c>
      <c r="I75" s="323" t="s">
        <v>482</v>
      </c>
      <c r="J75" s="323" t="s">
        <v>482</v>
      </c>
      <c r="K75" s="323" t="s">
        <v>482</v>
      </c>
      <c r="L75" s="323" t="s">
        <v>482</v>
      </c>
      <c r="M75" s="323" t="s">
        <v>482</v>
      </c>
      <c r="N75" s="323" t="s">
        <v>482</v>
      </c>
      <c r="O75" s="323" t="s">
        <v>482</v>
      </c>
      <c r="P75" s="323" t="s">
        <v>482</v>
      </c>
      <c r="Q75" s="323" t="s">
        <v>482</v>
      </c>
      <c r="R75" s="323" t="s">
        <v>482</v>
      </c>
      <c r="S75" s="323" t="s">
        <v>482</v>
      </c>
      <c r="T75" s="323" t="s">
        <v>482</v>
      </c>
      <c r="U75" s="323" t="s">
        <v>482</v>
      </c>
      <c r="V75" s="323" t="s">
        <v>482</v>
      </c>
      <c r="W75" s="323" t="s">
        <v>482</v>
      </c>
      <c r="X75" s="323" t="s">
        <v>482</v>
      </c>
      <c r="Y75" s="323" t="s">
        <v>482</v>
      </c>
      <c r="Z75" s="323" t="s">
        <v>482</v>
      </c>
      <c r="AA75" s="323" t="s">
        <v>482</v>
      </c>
      <c r="AB75" s="323" t="s">
        <v>482</v>
      </c>
      <c r="AC75" s="323" t="s">
        <v>482</v>
      </c>
      <c r="AD75" s="323" t="s">
        <v>482</v>
      </c>
      <c r="AE75" s="323" t="s">
        <v>482</v>
      </c>
    </row>
    <row r="76" spans="1:31" s="362" customFormat="1" ht="78.75" x14ac:dyDescent="0.25">
      <c r="A76" s="150" t="str">
        <f>G0228_1074205010351_02_0_69_!A76</f>
        <v>1.3.2</v>
      </c>
      <c r="B76" s="151" t="str">
        <f>G0228_1074205010351_02_0_69_!B76</f>
        <v>Инвестиционные проекты, предусмотренные схемой и программой развития субъекта Российской Федерации, всего, в том числе:</v>
      </c>
      <c r="C76" s="150" t="str">
        <f>G0228_1074205010351_02_0_69_!C76</f>
        <v>Г</v>
      </c>
      <c r="D76" s="323" t="s">
        <v>482</v>
      </c>
      <c r="E76" s="323" t="s">
        <v>482</v>
      </c>
      <c r="F76" s="323" t="s">
        <v>482</v>
      </c>
      <c r="G76" s="323" t="s">
        <v>482</v>
      </c>
      <c r="H76" s="323" t="s">
        <v>482</v>
      </c>
      <c r="I76" s="323" t="s">
        <v>482</v>
      </c>
      <c r="J76" s="323" t="s">
        <v>482</v>
      </c>
      <c r="K76" s="323" t="s">
        <v>482</v>
      </c>
      <c r="L76" s="323" t="s">
        <v>482</v>
      </c>
      <c r="M76" s="323" t="s">
        <v>482</v>
      </c>
      <c r="N76" s="323" t="s">
        <v>482</v>
      </c>
      <c r="O76" s="323" t="s">
        <v>482</v>
      </c>
      <c r="P76" s="323" t="s">
        <v>482</v>
      </c>
      <c r="Q76" s="323" t="s">
        <v>482</v>
      </c>
      <c r="R76" s="323" t="s">
        <v>482</v>
      </c>
      <c r="S76" s="323" t="s">
        <v>482</v>
      </c>
      <c r="T76" s="323" t="s">
        <v>482</v>
      </c>
      <c r="U76" s="323" t="s">
        <v>482</v>
      </c>
      <c r="V76" s="323" t="s">
        <v>482</v>
      </c>
      <c r="W76" s="323" t="s">
        <v>482</v>
      </c>
      <c r="X76" s="323" t="s">
        <v>482</v>
      </c>
      <c r="Y76" s="323" t="s">
        <v>482</v>
      </c>
      <c r="Z76" s="323" t="s">
        <v>482</v>
      </c>
      <c r="AA76" s="323" t="s">
        <v>482</v>
      </c>
      <c r="AB76" s="323" t="s">
        <v>482</v>
      </c>
      <c r="AC76" s="323" t="s">
        <v>482</v>
      </c>
      <c r="AD76" s="323" t="s">
        <v>482</v>
      </c>
      <c r="AE76" s="323" t="s">
        <v>482</v>
      </c>
    </row>
    <row r="77" spans="1:31" hidden="1" x14ac:dyDescent="0.25">
      <c r="A77" s="150"/>
      <c r="B77" s="151"/>
      <c r="C77" s="150"/>
      <c r="D77" s="437"/>
      <c r="E77" s="437"/>
      <c r="F77" s="437"/>
      <c r="G77" s="437"/>
      <c r="H77" s="437"/>
      <c r="I77" s="437"/>
      <c r="J77" s="437"/>
      <c r="K77" s="437"/>
      <c r="L77" s="437"/>
      <c r="M77" s="437"/>
      <c r="N77" s="437"/>
      <c r="O77" s="437"/>
      <c r="P77" s="437"/>
      <c r="Q77" s="461"/>
      <c r="R77" s="461"/>
      <c r="S77" s="461"/>
      <c r="T77" s="461"/>
      <c r="U77" s="461"/>
      <c r="V77" s="461"/>
      <c r="W77" s="461"/>
      <c r="X77" s="461"/>
      <c r="Y77" s="461"/>
      <c r="Z77" s="461"/>
      <c r="AA77" s="437"/>
      <c r="AB77" s="437"/>
      <c r="AC77" s="323"/>
      <c r="AD77" s="437"/>
      <c r="AE77" s="437"/>
    </row>
    <row r="78" spans="1:31" s="362" customFormat="1" ht="47.25" x14ac:dyDescent="0.25">
      <c r="A78" s="150" t="str">
        <f>G0228_1074205010351_02_0_69_!A78</f>
        <v>1.4</v>
      </c>
      <c r="B78" s="151" t="str">
        <f>G0228_1074205010351_02_0_69_!B78</f>
        <v>Прочее новое строительство объектов электросетевого хозяйства, всего, в том числе:</v>
      </c>
      <c r="C78" s="150" t="str">
        <f>G0228_1074205010351_02_0_69_!C78</f>
        <v>Г</v>
      </c>
      <c r="D78" s="323" t="s">
        <v>482</v>
      </c>
      <c r="E78" s="323" t="s">
        <v>482</v>
      </c>
      <c r="F78" s="323" t="s">
        <v>482</v>
      </c>
      <c r="G78" s="323" t="s">
        <v>482</v>
      </c>
      <c r="H78" s="323" t="s">
        <v>482</v>
      </c>
      <c r="I78" s="323" t="s">
        <v>482</v>
      </c>
      <c r="J78" s="323" t="s">
        <v>482</v>
      </c>
      <c r="K78" s="323" t="s">
        <v>482</v>
      </c>
      <c r="L78" s="323" t="s">
        <v>482</v>
      </c>
      <c r="M78" s="323" t="s">
        <v>482</v>
      </c>
      <c r="N78" s="323" t="s">
        <v>482</v>
      </c>
      <c r="O78" s="323" t="s">
        <v>482</v>
      </c>
      <c r="P78" s="323" t="s">
        <v>482</v>
      </c>
      <c r="Q78" s="323" t="s">
        <v>482</v>
      </c>
      <c r="R78" s="323" t="s">
        <v>482</v>
      </c>
      <c r="S78" s="323" t="s">
        <v>482</v>
      </c>
      <c r="T78" s="323" t="s">
        <v>482</v>
      </c>
      <c r="U78" s="323" t="s">
        <v>482</v>
      </c>
      <c r="V78" s="323" t="s">
        <v>482</v>
      </c>
      <c r="W78" s="323" t="s">
        <v>482</v>
      </c>
      <c r="X78" s="323" t="s">
        <v>482</v>
      </c>
      <c r="Y78" s="323" t="s">
        <v>482</v>
      </c>
      <c r="Z78" s="323" t="s">
        <v>482</v>
      </c>
      <c r="AA78" s="323" t="s">
        <v>482</v>
      </c>
      <c r="AB78" s="323" t="s">
        <v>482</v>
      </c>
      <c r="AC78" s="323" t="s">
        <v>482</v>
      </c>
      <c r="AD78" s="323" t="s">
        <v>482</v>
      </c>
      <c r="AE78" s="323" t="s">
        <v>482</v>
      </c>
    </row>
    <row r="79" spans="1:31" hidden="1" x14ac:dyDescent="0.25">
      <c r="A79" s="150"/>
      <c r="B79" s="151"/>
      <c r="C79" s="150"/>
      <c r="D79" s="507"/>
      <c r="E79" s="507"/>
      <c r="F79" s="507"/>
      <c r="G79" s="507"/>
      <c r="H79" s="507"/>
      <c r="I79" s="507"/>
      <c r="J79" s="507"/>
      <c r="K79" s="507"/>
      <c r="L79" s="507"/>
      <c r="M79" s="507"/>
      <c r="N79" s="507"/>
      <c r="O79" s="507"/>
      <c r="P79" s="507"/>
      <c r="Q79" s="505"/>
      <c r="R79" s="505"/>
      <c r="S79" s="505"/>
      <c r="T79" s="505"/>
      <c r="U79" s="505"/>
      <c r="V79" s="505"/>
      <c r="W79" s="505"/>
      <c r="X79" s="505"/>
      <c r="Y79" s="505"/>
      <c r="Z79" s="505"/>
      <c r="AA79" s="507"/>
      <c r="AB79" s="507"/>
      <c r="AC79" s="507"/>
      <c r="AD79" s="507"/>
      <c r="AE79" s="507"/>
    </row>
    <row r="80" spans="1:31" hidden="1" x14ac:dyDescent="0.25">
      <c r="A80" s="150"/>
      <c r="B80" s="151"/>
      <c r="C80" s="150"/>
      <c r="D80" s="507"/>
      <c r="E80" s="507"/>
      <c r="F80" s="507"/>
      <c r="G80" s="507"/>
      <c r="H80" s="507"/>
      <c r="I80" s="507"/>
      <c r="J80" s="507"/>
      <c r="K80" s="507"/>
      <c r="L80" s="507"/>
      <c r="M80" s="507"/>
      <c r="N80" s="507"/>
      <c r="O80" s="507"/>
      <c r="P80" s="507"/>
      <c r="Q80" s="505"/>
      <c r="R80" s="505"/>
      <c r="S80" s="505"/>
      <c r="T80" s="505"/>
      <c r="U80" s="505"/>
      <c r="V80" s="505"/>
      <c r="W80" s="505"/>
      <c r="X80" s="505"/>
      <c r="Y80" s="505"/>
      <c r="Z80" s="505"/>
      <c r="AA80" s="507"/>
      <c r="AB80" s="507"/>
      <c r="AC80" s="507"/>
      <c r="AD80" s="507"/>
      <c r="AE80" s="507"/>
    </row>
    <row r="81" spans="1:31" hidden="1" x14ac:dyDescent="0.25">
      <c r="A81" s="150"/>
      <c r="B81" s="151"/>
      <c r="C81" s="150"/>
      <c r="D81" s="437"/>
      <c r="E81" s="437"/>
      <c r="F81" s="437"/>
      <c r="G81" s="437"/>
      <c r="H81" s="437"/>
      <c r="I81" s="437"/>
      <c r="J81" s="437"/>
      <c r="K81" s="437"/>
      <c r="L81" s="437"/>
      <c r="M81" s="437"/>
      <c r="N81" s="437"/>
      <c r="O81" s="437"/>
      <c r="P81" s="437"/>
      <c r="Q81" s="461"/>
      <c r="R81" s="461"/>
      <c r="S81" s="461"/>
      <c r="T81" s="461"/>
      <c r="U81" s="461"/>
      <c r="V81" s="461"/>
      <c r="W81" s="461"/>
      <c r="X81" s="461"/>
      <c r="Y81" s="461"/>
      <c r="Z81" s="461"/>
      <c r="AA81" s="437"/>
      <c r="AB81" s="437"/>
      <c r="AC81" s="323"/>
      <c r="AD81" s="437"/>
      <c r="AE81" s="437"/>
    </row>
    <row r="82" spans="1:31" hidden="1" x14ac:dyDescent="0.25">
      <c r="A82" s="150"/>
      <c r="B82" s="151"/>
      <c r="C82" s="150"/>
      <c r="D82" s="437"/>
      <c r="E82" s="437"/>
      <c r="F82" s="437"/>
      <c r="G82" s="437"/>
      <c r="H82" s="437"/>
      <c r="I82" s="437"/>
      <c r="J82" s="437"/>
      <c r="K82" s="437"/>
      <c r="L82" s="437"/>
      <c r="M82" s="437"/>
      <c r="N82" s="437"/>
      <c r="O82" s="437"/>
      <c r="P82" s="437"/>
      <c r="Q82" s="461"/>
      <c r="R82" s="461"/>
      <c r="S82" s="461"/>
      <c r="T82" s="461"/>
      <c r="U82" s="461"/>
      <c r="V82" s="461"/>
      <c r="W82" s="461"/>
      <c r="X82" s="461"/>
      <c r="Y82" s="461"/>
      <c r="Z82" s="461"/>
      <c r="AA82" s="437"/>
      <c r="AB82" s="150"/>
      <c r="AC82" s="437"/>
      <c r="AD82" s="437"/>
      <c r="AE82" s="437"/>
    </row>
    <row r="83" spans="1:31" s="362" customFormat="1" ht="63" x14ac:dyDescent="0.25">
      <c r="A83" s="150" t="str">
        <f>G0228_1074205010351_02_0_69_!A83</f>
        <v>1.5</v>
      </c>
      <c r="B83" s="151" t="str">
        <f>G0228_1074205010351_02_0_69_!B83</f>
        <v>Покупка земельных участков для целей реализации инвестиционных проектов, всего, в том числе:</v>
      </c>
      <c r="C83" s="150" t="str">
        <f>G0228_1074205010351_02_0_69_!C83</f>
        <v>Г</v>
      </c>
      <c r="D83" s="323" t="s">
        <v>482</v>
      </c>
      <c r="E83" s="323" t="s">
        <v>482</v>
      </c>
      <c r="F83" s="323" t="s">
        <v>482</v>
      </c>
      <c r="G83" s="323" t="s">
        <v>482</v>
      </c>
      <c r="H83" s="323" t="s">
        <v>482</v>
      </c>
      <c r="I83" s="323" t="s">
        <v>482</v>
      </c>
      <c r="J83" s="323" t="s">
        <v>482</v>
      </c>
      <c r="K83" s="323" t="s">
        <v>482</v>
      </c>
      <c r="L83" s="323" t="s">
        <v>482</v>
      </c>
      <c r="M83" s="323" t="s">
        <v>482</v>
      </c>
      <c r="N83" s="323" t="s">
        <v>482</v>
      </c>
      <c r="O83" s="323" t="s">
        <v>482</v>
      </c>
      <c r="P83" s="323" t="s">
        <v>482</v>
      </c>
      <c r="Q83" s="323" t="s">
        <v>482</v>
      </c>
      <c r="R83" s="323" t="s">
        <v>482</v>
      </c>
      <c r="S83" s="323" t="s">
        <v>482</v>
      </c>
      <c r="T83" s="323" t="s">
        <v>482</v>
      </c>
      <c r="U83" s="323" t="s">
        <v>482</v>
      </c>
      <c r="V83" s="323" t="s">
        <v>482</v>
      </c>
      <c r="W83" s="323" t="s">
        <v>482</v>
      </c>
      <c r="X83" s="323" t="s">
        <v>482</v>
      </c>
      <c r="Y83" s="323" t="s">
        <v>482</v>
      </c>
      <c r="Z83" s="323" t="s">
        <v>482</v>
      </c>
      <c r="AA83" s="323" t="s">
        <v>482</v>
      </c>
      <c r="AB83" s="323" t="s">
        <v>482</v>
      </c>
      <c r="AC83" s="323" t="s">
        <v>482</v>
      </c>
      <c r="AD83" s="323" t="s">
        <v>482</v>
      </c>
      <c r="AE83" s="323" t="s">
        <v>482</v>
      </c>
    </row>
    <row r="84" spans="1:31" s="362" customFormat="1" ht="31.5" x14ac:dyDescent="0.25">
      <c r="A84" s="150" t="str">
        <f>G0228_1074205010351_02_0_69_!A84</f>
        <v>1.6</v>
      </c>
      <c r="B84" s="151" t="str">
        <f>G0228_1074205010351_02_0_69_!B84</f>
        <v>Прочие инвестиционные проекты, всего, в том числе:</v>
      </c>
      <c r="C84" s="150" t="str">
        <f>G0228_1074205010351_02_0_69_!C84</f>
        <v>Г</v>
      </c>
      <c r="D84" s="323" t="s">
        <v>482</v>
      </c>
      <c r="E84" s="323" t="s">
        <v>482</v>
      </c>
      <c r="F84" s="323" t="s">
        <v>482</v>
      </c>
      <c r="G84" s="323" t="s">
        <v>482</v>
      </c>
      <c r="H84" s="323" t="s">
        <v>482</v>
      </c>
      <c r="I84" s="323" t="s">
        <v>482</v>
      </c>
      <c r="J84" s="323" t="s">
        <v>482</v>
      </c>
      <c r="K84" s="323" t="s">
        <v>482</v>
      </c>
      <c r="L84" s="323" t="s">
        <v>482</v>
      </c>
      <c r="M84" s="323" t="s">
        <v>482</v>
      </c>
      <c r="N84" s="323" t="s">
        <v>482</v>
      </c>
      <c r="O84" s="323" t="s">
        <v>482</v>
      </c>
      <c r="P84" s="323" t="s">
        <v>482</v>
      </c>
      <c r="Q84" s="323" t="s">
        <v>482</v>
      </c>
      <c r="R84" s="323" t="s">
        <v>482</v>
      </c>
      <c r="S84" s="323" t="s">
        <v>482</v>
      </c>
      <c r="T84" s="323" t="s">
        <v>482</v>
      </c>
      <c r="U84" s="323" t="s">
        <v>482</v>
      </c>
      <c r="V84" s="323" t="s">
        <v>482</v>
      </c>
      <c r="W84" s="323" t="s">
        <v>482</v>
      </c>
      <c r="X84" s="323" t="s">
        <v>482</v>
      </c>
      <c r="Y84" s="323" t="s">
        <v>482</v>
      </c>
      <c r="Z84" s="323" t="s">
        <v>482</v>
      </c>
      <c r="AA84" s="323" t="s">
        <v>482</v>
      </c>
      <c r="AB84" s="323" t="s">
        <v>482</v>
      </c>
      <c r="AC84" s="323" t="s">
        <v>482</v>
      </c>
      <c r="AD84" s="323" t="s">
        <v>482</v>
      </c>
      <c r="AE84" s="323" t="s">
        <v>482</v>
      </c>
    </row>
    <row r="85" spans="1:31" ht="31.5" x14ac:dyDescent="0.25">
      <c r="A85" s="150" t="str">
        <f>G0228_1074205010351_02_0_69_!A85</f>
        <v>1.6.1</v>
      </c>
      <c r="B85" s="151" t="str">
        <f>G0228_1074205010351_02_0_69_!B85</f>
        <v>Приобретение автогидроподъемника</v>
      </c>
      <c r="C85" s="150" t="str">
        <f>G0228_1074205010351_02_0_69_!C85</f>
        <v>J_0000000002</v>
      </c>
      <c r="D85" s="437" t="s">
        <v>482</v>
      </c>
      <c r="E85" s="437" t="s">
        <v>482</v>
      </c>
      <c r="F85" s="437" t="s">
        <v>482</v>
      </c>
      <c r="G85" s="437" t="s">
        <v>482</v>
      </c>
      <c r="H85" s="437" t="s">
        <v>482</v>
      </c>
      <c r="I85" s="437" t="s">
        <v>482</v>
      </c>
      <c r="J85" s="437" t="s">
        <v>482</v>
      </c>
      <c r="K85" s="437" t="s">
        <v>482</v>
      </c>
      <c r="L85" s="437" t="s">
        <v>890</v>
      </c>
      <c r="M85" s="437" t="s">
        <v>751</v>
      </c>
      <c r="N85" s="437" t="s">
        <v>751</v>
      </c>
      <c r="O85" s="437" t="s">
        <v>751</v>
      </c>
      <c r="P85" s="437" t="s">
        <v>482</v>
      </c>
      <c r="Q85" s="461" t="s">
        <v>482</v>
      </c>
      <c r="R85" s="461" t="s">
        <v>482</v>
      </c>
      <c r="S85" s="461" t="s">
        <v>482</v>
      </c>
      <c r="T85" s="461" t="s">
        <v>482</v>
      </c>
      <c r="U85" s="461" t="s">
        <v>482</v>
      </c>
      <c r="V85" s="461" t="s">
        <v>482</v>
      </c>
      <c r="W85" s="461" t="s">
        <v>482</v>
      </c>
      <c r="X85" s="461" t="s">
        <v>482</v>
      </c>
      <c r="Y85" s="461" t="s">
        <v>482</v>
      </c>
      <c r="Z85" s="461" t="s">
        <v>482</v>
      </c>
      <c r="AA85" s="437" t="s">
        <v>482</v>
      </c>
      <c r="AB85" s="437" t="s">
        <v>482</v>
      </c>
      <c r="AC85" s="323" t="s">
        <v>893</v>
      </c>
      <c r="AD85" s="437" t="s">
        <v>751</v>
      </c>
      <c r="AE85" s="437" t="s">
        <v>751</v>
      </c>
    </row>
    <row r="86" spans="1:31" hidden="1" x14ac:dyDescent="0.25">
      <c r="A86" s="150"/>
      <c r="B86" s="151"/>
      <c r="C86" s="150"/>
      <c r="D86" s="437"/>
      <c r="E86" s="437"/>
      <c r="F86" s="437"/>
      <c r="G86" s="437"/>
      <c r="H86" s="437"/>
      <c r="I86" s="437"/>
      <c r="J86" s="437"/>
      <c r="K86" s="437"/>
      <c r="L86" s="437"/>
      <c r="M86" s="437"/>
      <c r="N86" s="437"/>
      <c r="O86" s="437"/>
      <c r="P86" s="437"/>
      <c r="Q86" s="461"/>
      <c r="R86" s="461"/>
      <c r="S86" s="461"/>
      <c r="T86" s="461"/>
      <c r="U86" s="461"/>
      <c r="V86" s="461"/>
      <c r="W86" s="461"/>
      <c r="X86" s="461"/>
      <c r="Y86" s="461"/>
      <c r="Z86" s="461"/>
      <c r="AA86" s="437"/>
      <c r="AB86" s="437"/>
      <c r="AC86" s="437"/>
      <c r="AD86" s="437"/>
      <c r="AE86" s="437"/>
    </row>
    <row r="87" spans="1:31" ht="31.5" x14ac:dyDescent="0.25">
      <c r="A87" s="150" t="str">
        <f>G0228_1074205010351_02_0_69_!A87</f>
        <v>1.6.2</v>
      </c>
      <c r="B87" s="151" t="str">
        <f>G0228_1074205010351_02_0_69_!B87</f>
        <v>Приобретение бригадного автомобиля</v>
      </c>
      <c r="C87" s="150" t="str">
        <f>G0228_1074205010351_02_0_69_!C87</f>
        <v>J_0000000003</v>
      </c>
      <c r="D87" s="437" t="s">
        <v>482</v>
      </c>
      <c r="E87" s="437" t="s">
        <v>482</v>
      </c>
      <c r="F87" s="437" t="s">
        <v>482</v>
      </c>
      <c r="G87" s="437" t="s">
        <v>482</v>
      </c>
      <c r="H87" s="437" t="s">
        <v>482</v>
      </c>
      <c r="I87" s="437" t="s">
        <v>482</v>
      </c>
      <c r="J87" s="437" t="s">
        <v>482</v>
      </c>
      <c r="K87" s="437" t="s">
        <v>482</v>
      </c>
      <c r="L87" s="437" t="s">
        <v>890</v>
      </c>
      <c r="M87" s="437" t="s">
        <v>751</v>
      </c>
      <c r="N87" s="437" t="s">
        <v>751</v>
      </c>
      <c r="O87" s="437" t="s">
        <v>751</v>
      </c>
      <c r="P87" s="437" t="s">
        <v>482</v>
      </c>
      <c r="Q87" s="461" t="s">
        <v>482</v>
      </c>
      <c r="R87" s="461" t="s">
        <v>482</v>
      </c>
      <c r="S87" s="461" t="s">
        <v>482</v>
      </c>
      <c r="T87" s="461" t="s">
        <v>482</v>
      </c>
      <c r="U87" s="461" t="s">
        <v>482</v>
      </c>
      <c r="V87" s="461" t="s">
        <v>482</v>
      </c>
      <c r="W87" s="461" t="s">
        <v>482</v>
      </c>
      <c r="X87" s="461" t="s">
        <v>482</v>
      </c>
      <c r="Y87" s="461" t="s">
        <v>482</v>
      </c>
      <c r="Z87" s="461" t="s">
        <v>482</v>
      </c>
      <c r="AA87" s="437" t="s">
        <v>482</v>
      </c>
      <c r="AB87" s="437" t="s">
        <v>482</v>
      </c>
      <c r="AC87" s="437" t="s">
        <v>892</v>
      </c>
      <c r="AD87" s="437" t="s">
        <v>751</v>
      </c>
      <c r="AE87" s="437" t="s">
        <v>751</v>
      </c>
    </row>
    <row r="88" spans="1:31" hidden="1" x14ac:dyDescent="0.25">
      <c r="A88" s="150"/>
      <c r="B88" s="151"/>
      <c r="C88" s="150"/>
      <c r="D88" s="437"/>
      <c r="E88" s="437"/>
      <c r="F88" s="437"/>
      <c r="G88" s="437"/>
      <c r="H88" s="437"/>
      <c r="I88" s="437"/>
      <c r="J88" s="437"/>
      <c r="K88" s="437"/>
      <c r="L88" s="437"/>
      <c r="M88" s="437"/>
      <c r="N88" s="437"/>
      <c r="O88" s="437"/>
      <c r="P88" s="437"/>
      <c r="Q88" s="461"/>
      <c r="R88" s="461"/>
      <c r="S88" s="461"/>
      <c r="T88" s="461"/>
      <c r="U88" s="461"/>
      <c r="V88" s="461"/>
      <c r="W88" s="461"/>
      <c r="X88" s="461"/>
      <c r="Y88" s="461"/>
      <c r="Z88" s="461"/>
      <c r="AA88" s="437"/>
      <c r="AB88" s="437"/>
      <c r="AC88" s="437"/>
      <c r="AD88" s="437"/>
      <c r="AE88" s="437"/>
    </row>
    <row r="89" spans="1:31" hidden="1" x14ac:dyDescent="0.25">
      <c r="A89" s="150"/>
      <c r="B89" s="151"/>
      <c r="C89" s="150"/>
      <c r="D89" s="437"/>
      <c r="E89" s="437"/>
      <c r="F89" s="437"/>
      <c r="G89" s="437"/>
      <c r="H89" s="437"/>
      <c r="I89" s="437"/>
      <c r="J89" s="437"/>
      <c r="K89" s="437"/>
      <c r="L89" s="437"/>
      <c r="M89" s="437"/>
      <c r="N89" s="437"/>
      <c r="O89" s="437"/>
      <c r="P89" s="437"/>
      <c r="Q89" s="461"/>
      <c r="R89" s="461"/>
      <c r="S89" s="461"/>
      <c r="T89" s="461"/>
      <c r="U89" s="461"/>
      <c r="V89" s="461"/>
      <c r="W89" s="461"/>
      <c r="X89" s="461"/>
      <c r="Y89" s="461"/>
      <c r="Z89" s="461"/>
      <c r="AA89" s="437"/>
      <c r="AB89" s="437"/>
      <c r="AC89" s="323"/>
      <c r="AD89" s="437"/>
      <c r="AE89" s="437"/>
    </row>
    <row r="90" spans="1:31" hidden="1" x14ac:dyDescent="0.25">
      <c r="A90" s="150"/>
      <c r="B90" s="151"/>
      <c r="C90" s="150"/>
      <c r="D90" s="437"/>
      <c r="E90" s="437"/>
      <c r="F90" s="437"/>
      <c r="G90" s="437"/>
      <c r="H90" s="437"/>
      <c r="I90" s="437"/>
      <c r="J90" s="437"/>
      <c r="K90" s="437"/>
      <c r="L90" s="437"/>
      <c r="M90" s="437"/>
      <c r="N90" s="437"/>
      <c r="O90" s="437"/>
      <c r="P90" s="437"/>
      <c r="Q90" s="461"/>
      <c r="R90" s="461"/>
      <c r="S90" s="461"/>
      <c r="T90" s="461"/>
      <c r="U90" s="461"/>
      <c r="V90" s="461"/>
      <c r="W90" s="461"/>
      <c r="X90" s="461"/>
      <c r="Y90" s="461"/>
      <c r="Z90" s="461"/>
      <c r="AA90" s="437"/>
      <c r="AB90" s="437"/>
      <c r="AC90" s="323"/>
      <c r="AD90" s="437"/>
      <c r="AE90" s="437"/>
    </row>
    <row r="91" spans="1:31" hidden="1" x14ac:dyDescent="0.25">
      <c r="A91" s="150"/>
      <c r="B91" s="151"/>
      <c r="C91" s="150"/>
      <c r="D91" s="437"/>
      <c r="E91" s="437"/>
      <c r="F91" s="437"/>
      <c r="G91" s="437"/>
      <c r="H91" s="437"/>
      <c r="I91" s="437"/>
      <c r="J91" s="437"/>
      <c r="K91" s="437"/>
      <c r="L91" s="437"/>
      <c r="M91" s="437"/>
      <c r="N91" s="437"/>
      <c r="O91" s="437"/>
      <c r="P91" s="437"/>
      <c r="Q91" s="461"/>
      <c r="R91" s="461"/>
      <c r="S91" s="461"/>
      <c r="T91" s="461"/>
      <c r="U91" s="461"/>
      <c r="V91" s="461"/>
      <c r="W91" s="461"/>
      <c r="X91" s="461"/>
      <c r="Y91" s="461"/>
      <c r="Z91" s="461"/>
      <c r="AA91" s="437"/>
      <c r="AB91" s="437"/>
      <c r="AC91" s="323"/>
      <c r="AD91" s="437"/>
      <c r="AE91" s="437"/>
    </row>
    <row r="92" spans="1:31" hidden="1" x14ac:dyDescent="0.25">
      <c r="A92" s="150"/>
      <c r="B92" s="151"/>
      <c r="C92" s="150"/>
      <c r="D92" s="437"/>
      <c r="E92" s="437"/>
      <c r="F92" s="437"/>
      <c r="G92" s="437"/>
      <c r="H92" s="437"/>
      <c r="I92" s="437"/>
      <c r="J92" s="437"/>
      <c r="K92" s="437"/>
      <c r="L92" s="437"/>
      <c r="M92" s="437"/>
      <c r="N92" s="437"/>
      <c r="O92" s="437"/>
      <c r="P92" s="437"/>
      <c r="Q92" s="461"/>
      <c r="R92" s="461"/>
      <c r="S92" s="461"/>
      <c r="T92" s="461"/>
      <c r="U92" s="461"/>
      <c r="V92" s="461"/>
      <c r="W92" s="461"/>
      <c r="X92" s="461"/>
      <c r="Y92" s="461"/>
      <c r="Z92" s="461"/>
      <c r="AA92" s="437"/>
      <c r="AB92" s="437"/>
      <c r="AC92" s="323"/>
      <c r="AD92" s="437"/>
      <c r="AE92" s="437"/>
    </row>
    <row r="93" spans="1:31" hidden="1" x14ac:dyDescent="0.25">
      <c r="A93" s="150"/>
      <c r="B93" s="151"/>
      <c r="C93" s="150"/>
      <c r="D93" s="437"/>
      <c r="E93" s="437"/>
      <c r="F93" s="437"/>
      <c r="G93" s="437"/>
      <c r="H93" s="437"/>
      <c r="I93" s="437"/>
      <c r="J93" s="437"/>
      <c r="K93" s="437"/>
      <c r="L93" s="437"/>
      <c r="M93" s="437"/>
      <c r="N93" s="437"/>
      <c r="O93" s="437"/>
      <c r="P93" s="437"/>
      <c r="Q93" s="461"/>
      <c r="R93" s="461"/>
      <c r="S93" s="461"/>
      <c r="T93" s="461"/>
      <c r="U93" s="461"/>
      <c r="V93" s="461"/>
      <c r="W93" s="461"/>
      <c r="X93" s="461"/>
      <c r="Y93" s="461"/>
      <c r="Z93" s="461"/>
      <c r="AA93" s="437"/>
      <c r="AB93" s="437"/>
      <c r="AC93" s="323"/>
      <c r="AD93" s="437"/>
      <c r="AE93" s="437"/>
    </row>
    <row r="94" spans="1:31" hidden="1" x14ac:dyDescent="0.25">
      <c r="A94" s="150"/>
      <c r="B94" s="151"/>
      <c r="C94" s="150"/>
      <c r="D94" s="437"/>
      <c r="E94" s="437"/>
      <c r="F94" s="437"/>
      <c r="G94" s="437"/>
      <c r="H94" s="437"/>
      <c r="I94" s="437"/>
      <c r="J94" s="437"/>
      <c r="K94" s="437"/>
      <c r="L94" s="437"/>
      <c r="M94" s="437"/>
      <c r="N94" s="437"/>
      <c r="O94" s="437"/>
      <c r="P94" s="437"/>
      <c r="Q94" s="461"/>
      <c r="R94" s="461"/>
      <c r="S94" s="461"/>
      <c r="T94" s="461"/>
      <c r="U94" s="461"/>
      <c r="V94" s="461"/>
      <c r="W94" s="461"/>
      <c r="X94" s="461"/>
      <c r="Y94" s="461"/>
      <c r="Z94" s="461"/>
      <c r="AA94" s="437"/>
      <c r="AB94" s="437"/>
      <c r="AC94" s="437"/>
      <c r="AD94" s="437"/>
      <c r="AE94" s="437"/>
    </row>
    <row r="95" spans="1:31" hidden="1" x14ac:dyDescent="0.25">
      <c r="A95" s="150"/>
      <c r="B95" s="151"/>
      <c r="C95" s="150"/>
      <c r="D95" s="437"/>
      <c r="E95" s="437"/>
      <c r="F95" s="437"/>
      <c r="G95" s="437"/>
      <c r="H95" s="437"/>
      <c r="I95" s="437"/>
      <c r="J95" s="437"/>
      <c r="K95" s="437"/>
      <c r="L95" s="437"/>
      <c r="M95" s="437"/>
      <c r="N95" s="437"/>
      <c r="O95" s="437"/>
      <c r="P95" s="437"/>
      <c r="Q95" s="461"/>
      <c r="R95" s="461"/>
      <c r="S95" s="461"/>
      <c r="T95" s="461"/>
      <c r="U95" s="461"/>
      <c r="V95" s="461"/>
      <c r="W95" s="461"/>
      <c r="X95" s="461"/>
      <c r="Y95" s="461"/>
      <c r="Z95" s="461"/>
      <c r="AA95" s="437"/>
      <c r="AB95" s="437"/>
      <c r="AC95" s="323"/>
      <c r="AD95" s="437"/>
      <c r="AE95" s="437"/>
    </row>
    <row r="96" spans="1:31" hidden="1" x14ac:dyDescent="0.25">
      <c r="A96" s="150"/>
      <c r="B96" s="151"/>
      <c r="C96" s="150"/>
      <c r="D96" s="437"/>
      <c r="E96" s="437"/>
      <c r="F96" s="437"/>
      <c r="G96" s="437"/>
      <c r="H96" s="437"/>
      <c r="I96" s="437"/>
      <c r="J96" s="437"/>
      <c r="K96" s="437"/>
      <c r="L96" s="437"/>
      <c r="M96" s="437"/>
      <c r="N96" s="437"/>
      <c r="O96" s="437"/>
      <c r="P96" s="437"/>
      <c r="Q96" s="461"/>
      <c r="R96" s="461"/>
      <c r="S96" s="461"/>
      <c r="T96" s="461"/>
      <c r="U96" s="461"/>
      <c r="V96" s="461"/>
      <c r="W96" s="461"/>
      <c r="X96" s="461"/>
      <c r="Y96" s="461"/>
      <c r="Z96" s="461"/>
      <c r="AA96" s="437"/>
      <c r="AB96" s="437"/>
      <c r="AC96" s="437"/>
      <c r="AD96" s="437"/>
      <c r="AE96" s="437"/>
    </row>
    <row r="97" spans="1:31" hidden="1" x14ac:dyDescent="0.25">
      <c r="A97" s="150"/>
      <c r="B97" s="151"/>
      <c r="C97" s="150"/>
      <c r="D97" s="437"/>
      <c r="E97" s="437"/>
      <c r="F97" s="437"/>
      <c r="G97" s="437"/>
      <c r="H97" s="437"/>
      <c r="I97" s="437"/>
      <c r="J97" s="437"/>
      <c r="K97" s="437"/>
      <c r="L97" s="437"/>
      <c r="M97" s="437"/>
      <c r="N97" s="437"/>
      <c r="O97" s="437"/>
      <c r="P97" s="437"/>
      <c r="Q97" s="461"/>
      <c r="R97" s="461"/>
      <c r="S97" s="461"/>
      <c r="T97" s="461"/>
      <c r="U97" s="461"/>
      <c r="V97" s="461"/>
      <c r="W97" s="461"/>
      <c r="X97" s="461"/>
      <c r="Y97" s="461"/>
      <c r="Z97" s="461"/>
      <c r="AA97" s="437"/>
      <c r="AB97" s="437"/>
      <c r="AC97" s="323"/>
      <c r="AD97" s="437"/>
      <c r="AE97" s="437"/>
    </row>
    <row r="98" spans="1:31" hidden="1" x14ac:dyDescent="0.25">
      <c r="A98" s="150"/>
      <c r="B98" s="151"/>
      <c r="C98" s="150"/>
      <c r="D98" s="437"/>
      <c r="E98" s="437"/>
      <c r="F98" s="437"/>
      <c r="G98" s="437"/>
      <c r="H98" s="437"/>
      <c r="I98" s="437"/>
      <c r="J98" s="437"/>
      <c r="K98" s="437"/>
      <c r="L98" s="437"/>
      <c r="M98" s="437"/>
      <c r="N98" s="437"/>
      <c r="O98" s="437"/>
      <c r="P98" s="437"/>
      <c r="Q98" s="461"/>
      <c r="R98" s="461"/>
      <c r="S98" s="461"/>
      <c r="T98" s="461"/>
      <c r="U98" s="461"/>
      <c r="V98" s="461"/>
      <c r="W98" s="461"/>
      <c r="X98" s="461"/>
      <c r="Y98" s="461"/>
      <c r="Z98" s="461"/>
      <c r="AA98" s="437"/>
      <c r="AB98" s="437"/>
      <c r="AC98" s="437"/>
      <c r="AD98" s="437"/>
      <c r="AE98" s="437"/>
    </row>
    <row r="99" spans="1:31" hidden="1" x14ac:dyDescent="0.25">
      <c r="A99" s="150"/>
      <c r="B99" s="151"/>
      <c r="C99" s="150"/>
      <c r="D99" s="437"/>
      <c r="E99" s="437"/>
      <c r="F99" s="437"/>
      <c r="G99" s="437"/>
      <c r="H99" s="437"/>
      <c r="I99" s="437"/>
      <c r="J99" s="437"/>
      <c r="K99" s="437"/>
      <c r="L99" s="437"/>
      <c r="M99" s="437"/>
      <c r="N99" s="437"/>
      <c r="O99" s="437"/>
      <c r="P99" s="437"/>
      <c r="Q99" s="461"/>
      <c r="R99" s="461"/>
      <c r="S99" s="461"/>
      <c r="T99" s="461"/>
      <c r="U99" s="461"/>
      <c r="V99" s="461"/>
      <c r="W99" s="461"/>
      <c r="X99" s="461"/>
      <c r="Y99" s="461"/>
      <c r="Z99" s="461"/>
      <c r="AA99" s="437"/>
      <c r="AB99" s="437"/>
      <c r="AC99" s="437"/>
      <c r="AD99" s="437"/>
      <c r="AE99" s="437"/>
    </row>
    <row r="100" spans="1:31" hidden="1" x14ac:dyDescent="0.25">
      <c r="A100" s="150"/>
      <c r="B100" s="151"/>
      <c r="C100" s="150"/>
      <c r="D100" s="437"/>
      <c r="E100" s="437"/>
      <c r="F100" s="437"/>
      <c r="G100" s="437"/>
      <c r="H100" s="437"/>
      <c r="I100" s="437"/>
      <c r="J100" s="437"/>
      <c r="K100" s="437"/>
      <c r="L100" s="437"/>
      <c r="M100" s="437"/>
      <c r="N100" s="437"/>
      <c r="O100" s="437"/>
      <c r="P100" s="437"/>
      <c r="Q100" s="461"/>
      <c r="R100" s="461"/>
      <c r="S100" s="461"/>
      <c r="T100" s="461"/>
      <c r="U100" s="461"/>
      <c r="V100" s="461"/>
      <c r="W100" s="461"/>
      <c r="X100" s="461"/>
      <c r="Y100" s="461"/>
      <c r="Z100" s="461"/>
      <c r="AA100" s="437"/>
      <c r="AB100" s="437"/>
      <c r="AC100" s="437"/>
      <c r="AD100" s="437"/>
      <c r="AE100" s="437"/>
    </row>
    <row r="101" spans="1:31" hidden="1" x14ac:dyDescent="0.25">
      <c r="A101" s="150"/>
      <c r="B101" s="151"/>
      <c r="C101" s="150"/>
      <c r="D101" s="437"/>
      <c r="E101" s="437"/>
      <c r="F101" s="437"/>
      <c r="G101" s="437"/>
      <c r="H101" s="437"/>
      <c r="I101" s="437"/>
      <c r="J101" s="437"/>
      <c r="K101" s="437"/>
      <c r="L101" s="437"/>
      <c r="M101" s="437"/>
      <c r="N101" s="437"/>
      <c r="O101" s="437"/>
      <c r="P101" s="437"/>
      <c r="Q101" s="461"/>
      <c r="R101" s="461"/>
      <c r="S101" s="461"/>
      <c r="T101" s="461"/>
      <c r="U101" s="461"/>
      <c r="V101" s="461"/>
      <c r="W101" s="461"/>
      <c r="X101" s="461"/>
      <c r="Y101" s="461"/>
      <c r="Z101" s="461"/>
      <c r="AA101" s="437"/>
      <c r="AB101" s="437"/>
      <c r="AC101" s="437"/>
      <c r="AD101" s="437"/>
      <c r="AE101" s="437"/>
    </row>
  </sheetData>
  <autoFilter ref="A18:AH101"/>
  <mergeCells count="36">
    <mergeCell ref="AC1:AE1"/>
    <mergeCell ref="Y16:Z16"/>
    <mergeCell ref="U15:Z15"/>
    <mergeCell ref="AA15:AB16"/>
    <mergeCell ref="AC15:AC17"/>
    <mergeCell ref="AD15:AE16"/>
    <mergeCell ref="A14:AC14"/>
    <mergeCell ref="A15:A17"/>
    <mergeCell ref="J16:J17"/>
    <mergeCell ref="K16:K17"/>
    <mergeCell ref="U16:V16"/>
    <mergeCell ref="W16:X16"/>
    <mergeCell ref="AC3:AE3"/>
    <mergeCell ref="AC2:AE2"/>
    <mergeCell ref="F15:F17"/>
    <mergeCell ref="N15:N17"/>
    <mergeCell ref="O15:O17"/>
    <mergeCell ref="P15:P17"/>
    <mergeCell ref="Q15:R16"/>
    <mergeCell ref="G15:G17"/>
    <mergeCell ref="T15:T17"/>
    <mergeCell ref="H15:K15"/>
    <mergeCell ref="L15:M16"/>
    <mergeCell ref="S15:S17"/>
    <mergeCell ref="A4:N4"/>
    <mergeCell ref="A5:N5"/>
    <mergeCell ref="A6:N6"/>
    <mergeCell ref="H16:H17"/>
    <mergeCell ref="I16:I17"/>
    <mergeCell ref="A7:N7"/>
    <mergeCell ref="A8:N8"/>
    <mergeCell ref="A9:N9"/>
    <mergeCell ref="C15:C17"/>
    <mergeCell ref="D15:D17"/>
    <mergeCell ref="E15:E17"/>
    <mergeCell ref="B15:B17"/>
  </mergeCells>
  <pageMargins left="0.59055118110236227" right="0.19685039370078741" top="0.19685039370078741" bottom="0.19685039370078741" header="0.27559055118110237" footer="0.27559055118110237"/>
  <pageSetup paperSize="8" scale="45" fitToWidth="2"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48"/>
    <pageSetUpPr fitToPage="1"/>
  </sheetPr>
  <dimension ref="A1:AE115"/>
  <sheetViews>
    <sheetView view="pageBreakPreview" topLeftCell="A20" zoomScale="75" zoomScaleNormal="100" zoomScaleSheetLayoutView="75" workbookViewId="0">
      <selection activeCell="A14" sqref="A14"/>
    </sheetView>
  </sheetViews>
  <sheetFormatPr defaultColWidth="19.28515625" defaultRowHeight="15" x14ac:dyDescent="0.25"/>
  <cols>
    <col min="1" max="1" width="11.28515625" style="15" customWidth="1"/>
    <col min="2" max="2" width="36.28515625" style="15" customWidth="1"/>
    <col min="3" max="3" width="16" style="15" customWidth="1"/>
    <col min="4" max="4" width="23" style="14" customWidth="1"/>
    <col min="5" max="5" width="20.42578125" style="14" customWidth="1"/>
    <col min="6" max="6" width="35.5703125" style="14" customWidth="1"/>
    <col min="7" max="7" width="33.28515625" style="14" customWidth="1"/>
    <col min="8" max="8" width="36.5703125" style="14" customWidth="1"/>
    <col min="9" max="9" width="37" style="14" customWidth="1"/>
    <col min="10" max="10" width="24.140625" style="14" customWidth="1"/>
    <col min="11" max="11" width="27.28515625" style="14" customWidth="1"/>
    <col min="12" max="12" width="7.5703125" style="15" customWidth="1"/>
    <col min="13" max="13" width="9.28515625" style="15" customWidth="1"/>
    <col min="14" max="14" width="13.85546875" style="15" customWidth="1"/>
    <col min="15" max="243" width="10.28515625" style="15" customWidth="1"/>
    <col min="244" max="244" width="4.42578125" style="15" customWidth="1"/>
    <col min="245" max="245" width="18.28515625" style="15" customWidth="1"/>
    <col min="246" max="246" width="19" style="15" customWidth="1"/>
    <col min="247" max="247" width="15.42578125" style="15" customWidth="1"/>
    <col min="248" max="249" width="12.42578125" style="15" customWidth="1"/>
    <col min="250" max="250" width="7.140625" style="15" customWidth="1"/>
    <col min="251" max="251" width="10.140625" style="15" customWidth="1"/>
    <col min="252" max="252" width="15.85546875" style="15" customWidth="1"/>
    <col min="253" max="253" width="15.140625" style="15" customWidth="1"/>
    <col min="254" max="254" width="18.28515625" style="15" customWidth="1"/>
    <col min="255" max="255" width="13.28515625" style="15" customWidth="1"/>
    <col min="256" max="16384" width="19.28515625" style="15"/>
  </cols>
  <sheetData>
    <row r="1" spans="1:31" s="12" customFormat="1" ht="15.75" x14ac:dyDescent="0.25">
      <c r="D1" s="13"/>
      <c r="E1" s="13"/>
      <c r="F1" s="13"/>
      <c r="G1" s="13"/>
      <c r="H1" s="13"/>
      <c r="I1" s="13"/>
      <c r="J1" s="13"/>
      <c r="K1" s="189" t="s">
        <v>399</v>
      </c>
    </row>
    <row r="2" spans="1:31" s="12" customFormat="1" ht="15.75" x14ac:dyDescent="0.25">
      <c r="D2" s="13"/>
      <c r="E2" s="13"/>
      <c r="F2" s="13"/>
      <c r="G2" s="13"/>
      <c r="H2" s="13"/>
      <c r="I2" s="13"/>
      <c r="J2" s="13"/>
      <c r="K2" s="189" t="s">
        <v>1</v>
      </c>
    </row>
    <row r="3" spans="1:31" s="12" customFormat="1" ht="15.75" x14ac:dyDescent="0.25">
      <c r="D3" s="13"/>
      <c r="E3" s="13"/>
      <c r="F3" s="13"/>
      <c r="G3" s="13"/>
      <c r="H3" s="13"/>
      <c r="I3" s="13"/>
      <c r="J3" s="13"/>
      <c r="K3" s="189" t="s">
        <v>2</v>
      </c>
    </row>
    <row r="4" spans="1:31" ht="16.5" x14ac:dyDescent="0.25">
      <c r="A4" s="662" t="s">
        <v>400</v>
      </c>
      <c r="B4" s="662"/>
      <c r="C4" s="662"/>
      <c r="D4" s="662"/>
      <c r="E4" s="662"/>
      <c r="F4" s="662"/>
      <c r="G4" s="662"/>
      <c r="H4" s="662"/>
      <c r="I4" s="662"/>
      <c r="J4" s="662"/>
      <c r="K4" s="662"/>
    </row>
    <row r="5" spans="1:31" x14ac:dyDescent="0.25">
      <c r="L5" s="27"/>
      <c r="M5" s="27"/>
    </row>
    <row r="6" spans="1:31" ht="15.75" x14ac:dyDescent="0.25">
      <c r="A6" s="648" t="str">
        <f>G0228_1074205010351_12_0_69_!A6</f>
        <v xml:space="preserve">Инвестиционная программа              ООО "ИнвестГрадСтрой"     </v>
      </c>
      <c r="B6" s="663"/>
      <c r="C6" s="663"/>
      <c r="D6" s="663"/>
      <c r="E6" s="663"/>
      <c r="F6" s="663"/>
      <c r="G6" s="663"/>
      <c r="H6" s="663"/>
      <c r="I6" s="663"/>
      <c r="J6" s="663"/>
      <c r="K6" s="663"/>
      <c r="L6" s="17"/>
      <c r="M6" s="17"/>
      <c r="N6" s="17"/>
      <c r="O6" s="17"/>
      <c r="P6" s="17"/>
      <c r="Q6" s="17"/>
      <c r="R6" s="17"/>
      <c r="S6" s="17"/>
      <c r="T6" s="17"/>
      <c r="U6" s="17"/>
      <c r="V6" s="17"/>
      <c r="W6" s="17"/>
      <c r="X6" s="17"/>
      <c r="Y6" s="17"/>
      <c r="Z6" s="17"/>
      <c r="AA6" s="17"/>
      <c r="AB6" s="17"/>
      <c r="AC6" s="17"/>
      <c r="AD6" s="17"/>
      <c r="AE6" s="17"/>
    </row>
    <row r="7" spans="1:31" ht="15.75" x14ac:dyDescent="0.25">
      <c r="A7" s="663" t="s">
        <v>401</v>
      </c>
      <c r="B7" s="663"/>
      <c r="C7" s="663"/>
      <c r="D7" s="663"/>
      <c r="E7" s="663"/>
      <c r="F7" s="663"/>
      <c r="G7" s="663"/>
      <c r="H7" s="663"/>
      <c r="I7" s="663"/>
      <c r="J7" s="663"/>
      <c r="K7" s="663"/>
      <c r="L7" s="58"/>
      <c r="M7" s="58"/>
      <c r="N7" s="58"/>
      <c r="O7" s="58"/>
      <c r="P7" s="58"/>
      <c r="Q7" s="58"/>
      <c r="R7" s="58"/>
      <c r="S7" s="58"/>
      <c r="T7" s="58"/>
      <c r="U7" s="58"/>
      <c r="V7" s="58"/>
      <c r="W7" s="58"/>
      <c r="X7" s="58"/>
      <c r="Y7" s="58"/>
      <c r="Z7" s="58"/>
      <c r="AA7" s="58"/>
      <c r="AB7" s="58"/>
      <c r="AC7" s="58"/>
      <c r="AD7" s="58"/>
      <c r="AE7" s="58"/>
    </row>
    <row r="8" spans="1:31" ht="16.5" x14ac:dyDescent="0.25">
      <c r="L8" s="156"/>
      <c r="M8" s="156"/>
      <c r="N8" s="156"/>
      <c r="O8" s="156"/>
      <c r="P8" s="156"/>
      <c r="Q8" s="156"/>
      <c r="R8" s="156"/>
      <c r="S8" s="156"/>
      <c r="T8" s="156"/>
      <c r="U8" s="156"/>
      <c r="V8" s="156"/>
      <c r="W8" s="156"/>
      <c r="X8" s="156"/>
      <c r="Y8" s="156"/>
      <c r="Z8" s="156"/>
      <c r="AA8" s="156"/>
      <c r="AB8" s="156"/>
      <c r="AC8" s="156"/>
      <c r="AD8" s="156"/>
      <c r="AE8" s="156"/>
    </row>
    <row r="9" spans="1:31" ht="16.5" hidden="1" x14ac:dyDescent="0.25">
      <c r="L9" s="156"/>
      <c r="M9" s="156"/>
      <c r="N9" s="156"/>
      <c r="O9" s="156"/>
      <c r="P9" s="156"/>
      <c r="Q9" s="156"/>
      <c r="R9" s="156"/>
      <c r="S9" s="156"/>
      <c r="T9" s="156"/>
      <c r="U9" s="156"/>
      <c r="V9" s="156"/>
      <c r="W9" s="156"/>
      <c r="X9" s="156"/>
      <c r="Y9" s="156"/>
      <c r="Z9" s="156"/>
      <c r="AA9" s="156"/>
      <c r="AB9" s="156"/>
      <c r="AC9" s="156"/>
      <c r="AD9" s="156"/>
      <c r="AE9" s="156"/>
    </row>
    <row r="10" spans="1:31" ht="16.5" hidden="1" x14ac:dyDescent="0.25">
      <c r="L10" s="156"/>
      <c r="M10" s="156"/>
      <c r="N10" s="156"/>
      <c r="O10" s="156"/>
      <c r="P10" s="156"/>
      <c r="Q10" s="156"/>
      <c r="R10" s="156"/>
      <c r="S10" s="156"/>
      <c r="T10" s="156"/>
      <c r="U10" s="156"/>
      <c r="V10" s="156"/>
      <c r="W10" s="156"/>
      <c r="X10" s="156"/>
      <c r="Y10" s="156"/>
      <c r="Z10" s="156"/>
      <c r="AA10" s="156"/>
      <c r="AB10" s="156"/>
      <c r="AC10" s="156"/>
      <c r="AD10" s="156"/>
      <c r="AE10" s="156"/>
    </row>
    <row r="11" spans="1:31" ht="16.5" hidden="1" x14ac:dyDescent="0.25">
      <c r="L11" s="156"/>
      <c r="M11" s="156"/>
      <c r="N11" s="156"/>
      <c r="O11" s="156"/>
      <c r="P11" s="156"/>
      <c r="Q11" s="156"/>
      <c r="R11" s="156"/>
      <c r="S11" s="156"/>
      <c r="T11" s="156"/>
      <c r="U11" s="156"/>
      <c r="V11" s="156"/>
      <c r="W11" s="156"/>
      <c r="X11" s="156"/>
      <c r="Y11" s="156"/>
      <c r="Z11" s="156"/>
      <c r="AA11" s="156"/>
      <c r="AB11" s="156"/>
      <c r="AC11" s="156"/>
      <c r="AD11" s="156"/>
      <c r="AE11" s="156"/>
    </row>
    <row r="12" spans="1:31" ht="16.5" x14ac:dyDescent="0.25">
      <c r="L12" s="156"/>
      <c r="M12" s="156"/>
      <c r="N12" s="156"/>
      <c r="O12" s="156"/>
      <c r="P12" s="156"/>
      <c r="Q12" s="156"/>
      <c r="R12" s="156"/>
      <c r="S12" s="156"/>
      <c r="T12" s="156"/>
      <c r="U12" s="156"/>
      <c r="V12" s="156"/>
      <c r="W12" s="156"/>
      <c r="X12" s="156"/>
      <c r="Y12" s="156"/>
      <c r="Z12" s="156"/>
      <c r="AA12" s="156"/>
      <c r="AB12" s="156"/>
      <c r="AC12" s="156"/>
      <c r="AD12" s="156"/>
      <c r="AE12" s="156"/>
    </row>
    <row r="13" spans="1:31" x14ac:dyDescent="0.25">
      <c r="A13" s="664" t="s">
        <v>962</v>
      </c>
      <c r="B13" s="665"/>
      <c r="C13" s="665"/>
      <c r="D13" s="665"/>
      <c r="E13" s="665"/>
      <c r="F13" s="665"/>
      <c r="G13" s="665"/>
      <c r="H13" s="665"/>
      <c r="I13" s="665"/>
      <c r="J13" s="665"/>
      <c r="K13" s="665"/>
      <c r="L13" s="27"/>
      <c r="M13" s="27"/>
    </row>
    <row r="14" spans="1:31" x14ac:dyDescent="0.25">
      <c r="A14" s="157"/>
      <c r="B14" s="158"/>
      <c r="C14" s="158"/>
      <c r="D14" s="158"/>
      <c r="E14" s="158"/>
      <c r="F14" s="158"/>
      <c r="G14" s="158"/>
      <c r="H14" s="158"/>
      <c r="I14" s="158"/>
      <c r="J14" s="158"/>
      <c r="K14" s="158"/>
      <c r="L14" s="27"/>
      <c r="M14" s="27"/>
    </row>
    <row r="15" spans="1:31" x14ac:dyDescent="0.25">
      <c r="A15" s="157"/>
      <c r="B15" s="158"/>
      <c r="C15" s="158"/>
      <c r="D15" s="158"/>
      <c r="E15" s="158"/>
      <c r="F15" s="158"/>
      <c r="G15" s="158"/>
      <c r="H15" s="158"/>
      <c r="I15" s="158"/>
      <c r="J15" s="158"/>
      <c r="K15" s="158"/>
      <c r="L15" s="27"/>
      <c r="M15" s="27"/>
    </row>
    <row r="16" spans="1:31" x14ac:dyDescent="0.25">
      <c r="A16" s="157"/>
      <c r="B16" s="158"/>
      <c r="C16" s="158"/>
      <c r="D16" s="158"/>
      <c r="E16" s="158"/>
      <c r="F16" s="158"/>
      <c r="G16" s="158"/>
      <c r="H16" s="158"/>
      <c r="I16" s="158"/>
      <c r="J16" s="158"/>
      <c r="K16" s="158"/>
      <c r="L16" s="27"/>
      <c r="M16" s="27"/>
    </row>
    <row r="17" spans="1:14" s="14" customFormat="1" ht="66" customHeight="1" x14ac:dyDescent="0.25">
      <c r="A17" s="630" t="s">
        <v>5</v>
      </c>
      <c r="B17" s="630" t="s">
        <v>6</v>
      </c>
      <c r="C17" s="630" t="s">
        <v>44</v>
      </c>
      <c r="D17" s="630" t="s">
        <v>402</v>
      </c>
      <c r="E17" s="630" t="s">
        <v>403</v>
      </c>
      <c r="F17" s="633" t="s">
        <v>877</v>
      </c>
      <c r="G17" s="633" t="s">
        <v>876</v>
      </c>
      <c r="H17" s="633"/>
      <c r="I17" s="630" t="s">
        <v>404</v>
      </c>
      <c r="J17" s="666" t="s">
        <v>391</v>
      </c>
      <c r="K17" s="666"/>
      <c r="L17" s="15"/>
      <c r="M17" s="15"/>
      <c r="N17" s="15"/>
    </row>
    <row r="18" spans="1:14" s="14" customFormat="1" ht="220.5" x14ac:dyDescent="0.25">
      <c r="A18" s="630"/>
      <c r="B18" s="630"/>
      <c r="C18" s="630"/>
      <c r="D18" s="630"/>
      <c r="E18" s="630"/>
      <c r="F18" s="633"/>
      <c r="G18" s="63" t="s">
        <v>878</v>
      </c>
      <c r="H18" s="63" t="s">
        <v>405</v>
      </c>
      <c r="I18" s="630"/>
      <c r="J18" s="65" t="s">
        <v>380</v>
      </c>
      <c r="K18" s="65" t="s">
        <v>379</v>
      </c>
      <c r="L18" s="15"/>
      <c r="M18" s="15"/>
      <c r="N18" s="15"/>
    </row>
    <row r="19" spans="1:14" s="14" customFormat="1" x14ac:dyDescent="0.25">
      <c r="A19" s="66">
        <v>1</v>
      </c>
      <c r="B19" s="66">
        <v>2</v>
      </c>
      <c r="C19" s="66">
        <v>3</v>
      </c>
      <c r="D19" s="66">
        <v>4</v>
      </c>
      <c r="E19" s="66">
        <v>5</v>
      </c>
      <c r="F19" s="66">
        <v>6</v>
      </c>
      <c r="G19" s="66">
        <v>7</v>
      </c>
      <c r="H19" s="66">
        <v>8</v>
      </c>
      <c r="I19" s="66">
        <v>9</v>
      </c>
      <c r="J19" s="66">
        <v>10</v>
      </c>
      <c r="K19" s="66">
        <v>11</v>
      </c>
      <c r="L19" s="15"/>
      <c r="M19" s="15"/>
      <c r="N19" s="15"/>
    </row>
    <row r="20" spans="1:14" s="14" customFormat="1" x14ac:dyDescent="0.25">
      <c r="A20" s="66">
        <v>1</v>
      </c>
      <c r="B20" s="66" t="s">
        <v>750</v>
      </c>
      <c r="C20" s="66" t="s">
        <v>655</v>
      </c>
      <c r="D20" s="66" t="s">
        <v>482</v>
      </c>
      <c r="E20" s="66" t="s">
        <v>482</v>
      </c>
      <c r="F20" s="66" t="s">
        <v>482</v>
      </c>
      <c r="G20" s="66" t="s">
        <v>482</v>
      </c>
      <c r="H20" s="66" t="s">
        <v>482</v>
      </c>
      <c r="I20" s="66" t="s">
        <v>482</v>
      </c>
      <c r="J20" s="66" t="s">
        <v>482</v>
      </c>
      <c r="K20" s="66" t="s">
        <v>482</v>
      </c>
      <c r="L20" s="15" t="s">
        <v>753</v>
      </c>
      <c r="M20" s="15"/>
      <c r="N20" s="15"/>
    </row>
    <row r="21" spans="1:14" ht="30" hidden="1" x14ac:dyDescent="0.25">
      <c r="A21" s="159">
        <f>G0228_1074205010351_02_0_69_!A19</f>
        <v>0</v>
      </c>
      <c r="B21" s="155" t="str">
        <f>G0228_1074205010351_02_0_69_!B19</f>
        <v>ВСЕГО по инвестиционной программе, в том числе:</v>
      </c>
      <c r="C21" s="159" t="str">
        <f>G0228_1074205010351_02_0_69_!C19</f>
        <v>Г</v>
      </c>
      <c r="D21" s="68"/>
      <c r="E21" s="68"/>
      <c r="F21" s="68"/>
      <c r="G21" s="68"/>
      <c r="H21" s="68"/>
      <c r="I21" s="68"/>
      <c r="J21" s="69"/>
      <c r="K21" s="69"/>
    </row>
    <row r="22" spans="1:14" ht="30" hidden="1" x14ac:dyDescent="0.25">
      <c r="A22" s="159" t="str">
        <f>G0228_1074205010351_02_0_69_!A20</f>
        <v>0.1</v>
      </c>
      <c r="B22" s="155" t="str">
        <f>G0228_1074205010351_02_0_69_!B20</f>
        <v>Технологическое присоединение, всего</v>
      </c>
      <c r="C22" s="159" t="str">
        <f>G0228_1074205010351_02_0_69_!C20</f>
        <v>Г</v>
      </c>
      <c r="D22" s="68"/>
      <c r="E22" s="68"/>
      <c r="F22" s="68"/>
      <c r="G22" s="68"/>
      <c r="H22" s="68"/>
      <c r="I22" s="68"/>
      <c r="J22" s="69"/>
      <c r="K22" s="69"/>
    </row>
    <row r="23" spans="1:14" ht="30" hidden="1" x14ac:dyDescent="0.25">
      <c r="A23" s="159" t="str">
        <f>G0228_1074205010351_02_0_69_!A21</f>
        <v>0.2</v>
      </c>
      <c r="B23" s="155" t="str">
        <f>G0228_1074205010351_02_0_69_!B21</f>
        <v>Реконструкция, модернизация, техническое перевооружение, всего</v>
      </c>
      <c r="C23" s="159" t="str">
        <f>G0228_1074205010351_02_0_69_!C21</f>
        <v>Г</v>
      </c>
      <c r="D23" s="68"/>
      <c r="E23" s="68"/>
      <c r="F23" s="68"/>
      <c r="G23" s="68"/>
      <c r="H23" s="68"/>
      <c r="I23" s="68"/>
      <c r="J23" s="69"/>
      <c r="K23" s="69"/>
    </row>
    <row r="24" spans="1:14" ht="60" hidden="1" x14ac:dyDescent="0.25">
      <c r="A24" s="159" t="str">
        <f>G0228_1074205010351_02_0_69_!A22</f>
        <v>0.3</v>
      </c>
      <c r="B24" s="155"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4" s="159" t="str">
        <f>G0228_1074205010351_02_0_69_!C22</f>
        <v>Г</v>
      </c>
      <c r="D24" s="68"/>
      <c r="E24" s="68"/>
      <c r="F24" s="68"/>
      <c r="G24" s="68"/>
      <c r="H24" s="68"/>
      <c r="I24" s="68"/>
      <c r="J24" s="69"/>
      <c r="K24" s="69"/>
    </row>
    <row r="25" spans="1:14" ht="45" hidden="1" x14ac:dyDescent="0.25">
      <c r="A25" s="159" t="str">
        <f>G0228_1074205010351_02_0_69_!A23</f>
        <v>0.4</v>
      </c>
      <c r="B25" s="155" t="str">
        <f>G0228_1074205010351_02_0_69_!B23</f>
        <v>Прочее новое строительство объектов электросетевого хозяйства, всего</v>
      </c>
      <c r="C25" s="159" t="str">
        <f>G0228_1074205010351_02_0_69_!C23</f>
        <v>Г</v>
      </c>
      <c r="D25" s="68"/>
      <c r="E25" s="68"/>
      <c r="F25" s="68"/>
      <c r="G25" s="68"/>
      <c r="H25" s="68"/>
      <c r="I25" s="68"/>
      <c r="J25" s="69"/>
      <c r="K25" s="69"/>
    </row>
    <row r="26" spans="1:14" ht="45" hidden="1" x14ac:dyDescent="0.25">
      <c r="A26" s="159" t="str">
        <f>G0228_1074205010351_02_0_69_!A24</f>
        <v>0.5</v>
      </c>
      <c r="B26" s="155" t="str">
        <f>G0228_1074205010351_02_0_69_!B24</f>
        <v>Покупка земельных участков для целей реализации инвестиционных проектов, всего</v>
      </c>
      <c r="C26" s="159" t="str">
        <f>G0228_1074205010351_02_0_69_!C24</f>
        <v>Г</v>
      </c>
      <c r="D26" s="68"/>
      <c r="E26" s="68"/>
      <c r="F26" s="68"/>
      <c r="G26" s="68"/>
      <c r="H26" s="68"/>
      <c r="I26" s="68"/>
      <c r="J26" s="69"/>
      <c r="K26" s="69"/>
    </row>
    <row r="27" spans="1:14" ht="30" hidden="1" x14ac:dyDescent="0.25">
      <c r="A27" s="159" t="str">
        <f>G0228_1074205010351_02_0_69_!A25</f>
        <v>0.6</v>
      </c>
      <c r="B27" s="155" t="str">
        <f>G0228_1074205010351_02_0_69_!B25</f>
        <v>Прочие инвестиционные проекты, всего</v>
      </c>
      <c r="C27" s="159" t="str">
        <f>G0228_1074205010351_02_0_69_!C25</f>
        <v>Г</v>
      </c>
      <c r="D27" s="68"/>
      <c r="E27" s="68"/>
      <c r="F27" s="68"/>
      <c r="G27" s="68"/>
      <c r="H27" s="68"/>
      <c r="I27" s="68"/>
      <c r="J27" s="69"/>
      <c r="K27" s="69"/>
    </row>
    <row r="28" spans="1:14" ht="30" hidden="1" x14ac:dyDescent="0.25">
      <c r="A28" s="159" t="str">
        <f>G0228_1074205010351_02_0_69_!A26</f>
        <v>1.1</v>
      </c>
      <c r="B28" s="155" t="str">
        <f>G0228_1074205010351_02_0_69_!B26</f>
        <v>Технологическое присоединение, всего, в том числе:</v>
      </c>
      <c r="C28" s="159" t="str">
        <f>G0228_1074205010351_02_0_69_!C26</f>
        <v>Г</v>
      </c>
      <c r="D28" s="68"/>
      <c r="E28" s="68"/>
      <c r="F28" s="68"/>
      <c r="G28" s="68"/>
      <c r="H28" s="68"/>
      <c r="I28" s="68"/>
      <c r="J28" s="69"/>
      <c r="K28" s="69"/>
    </row>
    <row r="29" spans="1:14" ht="45" hidden="1" x14ac:dyDescent="0.25">
      <c r="A29" s="159" t="str">
        <f>G0228_1074205010351_02_0_69_!A27</f>
        <v>1.1.1</v>
      </c>
      <c r="B29" s="155" t="str">
        <f>G0228_1074205010351_02_0_69_!B27</f>
        <v>Технологическое присоединение энергопринимающих устройств потребителей, всего, в том числе:</v>
      </c>
      <c r="C29" s="159" t="str">
        <f>G0228_1074205010351_02_0_69_!C27</f>
        <v>Г</v>
      </c>
      <c r="D29" s="68"/>
      <c r="E29" s="68"/>
      <c r="F29" s="68"/>
      <c r="G29" s="68"/>
      <c r="H29" s="68"/>
      <c r="I29" s="68"/>
      <c r="J29" s="69"/>
      <c r="K29" s="69"/>
    </row>
    <row r="30" spans="1:14" ht="75" hidden="1" x14ac:dyDescent="0.25">
      <c r="A30" s="159" t="str">
        <f>G0228_1074205010351_02_0_69_!A28</f>
        <v>1.1.1.1</v>
      </c>
      <c r="B30" s="155"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30" s="159" t="str">
        <f>G0228_1074205010351_02_0_69_!C28</f>
        <v>Г</v>
      </c>
      <c r="D30" s="68"/>
      <c r="E30" s="68"/>
      <c r="F30" s="68"/>
      <c r="G30" s="68"/>
      <c r="H30" s="68"/>
      <c r="I30" s="68"/>
      <c r="J30" s="69"/>
      <c r="K30" s="69"/>
    </row>
    <row r="31" spans="1:14" ht="75" hidden="1" x14ac:dyDescent="0.25">
      <c r="A31" s="159" t="str">
        <f>G0228_1074205010351_02_0_69_!A29</f>
        <v>1.1.1.2</v>
      </c>
      <c r="B31" s="155"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31" s="159" t="str">
        <f>G0228_1074205010351_02_0_69_!C29</f>
        <v>Г</v>
      </c>
      <c r="D31" s="68"/>
      <c r="E31" s="68"/>
      <c r="F31" s="68"/>
      <c r="G31" s="68"/>
      <c r="H31" s="68"/>
      <c r="I31" s="68"/>
      <c r="J31" s="69"/>
      <c r="K31" s="69"/>
    </row>
    <row r="32" spans="1:14" ht="60" hidden="1" x14ac:dyDescent="0.25">
      <c r="A32" s="159" t="str">
        <f>G0228_1074205010351_02_0_69_!A30</f>
        <v>1.1.1.3</v>
      </c>
      <c r="B32" s="155" t="str">
        <f>G0228_1074205010351_02_0_69_!B30</f>
        <v>Технологическое присоединение энергопринимающих устройств потребителей свыше 150 кВт, всего, в том числе:</v>
      </c>
      <c r="C32" s="159" t="str">
        <f>G0228_1074205010351_02_0_69_!C30</f>
        <v>Г</v>
      </c>
      <c r="D32" s="68"/>
      <c r="E32" s="68"/>
      <c r="F32" s="68"/>
      <c r="G32" s="68"/>
      <c r="H32" s="68"/>
      <c r="I32" s="68"/>
      <c r="J32" s="69"/>
      <c r="K32" s="69"/>
    </row>
    <row r="33" spans="1:11" ht="45" hidden="1" x14ac:dyDescent="0.25">
      <c r="A33" s="159" t="str">
        <f>G0228_1074205010351_02_0_69_!A31</f>
        <v>1.1.2</v>
      </c>
      <c r="B33" s="155" t="str">
        <f>G0228_1074205010351_02_0_69_!B31</f>
        <v>Технологическое присоединение объектов электросетевого хозяйства, всего, в том числе:</v>
      </c>
      <c r="C33" s="159" t="str">
        <f>G0228_1074205010351_02_0_69_!C31</f>
        <v>Г</v>
      </c>
      <c r="D33" s="68"/>
      <c r="E33" s="68"/>
      <c r="F33" s="68"/>
      <c r="G33" s="68"/>
      <c r="H33" s="68"/>
      <c r="I33" s="68"/>
      <c r="J33" s="69"/>
      <c r="K33" s="69"/>
    </row>
    <row r="34" spans="1:11" ht="75" hidden="1" x14ac:dyDescent="0.25">
      <c r="A34" s="159" t="str">
        <f>G0228_1074205010351_02_0_69_!A32</f>
        <v>1.1.2.1</v>
      </c>
      <c r="B34" s="155"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4" s="159" t="str">
        <f>G0228_1074205010351_02_0_69_!C32</f>
        <v>Г</v>
      </c>
      <c r="D34" s="68"/>
      <c r="E34" s="68"/>
      <c r="F34" s="68"/>
      <c r="G34" s="68"/>
      <c r="H34" s="68"/>
      <c r="I34" s="68"/>
      <c r="J34" s="69"/>
      <c r="K34" s="69"/>
    </row>
    <row r="35" spans="1:11" ht="45" hidden="1" x14ac:dyDescent="0.25">
      <c r="A35" s="159" t="str">
        <f>G0228_1074205010351_02_0_69_!A33</f>
        <v>1.1.2.2</v>
      </c>
      <c r="B35" s="155" t="str">
        <f>G0228_1074205010351_02_0_69_!B33</f>
        <v>Технологическое присоединение к электрическим сетям иных сетевых организаций, всего, в том числе:</v>
      </c>
      <c r="C35" s="159" t="str">
        <f>G0228_1074205010351_02_0_69_!C33</f>
        <v>Г</v>
      </c>
      <c r="D35" s="68"/>
      <c r="E35" s="68"/>
      <c r="F35" s="68"/>
      <c r="G35" s="68"/>
      <c r="H35" s="68"/>
      <c r="I35" s="68"/>
      <c r="J35" s="69"/>
      <c r="K35" s="69"/>
    </row>
    <row r="36" spans="1:11" ht="60" hidden="1" x14ac:dyDescent="0.25">
      <c r="A36" s="159" t="str">
        <f>G0228_1074205010351_02_0_69_!A34</f>
        <v>1.1.3</v>
      </c>
      <c r="B36" s="155" t="str">
        <f>G0228_1074205010351_02_0_69_!B34</f>
        <v>Технологическое присоединение объектов по производству электрической энергии всего, в том числе:</v>
      </c>
      <c r="C36" s="159" t="str">
        <f>G0228_1074205010351_02_0_69_!C34</f>
        <v>Г</v>
      </c>
      <c r="D36" s="68"/>
      <c r="E36" s="68"/>
      <c r="F36" s="68"/>
      <c r="G36" s="68"/>
      <c r="H36" s="68"/>
      <c r="I36" s="68"/>
      <c r="J36" s="69"/>
      <c r="K36" s="69"/>
    </row>
    <row r="37" spans="1:11" ht="135" hidden="1" x14ac:dyDescent="0.25">
      <c r="A37" s="159" t="str">
        <f>G0228_1074205010351_02_0_69_!A35</f>
        <v>1.1.3.1</v>
      </c>
      <c r="B37" s="155"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59" t="str">
        <f>G0228_1074205010351_02_0_69_!C35</f>
        <v>Г</v>
      </c>
      <c r="D37" s="68"/>
      <c r="E37" s="68"/>
      <c r="F37" s="68"/>
      <c r="G37" s="68"/>
      <c r="H37" s="68"/>
      <c r="I37" s="68"/>
      <c r="J37" s="69"/>
      <c r="K37" s="69"/>
    </row>
    <row r="38" spans="1:11" ht="105" hidden="1" x14ac:dyDescent="0.25">
      <c r="A38" s="159" t="str">
        <f>G0228_1074205010351_02_0_69_!A36</f>
        <v>1.1.3.1</v>
      </c>
      <c r="B38" s="155"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59" t="str">
        <f>G0228_1074205010351_02_0_69_!C36</f>
        <v>Г</v>
      </c>
      <c r="D38" s="68"/>
      <c r="E38" s="68"/>
      <c r="F38" s="68"/>
      <c r="G38" s="68"/>
      <c r="H38" s="68"/>
      <c r="I38" s="68"/>
      <c r="J38" s="69"/>
      <c r="K38" s="69"/>
    </row>
    <row r="39" spans="1:11" ht="120" hidden="1" x14ac:dyDescent="0.25">
      <c r="A39" s="159" t="str">
        <f>G0228_1074205010351_02_0_69_!A37</f>
        <v>1.1.3.1</v>
      </c>
      <c r="B39" s="155"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59" t="str">
        <f>G0228_1074205010351_02_0_69_!C37</f>
        <v>Г</v>
      </c>
      <c r="D39" s="68"/>
      <c r="E39" s="68"/>
      <c r="F39" s="68"/>
      <c r="G39" s="68"/>
      <c r="H39" s="68"/>
      <c r="I39" s="68"/>
      <c r="J39" s="69"/>
      <c r="K39" s="69"/>
    </row>
    <row r="40" spans="1:11" ht="135" hidden="1" x14ac:dyDescent="0.25">
      <c r="A40" s="159" t="str">
        <f>G0228_1074205010351_02_0_69_!A38</f>
        <v>1.1.3.2</v>
      </c>
      <c r="B40" s="155"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159" t="str">
        <f>G0228_1074205010351_02_0_69_!C38</f>
        <v>Г</v>
      </c>
      <c r="D40" s="68"/>
      <c r="E40" s="68"/>
      <c r="F40" s="68"/>
      <c r="G40" s="68"/>
      <c r="H40" s="68"/>
      <c r="I40" s="68"/>
      <c r="J40" s="69"/>
      <c r="K40" s="69"/>
    </row>
    <row r="41" spans="1:11" ht="105" hidden="1" x14ac:dyDescent="0.25">
      <c r="A41" s="159" t="str">
        <f>G0228_1074205010351_02_0_69_!A39</f>
        <v>1.1.3.2</v>
      </c>
      <c r="B41" s="155"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159" t="str">
        <f>G0228_1074205010351_02_0_69_!C39</f>
        <v>Г</v>
      </c>
      <c r="D41" s="68"/>
      <c r="E41" s="68"/>
      <c r="F41" s="68"/>
      <c r="G41" s="68"/>
      <c r="H41" s="68"/>
      <c r="I41" s="68"/>
      <c r="J41" s="69"/>
      <c r="K41" s="69"/>
    </row>
    <row r="42" spans="1:11" ht="120" hidden="1" x14ac:dyDescent="0.25">
      <c r="A42" s="159" t="str">
        <f>G0228_1074205010351_02_0_69_!A40</f>
        <v>1.1.3.2</v>
      </c>
      <c r="B42" s="155"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159" t="str">
        <f>G0228_1074205010351_02_0_69_!C40</f>
        <v>Г</v>
      </c>
      <c r="D42" s="68"/>
      <c r="E42" s="68"/>
      <c r="F42" s="68"/>
      <c r="G42" s="68"/>
      <c r="H42" s="68"/>
      <c r="I42" s="68"/>
      <c r="J42" s="69"/>
      <c r="K42" s="69"/>
    </row>
    <row r="43" spans="1:11" ht="90" hidden="1" x14ac:dyDescent="0.25">
      <c r="A43" s="159" t="str">
        <f>G0228_1074205010351_02_0_69_!A41</f>
        <v>1.1.4</v>
      </c>
      <c r="B43" s="155"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159" t="str">
        <f>G0228_1074205010351_02_0_69_!C41</f>
        <v>Г</v>
      </c>
      <c r="D43" s="68"/>
      <c r="E43" s="68"/>
      <c r="F43" s="68"/>
      <c r="G43" s="68"/>
      <c r="H43" s="68"/>
      <c r="I43" s="68"/>
      <c r="J43" s="69"/>
      <c r="K43" s="69"/>
    </row>
    <row r="44" spans="1:11" ht="75" hidden="1" x14ac:dyDescent="0.25">
      <c r="A44" s="159" t="str">
        <f>G0228_1074205010351_02_0_69_!A42</f>
        <v>1.1.4.1</v>
      </c>
      <c r="B44" s="155"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159" t="str">
        <f>G0228_1074205010351_02_0_69_!C42</f>
        <v>Г</v>
      </c>
      <c r="D44" s="68"/>
      <c r="E44" s="68"/>
      <c r="F44" s="68"/>
      <c r="G44" s="68"/>
      <c r="H44" s="68"/>
      <c r="I44" s="68"/>
      <c r="J44" s="69"/>
      <c r="K44" s="69"/>
    </row>
    <row r="45" spans="1:11" ht="90" hidden="1" x14ac:dyDescent="0.25">
      <c r="A45" s="159" t="str">
        <f>G0228_1074205010351_02_0_69_!A43</f>
        <v>1.1.4.2</v>
      </c>
      <c r="B45" s="155"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159" t="str">
        <f>G0228_1074205010351_02_0_69_!C43</f>
        <v>Г</v>
      </c>
      <c r="D45" s="68"/>
      <c r="E45" s="68"/>
      <c r="F45" s="68"/>
      <c r="G45" s="68"/>
      <c r="H45" s="68"/>
      <c r="I45" s="68"/>
      <c r="J45" s="69"/>
      <c r="K45" s="69"/>
    </row>
    <row r="46" spans="1:11" ht="45" hidden="1" x14ac:dyDescent="0.25">
      <c r="A46" s="159" t="str">
        <f>G0228_1074205010351_02_0_69_!A44</f>
        <v>1.2</v>
      </c>
      <c r="B46" s="155" t="str">
        <f>G0228_1074205010351_02_0_69_!B44</f>
        <v>Реконструкция, модернизация, техническое перевооружение всего, в том числе:</v>
      </c>
      <c r="C46" s="159" t="str">
        <f>G0228_1074205010351_02_0_69_!C44</f>
        <v>Г</v>
      </c>
      <c r="D46" s="68"/>
      <c r="E46" s="68"/>
      <c r="F46" s="68"/>
      <c r="G46" s="68"/>
      <c r="H46" s="68"/>
      <c r="I46" s="68"/>
      <c r="J46" s="69"/>
      <c r="K46" s="69"/>
    </row>
    <row r="47" spans="1:11" ht="75" hidden="1" x14ac:dyDescent="0.25">
      <c r="A47" s="159" t="str">
        <f>G0228_1074205010351_02_0_69_!A45</f>
        <v>1.2.1</v>
      </c>
      <c r="B47" s="155"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7" s="159" t="str">
        <f>G0228_1074205010351_02_0_69_!C45</f>
        <v>Г</v>
      </c>
      <c r="D47" s="68"/>
      <c r="E47" s="68"/>
      <c r="F47" s="68"/>
      <c r="G47" s="68"/>
      <c r="H47" s="68"/>
      <c r="I47" s="68"/>
      <c r="J47" s="69"/>
      <c r="K47" s="69"/>
    </row>
    <row r="48" spans="1:11" ht="30" hidden="1" x14ac:dyDescent="0.25">
      <c r="A48" s="159" t="str">
        <f>G0228_1074205010351_02_0_69_!A46</f>
        <v>1.2.1.1</v>
      </c>
      <c r="B48" s="155" t="str">
        <f>G0228_1074205010351_02_0_69_!B46</f>
        <v>Реконструкция трансформаторных и иных подстанций, всего, в числе:</v>
      </c>
      <c r="C48" s="159" t="str">
        <f>G0228_1074205010351_02_0_69_!C46</f>
        <v>Г</v>
      </c>
      <c r="D48" s="68"/>
      <c r="E48" s="68"/>
      <c r="F48" s="68"/>
      <c r="G48" s="68"/>
      <c r="H48" s="68"/>
      <c r="I48" s="68"/>
      <c r="J48" s="69"/>
      <c r="K48" s="69"/>
    </row>
    <row r="49" spans="1:11" hidden="1" x14ac:dyDescent="0.25">
      <c r="A49" s="159" t="e">
        <f>G0228_1074205010351_02_0_69_!#REF!</f>
        <v>#REF!</v>
      </c>
      <c r="B49" s="155" t="e">
        <f>G0228_1074205010351_02_0_69_!#REF!</f>
        <v>#REF!</v>
      </c>
      <c r="C49" s="159" t="e">
        <f>G0228_1074205010351_02_0_69_!#REF!</f>
        <v>#REF!</v>
      </c>
      <c r="D49" s="68"/>
      <c r="E49" s="68"/>
      <c r="F49" s="68"/>
      <c r="G49" s="68"/>
      <c r="H49" s="68"/>
      <c r="I49" s="68"/>
      <c r="J49" s="69"/>
      <c r="K49" s="69"/>
    </row>
    <row r="50" spans="1:11" hidden="1" x14ac:dyDescent="0.25">
      <c r="A50" s="159" t="e">
        <f>G0228_1074205010351_02_0_69_!#REF!</f>
        <v>#REF!</v>
      </c>
      <c r="B50" s="155" t="e">
        <f>G0228_1074205010351_02_0_69_!#REF!</f>
        <v>#REF!</v>
      </c>
      <c r="C50" s="159" t="e">
        <f>G0228_1074205010351_02_0_69_!#REF!</f>
        <v>#REF!</v>
      </c>
      <c r="D50" s="68"/>
      <c r="E50" s="68"/>
      <c r="F50" s="68"/>
      <c r="G50" s="68"/>
      <c r="H50" s="68"/>
      <c r="I50" s="68"/>
      <c r="J50" s="69"/>
      <c r="K50" s="69"/>
    </row>
    <row r="51" spans="1:11" ht="60" hidden="1" x14ac:dyDescent="0.25">
      <c r="A51" s="159" t="str">
        <f>G0228_1074205010351_02_0_69_!A47</f>
        <v>1.2.1.2</v>
      </c>
      <c r="B51" s="155" t="str">
        <f>G0228_1074205010351_02_0_69_!B47</f>
        <v>Модернизация, техническое перевооружение трансформаторных и иных подстанций, распределительных пунктов, всего, в том числе:</v>
      </c>
      <c r="C51" s="159" t="str">
        <f>G0228_1074205010351_02_0_69_!C47</f>
        <v>Г</v>
      </c>
      <c r="D51" s="68"/>
      <c r="E51" s="68"/>
      <c r="F51" s="68"/>
      <c r="G51" s="68"/>
      <c r="H51" s="68"/>
      <c r="I51" s="68"/>
      <c r="J51" s="69"/>
      <c r="K51" s="69"/>
    </row>
    <row r="52" spans="1:11" hidden="1" x14ac:dyDescent="0.25">
      <c r="A52" s="159" t="str">
        <f>G0228_1074205010351_02_0_69_!A48</f>
        <v>1.2.1.2.1</v>
      </c>
      <c r="B52" s="155" t="str">
        <f>G0228_1074205010351_02_0_69_!B48</f>
        <v xml:space="preserve">Реконструкция ТП-9, ТП-10 </v>
      </c>
      <c r="C52" s="159" t="str">
        <f>G0228_1074205010351_02_0_69_!C48</f>
        <v>L_0000000001</v>
      </c>
      <c r="D52" s="68"/>
      <c r="E52" s="68"/>
      <c r="F52" s="68"/>
      <c r="G52" s="68"/>
      <c r="H52" s="68"/>
      <c r="I52" s="68"/>
      <c r="J52" s="69"/>
      <c r="K52" s="69"/>
    </row>
    <row r="53" spans="1:11" ht="30" hidden="1" x14ac:dyDescent="0.25">
      <c r="A53" s="159" t="str">
        <f>G0228_1074205010351_02_0_69_!A49</f>
        <v>1.2.1.2.2</v>
      </c>
      <c r="B53" s="155" t="str">
        <f>G0228_1074205010351_02_0_69_!B49</f>
        <v>Замена силового трансформатора ТП-5</v>
      </c>
      <c r="C53" s="159" t="str">
        <f>G0228_1074205010351_02_0_69_!C49</f>
        <v>L_0000000002</v>
      </c>
      <c r="D53" s="68"/>
      <c r="E53" s="68"/>
      <c r="F53" s="68"/>
      <c r="G53" s="68"/>
      <c r="H53" s="68"/>
      <c r="I53" s="68"/>
      <c r="J53" s="69"/>
      <c r="K53" s="69"/>
    </row>
    <row r="54" spans="1:11" ht="30" hidden="1" x14ac:dyDescent="0.25">
      <c r="A54" s="159" t="str">
        <f>G0228_1074205010351_02_0_69_!A50</f>
        <v>1.2.1.2.3</v>
      </c>
      <c r="B54" s="155" t="str">
        <f>G0228_1074205010351_02_0_69_!B50</f>
        <v>Замена силового трансформатора ТП-6</v>
      </c>
      <c r="C54" s="159" t="str">
        <f>G0228_1074205010351_02_0_69_!C50</f>
        <v>L_0000000003</v>
      </c>
      <c r="D54" s="68"/>
      <c r="E54" s="68"/>
      <c r="F54" s="68"/>
      <c r="G54" s="68"/>
      <c r="H54" s="68"/>
      <c r="I54" s="68"/>
      <c r="J54" s="69"/>
      <c r="K54" s="69"/>
    </row>
    <row r="55" spans="1:11" ht="45" hidden="1" x14ac:dyDescent="0.25">
      <c r="A55" s="159" t="str">
        <f>G0228_1074205010351_02_0_69_!A55</f>
        <v>1.2.2</v>
      </c>
      <c r="B55" s="155" t="str">
        <f>G0228_1074205010351_02_0_69_!B55</f>
        <v>Реконструкция, модернизация, техническое перевооружение линий электропередачи, всего, в том числе:</v>
      </c>
      <c r="C55" s="159" t="str">
        <f>G0228_1074205010351_02_0_69_!C55</f>
        <v>Г</v>
      </c>
      <c r="D55" s="68"/>
      <c r="E55" s="68"/>
      <c r="F55" s="68"/>
      <c r="G55" s="68"/>
      <c r="H55" s="68"/>
      <c r="I55" s="68"/>
      <c r="J55" s="69"/>
      <c r="K55" s="69"/>
    </row>
    <row r="56" spans="1:11" ht="30" hidden="1" x14ac:dyDescent="0.25">
      <c r="A56" s="159" t="str">
        <f>G0228_1074205010351_02_0_69_!A56</f>
        <v>1.2.2.1</v>
      </c>
      <c r="B56" s="155" t="str">
        <f>G0228_1074205010351_02_0_69_!B56</f>
        <v>Реконструкция линий электропередачи, всего, в том числе:</v>
      </c>
      <c r="C56" s="159" t="str">
        <f>G0228_1074205010351_02_0_69_!C56</f>
        <v>Г</v>
      </c>
      <c r="D56" s="68"/>
      <c r="E56" s="68"/>
      <c r="F56" s="68"/>
      <c r="G56" s="68"/>
      <c r="H56" s="68"/>
      <c r="I56" s="68"/>
      <c r="J56" s="69"/>
      <c r="K56" s="69"/>
    </row>
    <row r="57" spans="1:11" ht="45" hidden="1" x14ac:dyDescent="0.25">
      <c r="A57" s="159" t="str">
        <f>G0228_1074205010351_02_0_69_!A57</f>
        <v>1.2.2.2</v>
      </c>
      <c r="B57" s="155" t="str">
        <f>G0228_1074205010351_02_0_69_!B57</f>
        <v>Модернизация, техническое перевооружение линий электропередачи, всего, в том числе:</v>
      </c>
      <c r="C57" s="159" t="str">
        <f>G0228_1074205010351_02_0_69_!C57</f>
        <v>Г</v>
      </c>
      <c r="D57" s="68"/>
      <c r="E57" s="68"/>
      <c r="F57" s="68"/>
      <c r="G57" s="68"/>
      <c r="H57" s="68"/>
      <c r="I57" s="68"/>
      <c r="J57" s="69"/>
      <c r="K57" s="69"/>
    </row>
    <row r="58" spans="1:11" ht="45" hidden="1" x14ac:dyDescent="0.25">
      <c r="A58" s="159" t="str">
        <f>G0228_1074205010351_02_0_69_!A58</f>
        <v>1.2.3</v>
      </c>
      <c r="B58" s="155" t="str">
        <f>G0228_1074205010351_02_0_69_!B58</f>
        <v>Развитие и модернизация учета электрической энергии (мощности), всего, в том числе:</v>
      </c>
      <c r="C58" s="159" t="str">
        <f>G0228_1074205010351_02_0_69_!C58</f>
        <v>Г</v>
      </c>
      <c r="D58" s="68"/>
      <c r="E58" s="68"/>
      <c r="F58" s="68"/>
      <c r="G58" s="68"/>
      <c r="H58" s="68"/>
      <c r="I58" s="68"/>
      <c r="J58" s="69"/>
      <c r="K58" s="69"/>
    </row>
    <row r="59" spans="1:11" ht="45" hidden="1" x14ac:dyDescent="0.25">
      <c r="A59" s="159" t="str">
        <f>G0228_1074205010351_02_0_69_!A59</f>
        <v>1.2.3.1</v>
      </c>
      <c r="B59" s="155" t="str">
        <f>G0228_1074205010351_02_0_69_!B59</f>
        <v>"Установка приборов учета, класс напряжения 0,22 (0,4) кВ, всего, в том числе:"</v>
      </c>
      <c r="C59" s="159" t="str">
        <f>G0228_1074205010351_02_0_69_!C59</f>
        <v>Г</v>
      </c>
      <c r="D59" s="68"/>
      <c r="E59" s="68"/>
      <c r="F59" s="68"/>
      <c r="G59" s="68"/>
      <c r="H59" s="68"/>
      <c r="I59" s="68"/>
      <c r="J59" s="69"/>
      <c r="K59" s="69"/>
    </row>
    <row r="60" spans="1:11" hidden="1" x14ac:dyDescent="0.25">
      <c r="A60" s="159">
        <f>G0228_1074205010351_02_0_69_!A60</f>
        <v>0</v>
      </c>
      <c r="B60" s="155">
        <f>G0228_1074205010351_02_0_69_!B60</f>
        <v>0</v>
      </c>
      <c r="C60" s="159">
        <f>G0228_1074205010351_02_0_69_!C60</f>
        <v>0</v>
      </c>
      <c r="D60" s="68"/>
      <c r="E60" s="68"/>
      <c r="F60" s="68"/>
      <c r="G60" s="68"/>
      <c r="H60" s="68"/>
      <c r="I60" s="68"/>
      <c r="J60" s="69"/>
      <c r="K60" s="69"/>
    </row>
    <row r="61" spans="1:11" ht="60" hidden="1" x14ac:dyDescent="0.25">
      <c r="A61" s="159" t="str">
        <f>G0228_1074205010351_02_0_69_!A61</f>
        <v>1.2.3.1</v>
      </c>
      <c r="B61" s="155"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159" t="str">
        <f>G0228_1074205010351_02_0_69_!C61</f>
        <v>J_0000000001</v>
      </c>
      <c r="D61" s="68"/>
      <c r="E61" s="68"/>
      <c r="F61" s="68"/>
      <c r="G61" s="68"/>
      <c r="H61" s="68"/>
      <c r="I61" s="68"/>
      <c r="J61" s="69"/>
      <c r="K61" s="69"/>
    </row>
    <row r="62" spans="1:11" ht="45" hidden="1" x14ac:dyDescent="0.25">
      <c r="A62" s="159" t="str">
        <f>G0228_1074205010351_02_0_69_!A62</f>
        <v>1.2.3.2</v>
      </c>
      <c r="B62" s="155" t="str">
        <f>G0228_1074205010351_02_0_69_!B62</f>
        <v>"Установка приборов учета, класс напряжения 6 (10) кВ, всего, в том числе:"</v>
      </c>
      <c r="C62" s="159" t="str">
        <f>G0228_1074205010351_02_0_69_!C62</f>
        <v>Г</v>
      </c>
      <c r="D62" s="68"/>
      <c r="E62" s="68"/>
      <c r="F62" s="68"/>
      <c r="G62" s="68"/>
      <c r="H62" s="68"/>
      <c r="I62" s="68"/>
      <c r="J62" s="69"/>
      <c r="K62" s="69"/>
    </row>
    <row r="63" spans="1:11" ht="45" hidden="1" x14ac:dyDescent="0.25">
      <c r="A63" s="159" t="str">
        <f>G0228_1074205010351_02_0_69_!A63</f>
        <v>1.2.3.3</v>
      </c>
      <c r="B63" s="155" t="str">
        <f>G0228_1074205010351_02_0_69_!B63</f>
        <v>"Установка приборов учета, класс напряжения 35 кВ, всего, в том числе:"</v>
      </c>
      <c r="C63" s="159" t="str">
        <f>G0228_1074205010351_02_0_69_!C63</f>
        <v>Г</v>
      </c>
      <c r="D63" s="68"/>
      <c r="E63" s="68"/>
      <c r="F63" s="68"/>
      <c r="G63" s="68"/>
      <c r="H63" s="68"/>
      <c r="I63" s="68"/>
      <c r="J63" s="69"/>
      <c r="K63" s="69"/>
    </row>
    <row r="64" spans="1:11" ht="45" hidden="1" x14ac:dyDescent="0.25">
      <c r="A64" s="159" t="str">
        <f>G0228_1074205010351_02_0_69_!A64</f>
        <v>1.2.3.4</v>
      </c>
      <c r="B64" s="155" t="str">
        <f>G0228_1074205010351_02_0_69_!B64</f>
        <v>"Установка приборов учета, класс напряжения 110 кВ и выше, всего, в том числе:"</v>
      </c>
      <c r="C64" s="159" t="str">
        <f>G0228_1074205010351_02_0_69_!C64</f>
        <v>Г</v>
      </c>
      <c r="D64" s="68"/>
      <c r="E64" s="68"/>
      <c r="F64" s="68"/>
      <c r="G64" s="68"/>
      <c r="H64" s="68"/>
      <c r="I64" s="68"/>
      <c r="J64" s="69"/>
      <c r="K64" s="69"/>
    </row>
    <row r="65" spans="1:12" ht="60" hidden="1" x14ac:dyDescent="0.25">
      <c r="A65" s="159" t="str">
        <f>G0228_1074205010351_02_0_69_!A65</f>
        <v>1.2.3.5</v>
      </c>
      <c r="B65" s="155" t="str">
        <f>G0228_1074205010351_02_0_69_!B65</f>
        <v>"Включение приборов учета в систему сбора и передачи данных, класс напряжения 0,22 (0,4) кВ, всего, в том числе:"</v>
      </c>
      <c r="C65" s="159" t="str">
        <f>G0228_1074205010351_02_0_69_!C65</f>
        <v>Г</v>
      </c>
      <c r="D65" s="68"/>
      <c r="E65" s="68"/>
      <c r="F65" s="68"/>
      <c r="G65" s="68"/>
      <c r="H65" s="68"/>
      <c r="I65" s="68"/>
      <c r="J65" s="69"/>
      <c r="K65" s="69"/>
    </row>
    <row r="66" spans="1:12" hidden="1" x14ac:dyDescent="0.25">
      <c r="A66" s="159">
        <f>G0228_1074205010351_02_0_69_!A66</f>
        <v>0</v>
      </c>
      <c r="B66" s="155">
        <f>G0228_1074205010351_02_0_69_!B66</f>
        <v>0</v>
      </c>
      <c r="C66" s="159">
        <f>G0228_1074205010351_02_0_69_!C66</f>
        <v>0</v>
      </c>
      <c r="D66" s="68"/>
      <c r="E66" s="68"/>
      <c r="F66" s="68"/>
      <c r="G66" s="68"/>
      <c r="H66" s="68"/>
      <c r="I66" s="68"/>
      <c r="J66" s="69"/>
      <c r="K66" s="69"/>
    </row>
    <row r="67" spans="1:12" hidden="1" x14ac:dyDescent="0.25">
      <c r="A67" s="159">
        <f>G0228_1074205010351_02_0_69_!A67</f>
        <v>0</v>
      </c>
      <c r="B67" s="155">
        <f>G0228_1074205010351_02_0_69_!B67</f>
        <v>0</v>
      </c>
      <c r="C67" s="159">
        <f>G0228_1074205010351_02_0_69_!C67</f>
        <v>0</v>
      </c>
      <c r="D67" s="68"/>
      <c r="E67" s="68"/>
      <c r="F67" s="68"/>
      <c r="G67" s="68"/>
      <c r="H67" s="68"/>
      <c r="I67" s="68"/>
      <c r="J67" s="69"/>
      <c r="K67" s="69"/>
    </row>
    <row r="68" spans="1:12" ht="60" hidden="1" x14ac:dyDescent="0.25">
      <c r="A68" s="159" t="str">
        <f>G0228_1074205010351_02_0_69_!A68</f>
        <v>1.2.3.6</v>
      </c>
      <c r="B68" s="155" t="str">
        <f>G0228_1074205010351_02_0_69_!B68</f>
        <v>"Включение приборов учета в систему сбора и передачи данных, класс напряжения 6 (10) кВ, всего, в том числе:"</v>
      </c>
      <c r="C68" s="159" t="str">
        <f>G0228_1074205010351_02_0_69_!C68</f>
        <v>Г</v>
      </c>
      <c r="D68" s="68"/>
      <c r="E68" s="68"/>
      <c r="F68" s="68"/>
      <c r="G68" s="68"/>
      <c r="H68" s="68"/>
      <c r="I68" s="68"/>
      <c r="J68" s="69"/>
      <c r="K68" s="69"/>
    </row>
    <row r="69" spans="1:12" ht="60" hidden="1" x14ac:dyDescent="0.25">
      <c r="A69" s="159" t="str">
        <f>G0228_1074205010351_02_0_69_!A69</f>
        <v>1.2.3.7</v>
      </c>
      <c r="B69" s="155" t="str">
        <f>G0228_1074205010351_02_0_69_!B69</f>
        <v>"Включение приборов учета в систему сбора и передачи данных, класс напряжения 35 кВ, всего, в том числе:"</v>
      </c>
      <c r="C69" s="159" t="str">
        <f>G0228_1074205010351_02_0_69_!C69</f>
        <v>Г</v>
      </c>
      <c r="D69" s="68"/>
      <c r="E69" s="68"/>
      <c r="F69" s="68"/>
      <c r="G69" s="68"/>
      <c r="H69" s="68"/>
      <c r="I69" s="68"/>
      <c r="J69" s="69"/>
      <c r="K69" s="69"/>
    </row>
    <row r="70" spans="1:12" ht="60" hidden="1" x14ac:dyDescent="0.25">
      <c r="A70" s="159" t="str">
        <f>G0228_1074205010351_02_0_69_!A70</f>
        <v>1.2.3.8</v>
      </c>
      <c r="B70" s="155" t="str">
        <f>G0228_1074205010351_02_0_69_!B70</f>
        <v>"Включение приборов учета в систему сбора и передачи данных, класс напряжения 110 кВ и выше, всего, в том числе:"</v>
      </c>
      <c r="C70" s="159" t="str">
        <f>G0228_1074205010351_02_0_69_!C70</f>
        <v>Г</v>
      </c>
      <c r="D70" s="68"/>
      <c r="E70" s="68"/>
      <c r="F70" s="68"/>
      <c r="G70" s="68"/>
      <c r="H70" s="68"/>
      <c r="I70" s="68"/>
      <c r="J70" s="69"/>
      <c r="K70" s="69"/>
    </row>
    <row r="71" spans="1:12" ht="60" hidden="1" x14ac:dyDescent="0.25">
      <c r="A71" s="159" t="str">
        <f>G0228_1074205010351_02_0_69_!A71</f>
        <v>1.2.4</v>
      </c>
      <c r="B71" s="155" t="str">
        <f>G0228_1074205010351_02_0_69_!B71</f>
        <v>Реконструкция, модернизация, техническое перевооружение прочих объектов основных средств, всего, в том числе:</v>
      </c>
      <c r="C71" s="159" t="str">
        <f>G0228_1074205010351_02_0_69_!C71</f>
        <v>Г</v>
      </c>
      <c r="D71" s="68"/>
      <c r="E71" s="68"/>
      <c r="F71" s="68"/>
      <c r="G71" s="68"/>
      <c r="H71" s="68"/>
      <c r="I71" s="68"/>
      <c r="J71" s="69"/>
      <c r="K71" s="69"/>
    </row>
    <row r="72" spans="1:12" ht="30" hidden="1" x14ac:dyDescent="0.25">
      <c r="A72" s="159" t="str">
        <f>G0228_1074205010351_02_0_69_!A72</f>
        <v>1.2.4.1</v>
      </c>
      <c r="B72" s="155" t="str">
        <f>G0228_1074205010351_02_0_69_!B72</f>
        <v>Реконструкция прочих объектов основных средств, всего, в том числе:</v>
      </c>
      <c r="C72" s="159" t="str">
        <f>G0228_1074205010351_02_0_69_!C72</f>
        <v>Г</v>
      </c>
      <c r="D72" s="68"/>
      <c r="E72" s="68"/>
      <c r="F72" s="68"/>
      <c r="G72" s="68"/>
      <c r="H72" s="68"/>
      <c r="I72" s="68"/>
      <c r="J72" s="69"/>
      <c r="K72" s="69"/>
    </row>
    <row r="73" spans="1:12" hidden="1" x14ac:dyDescent="0.25">
      <c r="A73" s="159" t="e">
        <f>G0228_1074205010351_02_0_69_!#REF!</f>
        <v>#REF!</v>
      </c>
      <c r="B73" s="155" t="e">
        <f>G0228_1074205010351_02_0_69_!#REF!</f>
        <v>#REF!</v>
      </c>
      <c r="C73" s="159" t="e">
        <f>G0228_1074205010351_02_0_69_!#REF!</f>
        <v>#REF!</v>
      </c>
      <c r="D73" s="68"/>
      <c r="E73" s="68"/>
      <c r="F73" s="68"/>
      <c r="G73" s="68"/>
      <c r="H73" s="68"/>
      <c r="I73" s="68"/>
      <c r="J73" s="69"/>
      <c r="K73" s="69"/>
    </row>
    <row r="74" spans="1:12" ht="45" hidden="1" x14ac:dyDescent="0.25">
      <c r="A74" s="159" t="str">
        <f>G0228_1074205010351_02_0_69_!A73</f>
        <v>1.2.4.2</v>
      </c>
      <c r="B74" s="155" t="str">
        <f>G0228_1074205010351_02_0_69_!B73</f>
        <v>Модернизация, техническое перевооружение прочих объектов основных средств, всего, в том числе:</v>
      </c>
      <c r="C74" s="159" t="str">
        <f>G0228_1074205010351_02_0_69_!C73</f>
        <v>Г</v>
      </c>
      <c r="D74" s="68"/>
      <c r="E74" s="68"/>
      <c r="F74" s="68"/>
      <c r="G74" s="68"/>
      <c r="H74" s="68"/>
      <c r="I74" s="68"/>
      <c r="J74" s="69"/>
      <c r="K74" s="69"/>
    </row>
    <row r="75" spans="1:12" ht="75" x14ac:dyDescent="0.25">
      <c r="A75" s="159" t="str">
        <f>G0228_1074205010351_02_0_69_!A74</f>
        <v>1.3</v>
      </c>
      <c r="B75" s="155"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5" s="159" t="str">
        <f>G0228_1074205010351_02_0_69_!C74</f>
        <v>Г</v>
      </c>
      <c r="D75" s="69" t="s">
        <v>482</v>
      </c>
      <c r="E75" s="69" t="s">
        <v>482</v>
      </c>
      <c r="F75" s="69" t="s">
        <v>482</v>
      </c>
      <c r="G75" s="69" t="s">
        <v>482</v>
      </c>
      <c r="H75" s="69" t="s">
        <v>482</v>
      </c>
      <c r="I75" s="69" t="s">
        <v>482</v>
      </c>
      <c r="J75" s="69" t="s">
        <v>482</v>
      </c>
      <c r="K75" s="69" t="s">
        <v>482</v>
      </c>
      <c r="L75" s="15" t="s">
        <v>753</v>
      </c>
    </row>
    <row r="76" spans="1:12" ht="75" x14ac:dyDescent="0.25">
      <c r="A76" s="159" t="str">
        <f>G0228_1074205010351_02_0_69_!A75</f>
        <v>1.3.1</v>
      </c>
      <c r="B76" s="155"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6" s="159" t="str">
        <f>G0228_1074205010351_02_0_69_!C75</f>
        <v>Г</v>
      </c>
      <c r="D76" s="69" t="s">
        <v>482</v>
      </c>
      <c r="E76" s="69" t="s">
        <v>482</v>
      </c>
      <c r="F76" s="69" t="s">
        <v>482</v>
      </c>
      <c r="G76" s="69" t="s">
        <v>482</v>
      </c>
      <c r="H76" s="69" t="s">
        <v>482</v>
      </c>
      <c r="I76" s="69" t="s">
        <v>482</v>
      </c>
      <c r="J76" s="69" t="s">
        <v>482</v>
      </c>
      <c r="K76" s="69" t="s">
        <v>482</v>
      </c>
      <c r="L76" s="15" t="s">
        <v>753</v>
      </c>
    </row>
    <row r="77" spans="1:12" ht="75" x14ac:dyDescent="0.25">
      <c r="A77" s="159" t="str">
        <f>G0228_1074205010351_02_0_69_!A76</f>
        <v>1.3.2</v>
      </c>
      <c r="B77" s="155" t="str">
        <f>G0228_1074205010351_02_0_69_!B76</f>
        <v>Инвестиционные проекты, предусмотренные схемой и программой развития субъекта Российской Федерации, всего, в том числе:</v>
      </c>
      <c r="C77" s="159" t="str">
        <f>G0228_1074205010351_02_0_69_!C76</f>
        <v>Г</v>
      </c>
      <c r="D77" s="69" t="s">
        <v>482</v>
      </c>
      <c r="E77" s="69" t="s">
        <v>482</v>
      </c>
      <c r="F77" s="69" t="s">
        <v>482</v>
      </c>
      <c r="G77" s="69" t="s">
        <v>482</v>
      </c>
      <c r="H77" s="69" t="s">
        <v>482</v>
      </c>
      <c r="I77" s="69" t="s">
        <v>482</v>
      </c>
      <c r="J77" s="69" t="s">
        <v>482</v>
      </c>
      <c r="K77" s="69" t="s">
        <v>482</v>
      </c>
      <c r="L77" s="15" t="s">
        <v>753</v>
      </c>
    </row>
    <row r="78" spans="1:12" hidden="1" x14ac:dyDescent="0.25">
      <c r="A78" s="159"/>
      <c r="B78" s="155"/>
      <c r="C78" s="159"/>
      <c r="D78" s="69"/>
      <c r="E78" s="69"/>
      <c r="F78" s="69"/>
      <c r="G78" s="69"/>
      <c r="H78" s="64"/>
      <c r="I78" s="69"/>
      <c r="J78" s="69"/>
      <c r="K78" s="69"/>
    </row>
    <row r="79" spans="1:12" hidden="1" x14ac:dyDescent="0.25">
      <c r="A79" s="159"/>
      <c r="B79" s="155"/>
      <c r="C79" s="159"/>
      <c r="D79" s="482"/>
      <c r="E79" s="482"/>
      <c r="F79" s="482"/>
      <c r="G79" s="482"/>
      <c r="H79" s="481"/>
      <c r="I79" s="482"/>
      <c r="J79" s="482"/>
      <c r="K79" s="482"/>
    </row>
    <row r="80" spans="1:12" ht="45" hidden="1" x14ac:dyDescent="0.25">
      <c r="A80" s="159" t="str">
        <f>G0228_1074205010351_02_0_69_!A78</f>
        <v>1.4</v>
      </c>
      <c r="B80" s="155" t="str">
        <f>G0228_1074205010351_02_0_69_!B78</f>
        <v>Прочее новое строительство объектов электросетевого хозяйства, всего, в том числе:</v>
      </c>
      <c r="C80" s="159" t="str">
        <f>G0228_1074205010351_02_0_69_!C78</f>
        <v>Г</v>
      </c>
      <c r="D80" s="68"/>
      <c r="E80" s="68"/>
      <c r="F80" s="68"/>
      <c r="G80" s="68"/>
      <c r="H80" s="68"/>
      <c r="I80" s="68"/>
      <c r="J80" s="69"/>
      <c r="K80" s="69"/>
    </row>
    <row r="81" spans="1:11" ht="120" hidden="1" x14ac:dyDescent="0.25">
      <c r="A81" s="159">
        <f>G0228_1074205010351_02_0_69_!A79</f>
        <v>0</v>
      </c>
      <c r="B81" s="155">
        <f>G0228_1074205010351_02_0_69_!B79</f>
        <v>0</v>
      </c>
      <c r="C81" s="159">
        <f>G0228_1074205010351_02_0_69_!C79</f>
        <v>0</v>
      </c>
      <c r="D81" s="68"/>
      <c r="E81" s="68"/>
      <c r="F81" s="68"/>
      <c r="G81" s="68"/>
      <c r="H81" s="68"/>
      <c r="I81" s="68"/>
      <c r="J81" s="69"/>
      <c r="K81" s="69"/>
    </row>
    <row r="82" spans="1:11" ht="150" hidden="1" x14ac:dyDescent="0.25">
      <c r="A82" s="159">
        <f>G0228_1074205010351_02_0_69_!A80</f>
        <v>0</v>
      </c>
      <c r="B82" s="155">
        <f>G0228_1074205010351_02_0_69_!B80</f>
        <v>0</v>
      </c>
      <c r="C82" s="159">
        <f>G0228_1074205010351_02_0_69_!C80</f>
        <v>0</v>
      </c>
      <c r="D82" s="68"/>
      <c r="E82" s="68"/>
      <c r="F82" s="68"/>
      <c r="G82" s="68"/>
      <c r="H82" s="68"/>
      <c r="I82" s="68"/>
      <c r="J82" s="69"/>
      <c r="K82" s="69"/>
    </row>
    <row r="83" spans="1:11" ht="135" hidden="1" x14ac:dyDescent="0.25">
      <c r="A83" s="159">
        <f>G0228_1074205010351_02_0_69_!A81</f>
        <v>0</v>
      </c>
      <c r="B83" s="155">
        <f>G0228_1074205010351_02_0_69_!B81</f>
        <v>0</v>
      </c>
      <c r="C83" s="159">
        <f>G0228_1074205010351_02_0_69_!C81</f>
        <v>0</v>
      </c>
      <c r="D83" s="68"/>
      <c r="E83" s="68"/>
      <c r="F83" s="68"/>
      <c r="G83" s="68"/>
      <c r="H83" s="68"/>
      <c r="I83" s="68"/>
      <c r="J83" s="69"/>
      <c r="K83" s="69"/>
    </row>
    <row r="84" spans="1:11" ht="135" hidden="1" x14ac:dyDescent="0.25">
      <c r="A84" s="159">
        <f>G0228_1074205010351_02_0_69_!A82</f>
        <v>0</v>
      </c>
      <c r="B84" s="155">
        <f>G0228_1074205010351_02_0_69_!B82</f>
        <v>0</v>
      </c>
      <c r="C84" s="159">
        <f>G0228_1074205010351_02_0_69_!C82</f>
        <v>0</v>
      </c>
      <c r="D84" s="68"/>
      <c r="E84" s="68"/>
      <c r="F84" s="68"/>
      <c r="G84" s="68"/>
      <c r="H84" s="68"/>
      <c r="I84" s="68"/>
      <c r="J84" s="69"/>
      <c r="K84" s="69"/>
    </row>
    <row r="85" spans="1:11" ht="135" hidden="1" x14ac:dyDescent="0.25">
      <c r="A85" s="159" t="e">
        <f>G0228_1074205010351_02_0_69_!#REF!</f>
        <v>#REF!</v>
      </c>
      <c r="B85" s="155" t="e">
        <f>G0228_1074205010351_02_0_69_!#REF!</f>
        <v>#REF!</v>
      </c>
      <c r="C85" s="159" t="e">
        <f>G0228_1074205010351_02_0_69_!#REF!</f>
        <v>#REF!</v>
      </c>
      <c r="D85" s="68"/>
      <c r="E85" s="68"/>
      <c r="F85" s="68"/>
      <c r="G85" s="68"/>
      <c r="H85" s="68"/>
      <c r="I85" s="68"/>
      <c r="J85" s="69"/>
      <c r="K85" s="69"/>
    </row>
    <row r="86" spans="1:11" ht="75" hidden="1" x14ac:dyDescent="0.25">
      <c r="A86" s="159" t="e">
        <f>G0228_1074205010351_02_0_69_!#REF!</f>
        <v>#REF!</v>
      </c>
      <c r="B86" s="155" t="e">
        <f>G0228_1074205010351_02_0_69_!#REF!</f>
        <v>#REF!</v>
      </c>
      <c r="C86" s="159" t="e">
        <f>G0228_1074205010351_02_0_69_!#REF!</f>
        <v>#REF!</v>
      </c>
      <c r="D86" s="68"/>
      <c r="E86" s="68"/>
      <c r="F86" s="68"/>
      <c r="G86" s="68"/>
      <c r="H86" s="68"/>
      <c r="I86" s="68"/>
      <c r="J86" s="69"/>
      <c r="K86" s="69"/>
    </row>
    <row r="87" spans="1:11" ht="45" hidden="1" x14ac:dyDescent="0.25">
      <c r="A87" s="159" t="str">
        <f>G0228_1074205010351_02_0_69_!A83</f>
        <v>1.5</v>
      </c>
      <c r="B87" s="155" t="str">
        <f>G0228_1074205010351_02_0_69_!B83</f>
        <v>Покупка земельных участков для целей реализации инвестиционных проектов, всего, в том числе:</v>
      </c>
      <c r="C87" s="159" t="str">
        <f>G0228_1074205010351_02_0_69_!C83</f>
        <v>Г</v>
      </c>
      <c r="D87" s="68"/>
      <c r="E87" s="68"/>
      <c r="F87" s="68"/>
      <c r="G87" s="68"/>
      <c r="H87" s="68"/>
      <c r="I87" s="68"/>
      <c r="J87" s="69"/>
      <c r="K87" s="69"/>
    </row>
    <row r="88" spans="1:11" ht="30" hidden="1" x14ac:dyDescent="0.25">
      <c r="A88" s="159" t="str">
        <f>G0228_1074205010351_02_0_69_!A84</f>
        <v>1.6</v>
      </c>
      <c r="B88" s="155" t="str">
        <f>G0228_1074205010351_02_0_69_!B84</f>
        <v>Прочие инвестиционные проекты, всего, в том числе:</v>
      </c>
      <c r="C88" s="159" t="str">
        <f>G0228_1074205010351_02_0_69_!C84</f>
        <v>Г</v>
      </c>
      <c r="D88" s="68"/>
      <c r="E88" s="68"/>
      <c r="F88" s="68"/>
      <c r="G88" s="68"/>
      <c r="H88" s="68"/>
      <c r="I88" s="68"/>
      <c r="J88" s="69"/>
      <c r="K88" s="69"/>
    </row>
    <row r="89" spans="1:11" hidden="1" x14ac:dyDescent="0.25">
      <c r="A89" s="159" t="str">
        <f>G0228_1074205010351_02_0_69_!A85</f>
        <v>1.6.1</v>
      </c>
      <c r="B89" s="155" t="str">
        <f>G0228_1074205010351_02_0_69_!B85</f>
        <v>Приобретение автогидроподъемника</v>
      </c>
      <c r="C89" s="159" t="str">
        <f>G0228_1074205010351_02_0_69_!C85</f>
        <v>J_0000000002</v>
      </c>
      <c r="D89" s="68"/>
      <c r="E89" s="68"/>
      <c r="F89" s="68"/>
      <c r="G89" s="68"/>
      <c r="H89" s="68"/>
      <c r="I89" s="68"/>
      <c r="J89" s="69"/>
      <c r="K89" s="69"/>
    </row>
    <row r="90" spans="1:11" ht="30" hidden="1" x14ac:dyDescent="0.25">
      <c r="A90" s="159">
        <f>G0228_1074205010351_02_0_69_!A86</f>
        <v>0</v>
      </c>
      <c r="B90" s="155">
        <f>G0228_1074205010351_02_0_69_!B86</f>
        <v>0</v>
      </c>
      <c r="C90" s="159">
        <f>G0228_1074205010351_02_0_69_!C86</f>
        <v>0</v>
      </c>
      <c r="D90" s="68"/>
      <c r="E90" s="68"/>
      <c r="F90" s="68"/>
      <c r="G90" s="68"/>
      <c r="H90" s="68"/>
      <c r="I90" s="68"/>
      <c r="J90" s="69"/>
      <c r="K90" s="69"/>
    </row>
    <row r="91" spans="1:11" ht="60" hidden="1" x14ac:dyDescent="0.25">
      <c r="A91" s="159" t="str">
        <f>G0228_1074205010351_02_0_69_!A87</f>
        <v>1.6.2</v>
      </c>
      <c r="B91" s="155" t="str">
        <f>G0228_1074205010351_02_0_69_!B87</f>
        <v>Приобретение бригадного автомобиля</v>
      </c>
      <c r="C91" s="159" t="str">
        <f>G0228_1074205010351_02_0_69_!C87</f>
        <v>J_0000000003</v>
      </c>
      <c r="D91" s="68"/>
      <c r="E91" s="68"/>
      <c r="F91" s="68"/>
      <c r="G91" s="68"/>
      <c r="H91" s="68"/>
      <c r="I91" s="68"/>
      <c r="J91" s="69"/>
      <c r="K91" s="69"/>
    </row>
    <row r="92" spans="1:11" ht="30" hidden="1" x14ac:dyDescent="0.25">
      <c r="A92" s="159">
        <f>G0228_1074205010351_02_0_69_!A88</f>
        <v>0</v>
      </c>
      <c r="B92" s="155">
        <f>G0228_1074205010351_02_0_69_!B88</f>
        <v>0</v>
      </c>
      <c r="C92" s="159">
        <f>G0228_1074205010351_02_0_69_!C88</f>
        <v>0</v>
      </c>
      <c r="D92" s="68"/>
      <c r="E92" s="68"/>
      <c r="F92" s="68"/>
      <c r="G92" s="68"/>
      <c r="H92" s="68"/>
      <c r="I92" s="68"/>
      <c r="J92" s="69"/>
      <c r="K92" s="69"/>
    </row>
    <row r="93" spans="1:11" ht="30" hidden="1" x14ac:dyDescent="0.25">
      <c r="A93" s="159">
        <f>G0228_1074205010351_02_0_69_!A89</f>
        <v>0</v>
      </c>
      <c r="B93" s="155">
        <f>G0228_1074205010351_02_0_69_!B89</f>
        <v>0</v>
      </c>
      <c r="C93" s="159">
        <f>G0228_1074205010351_02_0_69_!C89</f>
        <v>0</v>
      </c>
      <c r="D93" s="68"/>
      <c r="E93" s="68"/>
      <c r="F93" s="68"/>
      <c r="G93" s="68"/>
      <c r="H93" s="68"/>
      <c r="I93" s="68"/>
      <c r="J93" s="69"/>
      <c r="K93" s="69"/>
    </row>
    <row r="94" spans="1:11" ht="45" hidden="1" x14ac:dyDescent="0.25">
      <c r="A94" s="159">
        <f>G0228_1074205010351_02_0_69_!A90</f>
        <v>0</v>
      </c>
      <c r="B94" s="155">
        <f>G0228_1074205010351_02_0_69_!B90</f>
        <v>0</v>
      </c>
      <c r="C94" s="159">
        <f>G0228_1074205010351_02_0_69_!C90</f>
        <v>0</v>
      </c>
      <c r="D94" s="68"/>
      <c r="E94" s="68"/>
      <c r="F94" s="68"/>
      <c r="G94" s="68"/>
      <c r="H94" s="68"/>
      <c r="I94" s="68"/>
      <c r="J94" s="69"/>
      <c r="K94" s="69"/>
    </row>
    <row r="95" spans="1:11" ht="45" hidden="1" x14ac:dyDescent="0.25">
      <c r="A95" s="159">
        <f>G0228_1074205010351_02_0_69_!A91</f>
        <v>0</v>
      </c>
      <c r="B95" s="155">
        <f>G0228_1074205010351_02_0_69_!B91</f>
        <v>0</v>
      </c>
      <c r="C95" s="159">
        <f>G0228_1074205010351_02_0_69_!C91</f>
        <v>0</v>
      </c>
      <c r="D95" s="68"/>
      <c r="E95" s="68"/>
      <c r="F95" s="68"/>
      <c r="G95" s="68"/>
      <c r="H95" s="68"/>
      <c r="I95" s="68"/>
      <c r="J95" s="69"/>
      <c r="K95" s="69"/>
    </row>
    <row r="96" spans="1:11" ht="30" hidden="1" x14ac:dyDescent="0.25">
      <c r="A96" s="159">
        <f>G0228_1074205010351_02_0_69_!A92</f>
        <v>0</v>
      </c>
      <c r="B96" s="155">
        <f>G0228_1074205010351_02_0_69_!B92</f>
        <v>0</v>
      </c>
      <c r="C96" s="159">
        <f>G0228_1074205010351_02_0_69_!C92</f>
        <v>0</v>
      </c>
      <c r="D96" s="68"/>
      <c r="E96" s="68"/>
      <c r="F96" s="68"/>
      <c r="G96" s="68"/>
      <c r="H96" s="68"/>
      <c r="I96" s="68"/>
      <c r="J96" s="69"/>
      <c r="K96" s="69"/>
    </row>
    <row r="97" spans="1:11" ht="30" hidden="1" x14ac:dyDescent="0.25">
      <c r="A97" s="159">
        <f>G0228_1074205010351_02_0_69_!A93</f>
        <v>0</v>
      </c>
      <c r="B97" s="155">
        <f>G0228_1074205010351_02_0_69_!B93</f>
        <v>0</v>
      </c>
      <c r="C97" s="159">
        <f>G0228_1074205010351_02_0_69_!C93</f>
        <v>0</v>
      </c>
      <c r="D97" s="68"/>
      <c r="E97" s="68"/>
      <c r="F97" s="68"/>
      <c r="G97" s="68"/>
      <c r="H97" s="68"/>
      <c r="I97" s="68"/>
      <c r="J97" s="69"/>
      <c r="K97" s="69"/>
    </row>
    <row r="98" spans="1:11" ht="30" hidden="1" x14ac:dyDescent="0.25">
      <c r="A98" s="159">
        <f>G0228_1074205010351_02_0_69_!A94</f>
        <v>0</v>
      </c>
      <c r="B98" s="155">
        <f>G0228_1074205010351_02_0_69_!B94</f>
        <v>0</v>
      </c>
      <c r="C98" s="159">
        <f>G0228_1074205010351_02_0_69_!C94</f>
        <v>0</v>
      </c>
      <c r="D98" s="68"/>
      <c r="E98" s="68"/>
      <c r="F98" s="68"/>
      <c r="G98" s="68"/>
      <c r="H98" s="68"/>
      <c r="I98" s="68"/>
      <c r="J98" s="69"/>
      <c r="K98" s="69"/>
    </row>
    <row r="99" spans="1:11" ht="30" hidden="1" x14ac:dyDescent="0.25">
      <c r="A99" s="159">
        <f>G0228_1074205010351_02_0_69_!A95</f>
        <v>0</v>
      </c>
      <c r="B99" s="155">
        <f>G0228_1074205010351_02_0_69_!B95</f>
        <v>0</v>
      </c>
      <c r="C99" s="159">
        <f>G0228_1074205010351_02_0_69_!C95</f>
        <v>0</v>
      </c>
      <c r="D99" s="68"/>
      <c r="E99" s="68"/>
      <c r="F99" s="68"/>
      <c r="G99" s="68"/>
      <c r="H99" s="68"/>
      <c r="I99" s="68"/>
      <c r="J99" s="69"/>
      <c r="K99" s="69"/>
    </row>
    <row r="100" spans="1:11" ht="30" hidden="1" x14ac:dyDescent="0.25">
      <c r="A100" s="159">
        <f>G0228_1074205010351_02_0_69_!A96</f>
        <v>0</v>
      </c>
      <c r="B100" s="155">
        <f>G0228_1074205010351_02_0_69_!B96</f>
        <v>0</v>
      </c>
      <c r="C100" s="159">
        <f>G0228_1074205010351_02_0_69_!C96</f>
        <v>0</v>
      </c>
      <c r="D100" s="68"/>
      <c r="E100" s="68"/>
      <c r="F100" s="68"/>
      <c r="G100" s="68"/>
      <c r="H100" s="68"/>
      <c r="I100" s="68"/>
      <c r="J100" s="69"/>
      <c r="K100" s="69"/>
    </row>
    <row r="101" spans="1:11" hidden="1" x14ac:dyDescent="0.25">
      <c r="A101" s="159">
        <f>G0228_1074205010351_02_0_69_!A97</f>
        <v>0</v>
      </c>
      <c r="B101" s="155">
        <f>G0228_1074205010351_02_0_69_!B97</f>
        <v>0</v>
      </c>
      <c r="C101" s="159">
        <f>G0228_1074205010351_02_0_69_!C97</f>
        <v>0</v>
      </c>
      <c r="D101" s="68"/>
      <c r="E101" s="68"/>
      <c r="F101" s="68"/>
      <c r="G101" s="68"/>
      <c r="H101" s="68"/>
      <c r="I101" s="68"/>
      <c r="J101" s="69"/>
      <c r="K101" s="69"/>
    </row>
    <row r="102" spans="1:11" ht="45" hidden="1" x14ac:dyDescent="0.25">
      <c r="A102" s="159">
        <f>G0228_1074205010351_02_0_69_!A98</f>
        <v>0</v>
      </c>
      <c r="B102" s="155">
        <f>G0228_1074205010351_02_0_69_!B98</f>
        <v>0</v>
      </c>
      <c r="C102" s="159">
        <f>G0228_1074205010351_02_0_69_!C98</f>
        <v>0</v>
      </c>
      <c r="D102" s="68"/>
      <c r="E102" s="68"/>
      <c r="F102" s="68"/>
      <c r="G102" s="68"/>
      <c r="H102" s="68"/>
      <c r="I102" s="68"/>
      <c r="J102" s="69"/>
      <c r="K102" s="69"/>
    </row>
    <row r="103" spans="1:11" ht="45" hidden="1" x14ac:dyDescent="0.25">
      <c r="A103" s="159">
        <f>G0228_1074205010351_02_0_69_!A99</f>
        <v>0</v>
      </c>
      <c r="B103" s="155">
        <f>G0228_1074205010351_02_0_69_!B99</f>
        <v>0</v>
      </c>
      <c r="C103" s="159">
        <f>G0228_1074205010351_02_0_69_!C99</f>
        <v>0</v>
      </c>
      <c r="D103" s="68"/>
      <c r="E103" s="68"/>
      <c r="F103" s="68"/>
      <c r="G103" s="68"/>
      <c r="H103" s="68"/>
      <c r="I103" s="68"/>
      <c r="J103" s="69"/>
      <c r="K103" s="69"/>
    </row>
    <row r="104" spans="1:11" ht="45" hidden="1" x14ac:dyDescent="0.25">
      <c r="A104" s="159">
        <f>G0228_1074205010351_02_0_69_!A100</f>
        <v>0</v>
      </c>
      <c r="B104" s="155">
        <f>G0228_1074205010351_02_0_69_!B100</f>
        <v>0</v>
      </c>
      <c r="C104" s="159">
        <f>G0228_1074205010351_02_0_69_!C100</f>
        <v>0</v>
      </c>
      <c r="D104" s="68"/>
      <c r="E104" s="68"/>
      <c r="F104" s="68"/>
      <c r="G104" s="68"/>
      <c r="H104" s="68"/>
      <c r="I104" s="68"/>
      <c r="J104" s="69"/>
      <c r="K104" s="69"/>
    </row>
    <row r="105" spans="1:11" ht="30" hidden="1" x14ac:dyDescent="0.25">
      <c r="A105" s="159">
        <f>G0228_1074205010351_02_0_69_!A101</f>
        <v>0</v>
      </c>
      <c r="B105" s="155">
        <f>G0228_1074205010351_02_0_69_!B101</f>
        <v>0</v>
      </c>
      <c r="C105" s="159">
        <f>G0228_1074205010351_02_0_69_!C101</f>
        <v>0</v>
      </c>
      <c r="D105" s="68"/>
      <c r="E105" s="68"/>
      <c r="F105" s="68"/>
      <c r="G105" s="68"/>
      <c r="H105" s="68"/>
      <c r="I105" s="68"/>
      <c r="J105" s="69"/>
      <c r="K105" s="69"/>
    </row>
    <row r="106" spans="1:11" ht="30" hidden="1" x14ac:dyDescent="0.25">
      <c r="A106" s="159" t="e">
        <f>G0228_1074205010351_02_0_69_!#REF!</f>
        <v>#REF!</v>
      </c>
      <c r="B106" s="155" t="e">
        <f>G0228_1074205010351_02_0_69_!#REF!</f>
        <v>#REF!</v>
      </c>
      <c r="C106" s="159" t="e">
        <f>G0228_1074205010351_02_0_69_!#REF!</f>
        <v>#REF!</v>
      </c>
      <c r="D106" s="68"/>
      <c r="E106" s="68"/>
      <c r="F106" s="68"/>
      <c r="G106" s="68"/>
      <c r="H106" s="68"/>
      <c r="I106" s="68"/>
      <c r="J106" s="69"/>
      <c r="K106" s="69"/>
    </row>
    <row r="107" spans="1:11" ht="30" hidden="1" x14ac:dyDescent="0.25">
      <c r="A107" s="159" t="e">
        <f>G0228_1074205010351_02_0_69_!#REF!</f>
        <v>#REF!</v>
      </c>
      <c r="B107" s="155" t="e">
        <f>G0228_1074205010351_02_0_69_!#REF!</f>
        <v>#REF!</v>
      </c>
      <c r="C107" s="159" t="e">
        <f>G0228_1074205010351_02_0_69_!#REF!</f>
        <v>#REF!</v>
      </c>
      <c r="D107" s="68"/>
      <c r="E107" s="68"/>
      <c r="F107" s="68"/>
      <c r="G107" s="68"/>
      <c r="H107" s="68"/>
      <c r="I107" s="68"/>
      <c r="J107" s="69"/>
      <c r="K107" s="69"/>
    </row>
    <row r="108" spans="1:11" hidden="1" x14ac:dyDescent="0.25">
      <c r="A108" s="159" t="e">
        <f>G0228_1074205010351_02_0_69_!#REF!</f>
        <v>#REF!</v>
      </c>
      <c r="B108" s="155" t="e">
        <f>G0228_1074205010351_02_0_69_!#REF!</f>
        <v>#REF!</v>
      </c>
      <c r="C108" s="159" t="e">
        <f>G0228_1074205010351_02_0_69_!#REF!</f>
        <v>#REF!</v>
      </c>
      <c r="D108" s="68"/>
      <c r="E108" s="68"/>
      <c r="F108" s="68"/>
      <c r="G108" s="68"/>
      <c r="H108" s="68"/>
      <c r="I108" s="68"/>
      <c r="J108" s="69"/>
      <c r="K108" s="69"/>
    </row>
    <row r="109" spans="1:11" ht="30" hidden="1" x14ac:dyDescent="0.25">
      <c r="A109" s="159" t="e">
        <f>G0228_1074205010351_02_0_69_!#REF!</f>
        <v>#REF!</v>
      </c>
      <c r="B109" s="155" t="e">
        <f>G0228_1074205010351_02_0_69_!#REF!</f>
        <v>#REF!</v>
      </c>
      <c r="C109" s="159" t="e">
        <f>G0228_1074205010351_02_0_69_!#REF!</f>
        <v>#REF!</v>
      </c>
      <c r="D109" s="68"/>
      <c r="E109" s="68"/>
      <c r="F109" s="68"/>
      <c r="G109" s="68"/>
      <c r="H109" s="68"/>
      <c r="I109" s="68"/>
      <c r="J109" s="69"/>
      <c r="K109" s="69"/>
    </row>
    <row r="110" spans="1:11" ht="30" hidden="1" x14ac:dyDescent="0.25">
      <c r="A110" s="159" t="e">
        <f>G0228_1074205010351_02_0_69_!#REF!</f>
        <v>#REF!</v>
      </c>
      <c r="B110" s="155" t="e">
        <f>G0228_1074205010351_02_0_69_!#REF!</f>
        <v>#REF!</v>
      </c>
      <c r="C110" s="159" t="e">
        <f>G0228_1074205010351_02_0_69_!#REF!</f>
        <v>#REF!</v>
      </c>
      <c r="D110" s="68"/>
      <c r="E110" s="68"/>
      <c r="F110" s="68"/>
      <c r="G110" s="68"/>
      <c r="H110" s="68"/>
      <c r="I110" s="68"/>
      <c r="J110" s="69"/>
      <c r="K110" s="69"/>
    </row>
    <row r="111" spans="1:11" hidden="1" x14ac:dyDescent="0.25">
      <c r="A111" s="159" t="e">
        <f>G0228_1074205010351_02_0_69_!#REF!</f>
        <v>#REF!</v>
      </c>
      <c r="B111" s="155" t="e">
        <f>G0228_1074205010351_02_0_69_!#REF!</f>
        <v>#REF!</v>
      </c>
      <c r="C111" s="159" t="e">
        <f>G0228_1074205010351_02_0_69_!#REF!</f>
        <v>#REF!</v>
      </c>
      <c r="D111" s="68"/>
      <c r="E111" s="68"/>
      <c r="F111" s="68"/>
      <c r="G111" s="68"/>
      <c r="H111" s="68"/>
      <c r="I111" s="68"/>
      <c r="J111" s="69"/>
      <c r="K111" s="69"/>
    </row>
    <row r="112" spans="1:11" ht="75" hidden="1" x14ac:dyDescent="0.25">
      <c r="A112" s="159" t="e">
        <f>G0228_1074205010351_02_0_69_!#REF!</f>
        <v>#REF!</v>
      </c>
      <c r="B112" s="155" t="e">
        <f>G0228_1074205010351_02_0_69_!#REF!</f>
        <v>#REF!</v>
      </c>
      <c r="C112" s="159" t="e">
        <f>G0228_1074205010351_02_0_69_!#REF!</f>
        <v>#REF!</v>
      </c>
      <c r="D112" s="68"/>
      <c r="E112" s="68"/>
      <c r="F112" s="68"/>
      <c r="G112" s="68"/>
      <c r="H112" s="68"/>
      <c r="I112" s="68"/>
      <c r="J112" s="69"/>
      <c r="K112" s="69"/>
    </row>
    <row r="113" spans="1:11" ht="60" hidden="1" x14ac:dyDescent="0.25">
      <c r="A113" s="159" t="e">
        <f>G0228_1074205010351_02_0_69_!#REF!</f>
        <v>#REF!</v>
      </c>
      <c r="B113" s="155" t="e">
        <f>G0228_1074205010351_02_0_69_!#REF!</f>
        <v>#REF!</v>
      </c>
      <c r="C113" s="159" t="e">
        <f>G0228_1074205010351_02_0_69_!#REF!</f>
        <v>#REF!</v>
      </c>
      <c r="D113" s="68"/>
      <c r="E113" s="68"/>
      <c r="F113" s="68"/>
      <c r="G113" s="68"/>
      <c r="H113" s="68"/>
      <c r="I113" s="68"/>
      <c r="J113" s="69"/>
      <c r="K113" s="69"/>
    </row>
    <row r="114" spans="1:11" ht="30" hidden="1" x14ac:dyDescent="0.25">
      <c r="A114" s="159" t="e">
        <f>G0228_1074205010351_02_0_69_!#REF!</f>
        <v>#REF!</v>
      </c>
      <c r="B114" s="155" t="e">
        <f>G0228_1074205010351_02_0_69_!#REF!</f>
        <v>#REF!</v>
      </c>
      <c r="C114" s="159" t="e">
        <f>G0228_1074205010351_02_0_69_!#REF!</f>
        <v>#REF!</v>
      </c>
      <c r="D114" s="68"/>
      <c r="E114" s="68"/>
      <c r="F114" s="68"/>
      <c r="G114" s="68"/>
      <c r="H114" s="68"/>
      <c r="I114" s="68"/>
      <c r="J114" s="69"/>
      <c r="K114" s="69"/>
    </row>
    <row r="115" spans="1:11" hidden="1" x14ac:dyDescent="0.25">
      <c r="A115" s="159" t="e">
        <f>G0228_1074205010351_02_0_69_!#REF!</f>
        <v>#REF!</v>
      </c>
      <c r="B115" s="155" t="e">
        <f>G0228_1074205010351_02_0_69_!#REF!</f>
        <v>#REF!</v>
      </c>
      <c r="C115" s="159" t="e">
        <f>G0228_1074205010351_02_0_69_!#REF!</f>
        <v>#REF!</v>
      </c>
      <c r="D115" s="68"/>
      <c r="E115" s="68"/>
      <c r="F115" s="68"/>
      <c r="G115" s="68"/>
      <c r="H115" s="68"/>
      <c r="I115" s="68"/>
      <c r="J115" s="69"/>
      <c r="K115" s="69"/>
    </row>
  </sheetData>
  <autoFilter ref="A19:AE115">
    <filterColumn colId="11">
      <customFilters>
        <customFilter operator="notEqual" val=" "/>
      </customFilters>
    </filterColumn>
  </autoFilter>
  <mergeCells count="13">
    <mergeCell ref="A4:K4"/>
    <mergeCell ref="A6:K6"/>
    <mergeCell ref="A7:K7"/>
    <mergeCell ref="A13:K13"/>
    <mergeCell ref="A17:A18"/>
    <mergeCell ref="B17:B18"/>
    <mergeCell ref="C17:C18"/>
    <mergeCell ref="D17:D18"/>
    <mergeCell ref="E17:E18"/>
    <mergeCell ref="F17:F18"/>
    <mergeCell ref="G17:H17"/>
    <mergeCell ref="I17:I18"/>
    <mergeCell ref="J17:K17"/>
  </mergeCells>
  <pageMargins left="0.59055118110236227" right="0.19685039370078741" top="0.19685039370078741" bottom="0.19685039370078741" header="0.27559055118110237" footer="0.27559055118110237"/>
  <pageSetup paperSize="8" scale="66"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11"/>
  <sheetViews>
    <sheetView view="pageBreakPreview" topLeftCell="AC51" zoomScale="60" zoomScaleNormal="75" workbookViewId="0">
      <selection activeCell="BI54" sqref="BI54"/>
    </sheetView>
  </sheetViews>
  <sheetFormatPr defaultRowHeight="12" x14ac:dyDescent="0.25"/>
  <cols>
    <col min="1" max="1" width="9.85546875" style="96" customWidth="1"/>
    <col min="2" max="2" width="38.7109375" style="95" customWidth="1"/>
    <col min="3" max="3" width="14.140625" style="97" customWidth="1"/>
    <col min="4" max="63" width="10.28515625" style="95" customWidth="1"/>
    <col min="64" max="16384" width="9.140625" style="95"/>
  </cols>
  <sheetData>
    <row r="1" spans="1:63" s="92" customFormat="1" ht="15" customHeight="1" x14ac:dyDescent="0.25">
      <c r="A1" s="91"/>
      <c r="C1" s="93"/>
      <c r="BF1" s="529" t="s">
        <v>0</v>
      </c>
      <c r="BG1" s="529"/>
      <c r="BH1" s="529"/>
      <c r="BI1" s="529"/>
      <c r="BJ1" s="529"/>
      <c r="BK1" s="529"/>
    </row>
    <row r="2" spans="1:63" s="92" customFormat="1" ht="15" customHeight="1" x14ac:dyDescent="0.25">
      <c r="A2" s="91"/>
      <c r="C2" s="93"/>
      <c r="J2" s="430"/>
      <c r="K2" s="524"/>
      <c r="L2" s="524"/>
      <c r="M2" s="524"/>
      <c r="N2" s="524"/>
      <c r="O2" s="430"/>
      <c r="BF2" s="529" t="s">
        <v>1</v>
      </c>
      <c r="BG2" s="529"/>
      <c r="BH2" s="529"/>
      <c r="BI2" s="529"/>
      <c r="BJ2" s="529"/>
      <c r="BK2" s="529"/>
    </row>
    <row r="3" spans="1:63" s="92" customFormat="1" ht="15" customHeight="1" x14ac:dyDescent="0.25">
      <c r="A3" s="91"/>
      <c r="C3" s="93"/>
      <c r="J3" s="94"/>
      <c r="K3" s="94"/>
      <c r="L3" s="94"/>
      <c r="M3" s="94"/>
      <c r="N3" s="94"/>
      <c r="O3" s="94"/>
      <c r="BF3" s="529" t="s">
        <v>2</v>
      </c>
      <c r="BG3" s="529"/>
      <c r="BH3" s="529"/>
      <c r="BI3" s="529"/>
      <c r="BJ3" s="529"/>
      <c r="BK3" s="529"/>
    </row>
    <row r="4" spans="1:63" ht="18.75" x14ac:dyDescent="0.25">
      <c r="A4" s="525" t="s">
        <v>3</v>
      </c>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c r="AN4" s="525"/>
      <c r="AO4" s="525"/>
      <c r="AP4" s="525"/>
      <c r="AQ4" s="525"/>
    </row>
    <row r="5" spans="1:63" ht="18.75" x14ac:dyDescent="0.25">
      <c r="A5" s="525" t="s">
        <v>897</v>
      </c>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row>
    <row r="7" spans="1:63" ht="18.75" x14ac:dyDescent="0.25">
      <c r="A7" s="526" t="str">
        <f>G0228_1074205010351_01_1_69_!A7</f>
        <v xml:space="preserve">Инвестиционная программа              ООО "ИнвестГрадСтрой"                </v>
      </c>
      <c r="B7" s="526"/>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63" ht="15.75" x14ac:dyDescent="0.25">
      <c r="A8" s="527" t="s">
        <v>4</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7"/>
      <c r="AO8" s="527"/>
      <c r="AP8" s="527"/>
      <c r="AQ8" s="527"/>
    </row>
    <row r="10" spans="1:63" ht="18.75" x14ac:dyDescent="0.25">
      <c r="A10" s="526" t="s">
        <v>953</v>
      </c>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row>
    <row r="11" spans="1:63" ht="18.75" x14ac:dyDescent="0.25">
      <c r="A11" s="98"/>
      <c r="B11" s="99"/>
      <c r="C11" s="99"/>
      <c r="D11" s="99"/>
      <c r="E11" s="99"/>
      <c r="F11" s="99"/>
      <c r="G11" s="99"/>
      <c r="H11" s="99"/>
      <c r="I11" s="99"/>
      <c r="J11" s="99"/>
      <c r="K11" s="99"/>
      <c r="L11" s="99"/>
      <c r="M11" s="99"/>
      <c r="N11" s="99"/>
      <c r="O11" s="99"/>
      <c r="P11" s="100"/>
      <c r="Q11" s="100"/>
      <c r="R11" s="100"/>
      <c r="S11" s="100"/>
      <c r="T11" s="100"/>
      <c r="U11" s="100"/>
      <c r="V11" s="100"/>
      <c r="W11" s="100"/>
      <c r="X11" s="100"/>
      <c r="Y11" s="100"/>
      <c r="Z11" s="100"/>
      <c r="AA11" s="100"/>
      <c r="AB11" s="100"/>
      <c r="AC11" s="100"/>
      <c r="AD11" s="100"/>
      <c r="AE11" s="100"/>
      <c r="AF11" s="100"/>
      <c r="AG11" s="100"/>
      <c r="AH11" s="99"/>
      <c r="AI11" s="99"/>
      <c r="AJ11" s="99"/>
      <c r="AK11" s="99"/>
      <c r="AL11" s="99"/>
      <c r="AM11" s="99"/>
      <c r="AN11" s="99"/>
      <c r="AO11" s="99"/>
      <c r="AP11" s="99"/>
      <c r="AQ11" s="99"/>
    </row>
    <row r="12" spans="1:63" s="102" customFormat="1" ht="18.75" x14ac:dyDescent="0.25">
      <c r="A12" s="526"/>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101"/>
      <c r="AS12" s="101"/>
      <c r="AT12" s="101"/>
      <c r="AU12" s="101"/>
      <c r="AV12" s="101"/>
      <c r="AW12" s="101"/>
      <c r="AX12" s="101"/>
      <c r="AY12" s="101"/>
      <c r="AZ12" s="101"/>
      <c r="BA12" s="101"/>
      <c r="BB12" s="101"/>
      <c r="BC12" s="101"/>
      <c r="BD12" s="101"/>
    </row>
    <row r="13" spans="1:63" ht="15.75" customHeight="1" x14ac:dyDescent="0.25">
      <c r="A13" s="531" t="s">
        <v>5</v>
      </c>
      <c r="B13" s="523" t="s">
        <v>6</v>
      </c>
      <c r="C13" s="523" t="s">
        <v>7</v>
      </c>
      <c r="D13" s="530" t="s">
        <v>8</v>
      </c>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t="s">
        <v>8</v>
      </c>
      <c r="AQ13" s="530"/>
      <c r="AR13" s="530"/>
      <c r="AS13" s="530"/>
      <c r="AT13" s="530"/>
      <c r="AU13" s="530"/>
      <c r="AV13" s="530"/>
      <c r="AW13" s="530"/>
      <c r="AX13" s="530"/>
      <c r="AY13" s="530"/>
      <c r="AZ13" s="530"/>
      <c r="BA13" s="530"/>
      <c r="BB13" s="530"/>
      <c r="BC13" s="530"/>
      <c r="BD13" s="530"/>
      <c r="BE13" s="530"/>
      <c r="BF13" s="530"/>
      <c r="BG13" s="530"/>
      <c r="BH13" s="530"/>
      <c r="BI13" s="530"/>
      <c r="BJ13" s="530"/>
      <c r="BK13" s="530"/>
    </row>
    <row r="14" spans="1:63" ht="96.75" customHeight="1" x14ac:dyDescent="0.25">
      <c r="A14" s="531"/>
      <c r="B14" s="523"/>
      <c r="C14" s="523"/>
      <c r="D14" s="530" t="s">
        <v>9</v>
      </c>
      <c r="E14" s="530"/>
      <c r="F14" s="530"/>
      <c r="G14" s="530"/>
      <c r="H14" s="530"/>
      <c r="I14" s="530"/>
      <c r="J14" s="530"/>
      <c r="K14" s="530"/>
      <c r="L14" s="530"/>
      <c r="M14" s="530"/>
      <c r="N14" s="530"/>
      <c r="O14" s="530"/>
      <c r="P14" s="530"/>
      <c r="Q14" s="530"/>
      <c r="R14" s="530"/>
      <c r="S14" s="530"/>
      <c r="T14" s="530"/>
      <c r="U14" s="530"/>
      <c r="V14" s="530"/>
      <c r="W14" s="530"/>
      <c r="X14" s="530" t="s">
        <v>764</v>
      </c>
      <c r="Y14" s="530"/>
      <c r="Z14" s="530"/>
      <c r="AA14" s="530"/>
      <c r="AB14" s="530"/>
      <c r="AC14" s="530"/>
      <c r="AD14" s="530"/>
      <c r="AE14" s="530"/>
      <c r="AF14" s="530"/>
      <c r="AG14" s="530"/>
      <c r="AH14" s="530"/>
      <c r="AI14" s="530"/>
      <c r="AJ14" s="530"/>
      <c r="AK14" s="530"/>
      <c r="AL14" s="530"/>
      <c r="AM14" s="530"/>
      <c r="AN14" s="530"/>
      <c r="AO14" s="530"/>
      <c r="AP14" s="530" t="s">
        <v>10</v>
      </c>
      <c r="AQ14" s="530"/>
      <c r="AR14" s="530"/>
      <c r="AS14" s="530"/>
      <c r="AT14" s="530"/>
      <c r="AU14" s="530"/>
      <c r="AV14" s="530" t="s">
        <v>11</v>
      </c>
      <c r="AW14" s="530"/>
      <c r="AX14" s="530"/>
      <c r="AY14" s="530"/>
      <c r="AZ14" s="530" t="s">
        <v>12</v>
      </c>
      <c r="BA14" s="530"/>
      <c r="BB14" s="530"/>
      <c r="BC14" s="530"/>
      <c r="BD14" s="530"/>
      <c r="BE14" s="530"/>
      <c r="BF14" s="530" t="s">
        <v>13</v>
      </c>
      <c r="BG14" s="530"/>
      <c r="BH14" s="530"/>
      <c r="BI14" s="530"/>
      <c r="BJ14" s="530" t="s">
        <v>14</v>
      </c>
      <c r="BK14" s="530"/>
    </row>
    <row r="15" spans="1:63" ht="232.5" customHeight="1" x14ac:dyDescent="0.25">
      <c r="A15" s="531"/>
      <c r="B15" s="523"/>
      <c r="C15" s="523"/>
      <c r="D15" s="528" t="s">
        <v>765</v>
      </c>
      <c r="E15" s="528"/>
      <c r="F15" s="528" t="s">
        <v>766</v>
      </c>
      <c r="G15" s="528"/>
      <c r="H15" s="528" t="s">
        <v>767</v>
      </c>
      <c r="I15" s="528"/>
      <c r="J15" s="528" t="s">
        <v>768</v>
      </c>
      <c r="K15" s="528"/>
      <c r="L15" s="528" t="s">
        <v>769</v>
      </c>
      <c r="M15" s="528"/>
      <c r="N15" s="528" t="s">
        <v>770</v>
      </c>
      <c r="O15" s="528"/>
      <c r="P15" s="528" t="s">
        <v>771</v>
      </c>
      <c r="Q15" s="528"/>
      <c r="R15" s="528" t="s">
        <v>772</v>
      </c>
      <c r="S15" s="528"/>
      <c r="T15" s="528" t="s">
        <v>896</v>
      </c>
      <c r="U15" s="528"/>
      <c r="V15" s="528" t="s">
        <v>773</v>
      </c>
      <c r="W15" s="528"/>
      <c r="X15" s="528" t="s">
        <v>774</v>
      </c>
      <c r="Y15" s="528"/>
      <c r="Z15" s="528" t="s">
        <v>775</v>
      </c>
      <c r="AA15" s="528"/>
      <c r="AB15" s="528" t="s">
        <v>776</v>
      </c>
      <c r="AC15" s="528"/>
      <c r="AD15" s="528" t="s">
        <v>777</v>
      </c>
      <c r="AE15" s="528"/>
      <c r="AF15" s="528" t="s">
        <v>778</v>
      </c>
      <c r="AG15" s="528"/>
      <c r="AH15" s="528" t="s">
        <v>779</v>
      </c>
      <c r="AI15" s="528"/>
      <c r="AJ15" s="528" t="s">
        <v>780</v>
      </c>
      <c r="AK15" s="528"/>
      <c r="AL15" s="528" t="s">
        <v>781</v>
      </c>
      <c r="AM15" s="528"/>
      <c r="AN15" s="528" t="s">
        <v>782</v>
      </c>
      <c r="AO15" s="528"/>
      <c r="AP15" s="528" t="s">
        <v>783</v>
      </c>
      <c r="AQ15" s="528"/>
      <c r="AR15" s="528" t="s">
        <v>784</v>
      </c>
      <c r="AS15" s="528"/>
      <c r="AT15" s="528" t="s">
        <v>785</v>
      </c>
      <c r="AU15" s="528"/>
      <c r="AV15" s="528" t="s">
        <v>786</v>
      </c>
      <c r="AW15" s="528"/>
      <c r="AX15" s="528" t="s">
        <v>787</v>
      </c>
      <c r="AY15" s="528"/>
      <c r="AZ15" s="528" t="s">
        <v>788</v>
      </c>
      <c r="BA15" s="528"/>
      <c r="BB15" s="528" t="s">
        <v>789</v>
      </c>
      <c r="BC15" s="528"/>
      <c r="BD15" s="528" t="s">
        <v>790</v>
      </c>
      <c r="BE15" s="528"/>
      <c r="BF15" s="528" t="s">
        <v>791</v>
      </c>
      <c r="BG15" s="528"/>
      <c r="BH15" s="528" t="s">
        <v>792</v>
      </c>
      <c r="BI15" s="528"/>
      <c r="BJ15" s="528" t="s">
        <v>15</v>
      </c>
      <c r="BK15" s="528"/>
    </row>
    <row r="16" spans="1:63" ht="66.75" customHeight="1" x14ac:dyDescent="0.25">
      <c r="A16" s="531"/>
      <c r="B16" s="523"/>
      <c r="C16" s="523"/>
      <c r="D16" s="182" t="s">
        <v>54</v>
      </c>
      <c r="E16" s="182" t="s">
        <v>55</v>
      </c>
      <c r="F16" s="182" t="s">
        <v>54</v>
      </c>
      <c r="G16" s="182" t="s">
        <v>55</v>
      </c>
      <c r="H16" s="182" t="s">
        <v>54</v>
      </c>
      <c r="I16" s="182" t="s">
        <v>55</v>
      </c>
      <c r="J16" s="182" t="s">
        <v>54</v>
      </c>
      <c r="K16" s="182" t="s">
        <v>55</v>
      </c>
      <c r="L16" s="182" t="s">
        <v>54</v>
      </c>
      <c r="M16" s="182" t="s">
        <v>55</v>
      </c>
      <c r="N16" s="182" t="s">
        <v>54</v>
      </c>
      <c r="O16" s="182" t="s">
        <v>55</v>
      </c>
      <c r="P16" s="182" t="s">
        <v>54</v>
      </c>
      <c r="Q16" s="182" t="s">
        <v>55</v>
      </c>
      <c r="R16" s="182" t="s">
        <v>54</v>
      </c>
      <c r="S16" s="182" t="s">
        <v>55</v>
      </c>
      <c r="T16" s="182" t="s">
        <v>54</v>
      </c>
      <c r="U16" s="182" t="s">
        <v>55</v>
      </c>
      <c r="V16" s="182" t="s">
        <v>54</v>
      </c>
      <c r="W16" s="182" t="s">
        <v>55</v>
      </c>
      <c r="X16" s="182" t="s">
        <v>54</v>
      </c>
      <c r="Y16" s="182" t="s">
        <v>55</v>
      </c>
      <c r="Z16" s="182" t="s">
        <v>54</v>
      </c>
      <c r="AA16" s="182" t="s">
        <v>55</v>
      </c>
      <c r="AB16" s="182" t="s">
        <v>54</v>
      </c>
      <c r="AC16" s="182" t="s">
        <v>55</v>
      </c>
      <c r="AD16" s="182" t="s">
        <v>54</v>
      </c>
      <c r="AE16" s="182" t="s">
        <v>55</v>
      </c>
      <c r="AF16" s="182" t="s">
        <v>54</v>
      </c>
      <c r="AG16" s="182" t="s">
        <v>55</v>
      </c>
      <c r="AH16" s="182" t="s">
        <v>54</v>
      </c>
      <c r="AI16" s="182" t="s">
        <v>55</v>
      </c>
      <c r="AJ16" s="182" t="s">
        <v>54</v>
      </c>
      <c r="AK16" s="182" t="s">
        <v>55</v>
      </c>
      <c r="AL16" s="182" t="s">
        <v>54</v>
      </c>
      <c r="AM16" s="182" t="s">
        <v>55</v>
      </c>
      <c r="AN16" s="182" t="s">
        <v>54</v>
      </c>
      <c r="AO16" s="182" t="s">
        <v>55</v>
      </c>
      <c r="AP16" s="182" t="s">
        <v>54</v>
      </c>
      <c r="AQ16" s="182" t="s">
        <v>55</v>
      </c>
      <c r="AR16" s="182" t="s">
        <v>54</v>
      </c>
      <c r="AS16" s="182" t="s">
        <v>55</v>
      </c>
      <c r="AT16" s="182" t="s">
        <v>54</v>
      </c>
      <c r="AU16" s="182" t="s">
        <v>55</v>
      </c>
      <c r="AV16" s="182" t="s">
        <v>54</v>
      </c>
      <c r="AW16" s="182" t="s">
        <v>55</v>
      </c>
      <c r="AX16" s="182" t="s">
        <v>54</v>
      </c>
      <c r="AY16" s="182" t="s">
        <v>55</v>
      </c>
      <c r="AZ16" s="182" t="s">
        <v>54</v>
      </c>
      <c r="BA16" s="182" t="s">
        <v>55</v>
      </c>
      <c r="BB16" s="182" t="s">
        <v>54</v>
      </c>
      <c r="BC16" s="182" t="s">
        <v>55</v>
      </c>
      <c r="BD16" s="182" t="s">
        <v>54</v>
      </c>
      <c r="BE16" s="182" t="s">
        <v>55</v>
      </c>
      <c r="BF16" s="182" t="s">
        <v>54</v>
      </c>
      <c r="BG16" s="182" t="s">
        <v>55</v>
      </c>
      <c r="BH16" s="182" t="s">
        <v>54</v>
      </c>
      <c r="BI16" s="182" t="s">
        <v>55</v>
      </c>
      <c r="BJ16" s="182" t="s">
        <v>54</v>
      </c>
      <c r="BK16" s="182" t="s">
        <v>55</v>
      </c>
    </row>
    <row r="17" spans="1:63" s="103" customFormat="1" ht="15.75" x14ac:dyDescent="0.25">
      <c r="A17" s="432">
        <v>1</v>
      </c>
      <c r="B17" s="429">
        <v>2</v>
      </c>
      <c r="C17" s="429">
        <v>3</v>
      </c>
      <c r="D17" s="431" t="s">
        <v>16</v>
      </c>
      <c r="E17" s="431" t="s">
        <v>17</v>
      </c>
      <c r="F17" s="431" t="s">
        <v>18</v>
      </c>
      <c r="G17" s="431" t="s">
        <v>19</v>
      </c>
      <c r="H17" s="431" t="s">
        <v>793</v>
      </c>
      <c r="I17" s="431" t="s">
        <v>794</v>
      </c>
      <c r="J17" s="431" t="s">
        <v>795</v>
      </c>
      <c r="K17" s="431" t="s">
        <v>796</v>
      </c>
      <c r="L17" s="431" t="s">
        <v>797</v>
      </c>
      <c r="M17" s="431" t="s">
        <v>798</v>
      </c>
      <c r="N17" s="431" t="s">
        <v>799</v>
      </c>
      <c r="O17" s="431" t="s">
        <v>800</v>
      </c>
      <c r="P17" s="431" t="s">
        <v>801</v>
      </c>
      <c r="Q17" s="431" t="s">
        <v>802</v>
      </c>
      <c r="R17" s="431" t="s">
        <v>803</v>
      </c>
      <c r="S17" s="431" t="s">
        <v>804</v>
      </c>
      <c r="T17" s="431" t="s">
        <v>805</v>
      </c>
      <c r="U17" s="431" t="s">
        <v>806</v>
      </c>
      <c r="V17" s="431" t="s">
        <v>807</v>
      </c>
      <c r="W17" s="431" t="s">
        <v>808</v>
      </c>
      <c r="X17" s="431" t="s">
        <v>20</v>
      </c>
      <c r="Y17" s="431" t="s">
        <v>21</v>
      </c>
      <c r="Z17" s="431" t="s">
        <v>22</v>
      </c>
      <c r="AA17" s="431" t="s">
        <v>23</v>
      </c>
      <c r="AB17" s="431" t="s">
        <v>465</v>
      </c>
      <c r="AC17" s="431" t="s">
        <v>809</v>
      </c>
      <c r="AD17" s="431" t="s">
        <v>810</v>
      </c>
      <c r="AE17" s="431" t="s">
        <v>811</v>
      </c>
      <c r="AF17" s="431" t="s">
        <v>812</v>
      </c>
      <c r="AG17" s="431" t="s">
        <v>813</v>
      </c>
      <c r="AH17" s="431" t="s">
        <v>814</v>
      </c>
      <c r="AI17" s="431" t="s">
        <v>815</v>
      </c>
      <c r="AJ17" s="431" t="s">
        <v>816</v>
      </c>
      <c r="AK17" s="431" t="s">
        <v>817</v>
      </c>
      <c r="AL17" s="431" t="s">
        <v>818</v>
      </c>
      <c r="AM17" s="431" t="s">
        <v>819</v>
      </c>
      <c r="AN17" s="431" t="s">
        <v>820</v>
      </c>
      <c r="AO17" s="431" t="s">
        <v>821</v>
      </c>
      <c r="AP17" s="431" t="s">
        <v>24</v>
      </c>
      <c r="AQ17" s="431" t="s">
        <v>25</v>
      </c>
      <c r="AR17" s="431" t="s">
        <v>26</v>
      </c>
      <c r="AS17" s="431" t="s">
        <v>27</v>
      </c>
      <c r="AT17" s="431" t="s">
        <v>822</v>
      </c>
      <c r="AU17" s="431" t="s">
        <v>823</v>
      </c>
      <c r="AV17" s="431" t="s">
        <v>28</v>
      </c>
      <c r="AW17" s="431" t="s">
        <v>29</v>
      </c>
      <c r="AX17" s="431" t="s">
        <v>30</v>
      </c>
      <c r="AY17" s="431" t="s">
        <v>31</v>
      </c>
      <c r="AZ17" s="431" t="s">
        <v>32</v>
      </c>
      <c r="BA17" s="431" t="s">
        <v>33</v>
      </c>
      <c r="BB17" s="431" t="s">
        <v>34</v>
      </c>
      <c r="BC17" s="431" t="s">
        <v>35</v>
      </c>
      <c r="BD17" s="431" t="s">
        <v>824</v>
      </c>
      <c r="BE17" s="431" t="s">
        <v>825</v>
      </c>
      <c r="BF17" s="431" t="s">
        <v>36</v>
      </c>
      <c r="BG17" s="431" t="s">
        <v>37</v>
      </c>
      <c r="BH17" s="431" t="s">
        <v>38</v>
      </c>
      <c r="BI17" s="431" t="s">
        <v>39</v>
      </c>
      <c r="BJ17" s="184" t="s">
        <v>40</v>
      </c>
      <c r="BK17" s="184" t="s">
        <v>41</v>
      </c>
    </row>
    <row r="18" spans="1:63" s="103" customFormat="1" ht="31.5" x14ac:dyDescent="0.25">
      <c r="A18" s="90">
        <f>G0228_1074205010351_02_0_69_!A19</f>
        <v>0</v>
      </c>
      <c r="B18" s="104" t="str">
        <f>G0228_1074205010351_02_0_69_!B19</f>
        <v>ВСЕГО по инвестиционной программе, в том числе:</v>
      </c>
      <c r="C18" s="105" t="str">
        <f>G0228_1074205010351_02_0_69_!C19</f>
        <v>Г</v>
      </c>
      <c r="D18" s="129">
        <f t="shared" ref="D18:BK18" si="0">SUM(D19:D24)</f>
        <v>0</v>
      </c>
      <c r="E18" s="129">
        <f t="shared" si="0"/>
        <v>0</v>
      </c>
      <c r="F18" s="129">
        <f t="shared" si="0"/>
        <v>0</v>
      </c>
      <c r="G18" s="129">
        <f t="shared" si="0"/>
        <v>0</v>
      </c>
      <c r="H18" s="129">
        <f t="shared" si="0"/>
        <v>0</v>
      </c>
      <c r="I18" s="129">
        <f t="shared" si="0"/>
        <v>0</v>
      </c>
      <c r="J18" s="129">
        <f t="shared" si="0"/>
        <v>0</v>
      </c>
      <c r="K18" s="129">
        <f t="shared" si="0"/>
        <v>0</v>
      </c>
      <c r="L18" s="129">
        <f t="shared" si="0"/>
        <v>0</v>
      </c>
      <c r="M18" s="129">
        <f t="shared" si="0"/>
        <v>0</v>
      </c>
      <c r="N18" s="129">
        <f t="shared" si="0"/>
        <v>0</v>
      </c>
      <c r="O18" s="129">
        <f t="shared" si="0"/>
        <v>0</v>
      </c>
      <c r="P18" s="129">
        <f t="shared" si="0"/>
        <v>0</v>
      </c>
      <c r="Q18" s="129">
        <f t="shared" si="0"/>
        <v>0</v>
      </c>
      <c r="R18" s="129">
        <f t="shared" si="0"/>
        <v>0</v>
      </c>
      <c r="S18" s="129">
        <f t="shared" si="0"/>
        <v>0</v>
      </c>
      <c r="T18" s="129">
        <f t="shared" si="0"/>
        <v>0</v>
      </c>
      <c r="U18" s="129">
        <f t="shared" si="0"/>
        <v>0</v>
      </c>
      <c r="V18" s="129">
        <f t="shared" si="0"/>
        <v>0</v>
      </c>
      <c r="W18" s="129">
        <f t="shared" si="0"/>
        <v>0</v>
      </c>
      <c r="X18" s="129">
        <f t="shared" si="0"/>
        <v>0</v>
      </c>
      <c r="Y18" s="129">
        <f t="shared" si="0"/>
        <v>0</v>
      </c>
      <c r="Z18" s="129">
        <f t="shared" si="0"/>
        <v>0</v>
      </c>
      <c r="AA18" s="129">
        <f t="shared" si="0"/>
        <v>0</v>
      </c>
      <c r="AB18" s="129">
        <f t="shared" si="0"/>
        <v>0</v>
      </c>
      <c r="AC18" s="129">
        <f t="shared" si="0"/>
        <v>0</v>
      </c>
      <c r="AD18" s="129">
        <f t="shared" si="0"/>
        <v>0</v>
      </c>
      <c r="AE18" s="129">
        <f t="shared" si="0"/>
        <v>0</v>
      </c>
      <c r="AF18" s="129">
        <f t="shared" si="0"/>
        <v>0</v>
      </c>
      <c r="AG18" s="129">
        <f t="shared" si="0"/>
        <v>0</v>
      </c>
      <c r="AH18" s="129">
        <f t="shared" si="0"/>
        <v>0</v>
      </c>
      <c r="AI18" s="129">
        <f t="shared" si="0"/>
        <v>0</v>
      </c>
      <c r="AJ18" s="129">
        <f t="shared" si="0"/>
        <v>0</v>
      </c>
      <c r="AK18" s="129">
        <f t="shared" si="0"/>
        <v>0</v>
      </c>
      <c r="AL18" s="129">
        <f t="shared" si="0"/>
        <v>0</v>
      </c>
      <c r="AM18" s="129">
        <f t="shared" si="0"/>
        <v>0</v>
      </c>
      <c r="AN18" s="222">
        <f t="shared" si="0"/>
        <v>0.3</v>
      </c>
      <c r="AO18" s="222">
        <f t="shared" si="0"/>
        <v>0.3</v>
      </c>
      <c r="AP18" s="129">
        <f t="shared" si="0"/>
        <v>0</v>
      </c>
      <c r="AQ18" s="129">
        <f t="shared" si="0"/>
        <v>0</v>
      </c>
      <c r="AR18" s="129">
        <f t="shared" si="0"/>
        <v>0</v>
      </c>
      <c r="AS18" s="129">
        <f t="shared" si="0"/>
        <v>0</v>
      </c>
      <c r="AT18" s="129">
        <f t="shared" si="0"/>
        <v>0</v>
      </c>
      <c r="AU18" s="129">
        <f t="shared" si="0"/>
        <v>0</v>
      </c>
      <c r="AV18" s="129">
        <f t="shared" si="0"/>
        <v>0</v>
      </c>
      <c r="AW18" s="129">
        <f t="shared" si="0"/>
        <v>0</v>
      </c>
      <c r="AX18" s="129">
        <f t="shared" si="0"/>
        <v>0</v>
      </c>
      <c r="AY18" s="129">
        <f t="shared" si="0"/>
        <v>0</v>
      </c>
      <c r="AZ18" s="129">
        <f t="shared" si="0"/>
        <v>0</v>
      </c>
      <c r="BA18" s="129">
        <f t="shared" si="0"/>
        <v>0</v>
      </c>
      <c r="BB18" s="129">
        <f t="shared" si="0"/>
        <v>0</v>
      </c>
      <c r="BC18" s="129">
        <f t="shared" si="0"/>
        <v>0</v>
      </c>
      <c r="BD18" s="129">
        <f t="shared" si="0"/>
        <v>0</v>
      </c>
      <c r="BE18" s="129">
        <f t="shared" si="0"/>
        <v>0</v>
      </c>
      <c r="BF18" s="129">
        <f t="shared" si="0"/>
        <v>0</v>
      </c>
      <c r="BG18" s="129">
        <f t="shared" si="0"/>
        <v>0</v>
      </c>
      <c r="BH18" s="129">
        <f t="shared" si="0"/>
        <v>3.2320000000000002</v>
      </c>
      <c r="BI18" s="129">
        <f t="shared" si="0"/>
        <v>1.7796900000000002</v>
      </c>
      <c r="BJ18" s="129">
        <f t="shared" si="0"/>
        <v>0</v>
      </c>
      <c r="BK18" s="129">
        <f t="shared" si="0"/>
        <v>0</v>
      </c>
    </row>
    <row r="19" spans="1:63" ht="31.5" x14ac:dyDescent="0.25">
      <c r="A19" s="90" t="str">
        <f>G0228_1074205010351_02_0_69_!A20</f>
        <v>0.1</v>
      </c>
      <c r="B19" s="104" t="str">
        <f>G0228_1074205010351_02_0_69_!B20</f>
        <v>Технологическое присоединение, всего</v>
      </c>
      <c r="C19" s="105" t="str">
        <f>G0228_1074205010351_02_0_69_!C20</f>
        <v>Г</v>
      </c>
      <c r="D19" s="107">
        <f t="shared" ref="D19:BK19" si="1">SUM(D25)</f>
        <v>0</v>
      </c>
      <c r="E19" s="107">
        <f t="shared" si="1"/>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07">
        <f t="shared" si="1"/>
        <v>0</v>
      </c>
      <c r="Q19" s="107">
        <f t="shared" si="1"/>
        <v>0</v>
      </c>
      <c r="R19" s="107">
        <f t="shared" si="1"/>
        <v>0</v>
      </c>
      <c r="S19" s="107">
        <f t="shared" si="1"/>
        <v>0</v>
      </c>
      <c r="T19" s="107">
        <f t="shared" si="1"/>
        <v>0</v>
      </c>
      <c r="U19" s="107">
        <f t="shared" si="1"/>
        <v>0</v>
      </c>
      <c r="V19" s="107">
        <f t="shared" si="1"/>
        <v>0</v>
      </c>
      <c r="W19" s="107">
        <f t="shared" si="1"/>
        <v>0</v>
      </c>
      <c r="X19" s="107">
        <f t="shared" si="1"/>
        <v>0</v>
      </c>
      <c r="Y19" s="107">
        <f t="shared" si="1"/>
        <v>0</v>
      </c>
      <c r="Z19" s="107">
        <f t="shared" si="1"/>
        <v>0</v>
      </c>
      <c r="AA19" s="107">
        <f t="shared" si="1"/>
        <v>0</v>
      </c>
      <c r="AB19" s="107">
        <f t="shared" si="1"/>
        <v>0</v>
      </c>
      <c r="AC19" s="107">
        <f t="shared" si="1"/>
        <v>0</v>
      </c>
      <c r="AD19" s="107">
        <f t="shared" si="1"/>
        <v>0</v>
      </c>
      <c r="AE19" s="107">
        <f t="shared" si="1"/>
        <v>0</v>
      </c>
      <c r="AF19" s="107">
        <f t="shared" si="1"/>
        <v>0</v>
      </c>
      <c r="AG19" s="107">
        <f t="shared" si="1"/>
        <v>0</v>
      </c>
      <c r="AH19" s="107">
        <f t="shared" si="1"/>
        <v>0</v>
      </c>
      <c r="AI19" s="107">
        <f t="shared" si="1"/>
        <v>0</v>
      </c>
      <c r="AJ19" s="107">
        <f t="shared" si="1"/>
        <v>0</v>
      </c>
      <c r="AK19" s="107">
        <f t="shared" si="1"/>
        <v>0</v>
      </c>
      <c r="AL19" s="107">
        <f t="shared" si="1"/>
        <v>0</v>
      </c>
      <c r="AM19" s="107">
        <f t="shared" si="1"/>
        <v>0</v>
      </c>
      <c r="AN19" s="221">
        <f t="shared" si="1"/>
        <v>0</v>
      </c>
      <c r="AO19" s="221">
        <f t="shared" si="1"/>
        <v>0</v>
      </c>
      <c r="AP19" s="107">
        <f t="shared" si="1"/>
        <v>0</v>
      </c>
      <c r="AQ19" s="107">
        <f t="shared" si="1"/>
        <v>0</v>
      </c>
      <c r="AR19" s="107">
        <f t="shared" si="1"/>
        <v>0</v>
      </c>
      <c r="AS19" s="107">
        <f t="shared" si="1"/>
        <v>0</v>
      </c>
      <c r="AT19" s="107">
        <f t="shared" si="1"/>
        <v>0</v>
      </c>
      <c r="AU19" s="107">
        <f t="shared" si="1"/>
        <v>0</v>
      </c>
      <c r="AV19" s="107">
        <f t="shared" si="1"/>
        <v>0</v>
      </c>
      <c r="AW19" s="107">
        <f t="shared" si="1"/>
        <v>0</v>
      </c>
      <c r="AX19" s="107">
        <f t="shared" si="1"/>
        <v>0</v>
      </c>
      <c r="AY19" s="107">
        <f t="shared" si="1"/>
        <v>0</v>
      </c>
      <c r="AZ19" s="107">
        <f t="shared" si="1"/>
        <v>0</v>
      </c>
      <c r="BA19" s="107">
        <f t="shared" si="1"/>
        <v>0</v>
      </c>
      <c r="BB19" s="107">
        <f t="shared" si="1"/>
        <v>0</v>
      </c>
      <c r="BC19" s="107">
        <f t="shared" si="1"/>
        <v>0</v>
      </c>
      <c r="BD19" s="107">
        <f t="shared" si="1"/>
        <v>0</v>
      </c>
      <c r="BE19" s="107">
        <f t="shared" si="1"/>
        <v>0</v>
      </c>
      <c r="BF19" s="107">
        <f t="shared" si="1"/>
        <v>0</v>
      </c>
      <c r="BG19" s="107">
        <f t="shared" si="1"/>
        <v>0</v>
      </c>
      <c r="BH19" s="107">
        <f t="shared" si="1"/>
        <v>0</v>
      </c>
      <c r="BI19" s="107">
        <f t="shared" si="1"/>
        <v>0</v>
      </c>
      <c r="BJ19" s="107">
        <f t="shared" si="1"/>
        <v>0</v>
      </c>
      <c r="BK19" s="107">
        <f t="shared" si="1"/>
        <v>0</v>
      </c>
    </row>
    <row r="20" spans="1:63" ht="31.5" x14ac:dyDescent="0.25">
      <c r="A20" s="90" t="str">
        <f>G0228_1074205010351_02_0_69_!A21</f>
        <v>0.2</v>
      </c>
      <c r="B20" s="104" t="str">
        <f>G0228_1074205010351_02_0_69_!B21</f>
        <v>Реконструкция, модернизация, техническое перевооружение, всего</v>
      </c>
      <c r="C20" s="105" t="str">
        <f>G0228_1074205010351_02_0_69_!C21</f>
        <v>Г</v>
      </c>
      <c r="D20" s="107">
        <f t="shared" ref="D20:BK20" si="2">SUM(D43)</f>
        <v>0</v>
      </c>
      <c r="E20" s="107">
        <f t="shared" si="2"/>
        <v>0</v>
      </c>
      <c r="F20" s="107">
        <f t="shared" si="2"/>
        <v>0</v>
      </c>
      <c r="G20" s="107">
        <f t="shared" si="2"/>
        <v>0</v>
      </c>
      <c r="H20" s="107">
        <f t="shared" si="2"/>
        <v>0</v>
      </c>
      <c r="I20" s="107">
        <f t="shared" si="2"/>
        <v>0</v>
      </c>
      <c r="J20" s="107">
        <f t="shared" si="2"/>
        <v>0</v>
      </c>
      <c r="K20" s="107">
        <f t="shared" si="2"/>
        <v>0</v>
      </c>
      <c r="L20" s="107">
        <f t="shared" si="2"/>
        <v>0</v>
      </c>
      <c r="M20" s="107">
        <f t="shared" si="2"/>
        <v>0</v>
      </c>
      <c r="N20" s="107">
        <f t="shared" si="2"/>
        <v>0</v>
      </c>
      <c r="O20" s="107">
        <f t="shared" si="2"/>
        <v>0</v>
      </c>
      <c r="P20" s="107">
        <f t="shared" si="2"/>
        <v>0</v>
      </c>
      <c r="Q20" s="107">
        <f t="shared" si="2"/>
        <v>0</v>
      </c>
      <c r="R20" s="107">
        <f t="shared" si="2"/>
        <v>0</v>
      </c>
      <c r="S20" s="107">
        <f t="shared" si="2"/>
        <v>0</v>
      </c>
      <c r="T20" s="107">
        <f t="shared" si="2"/>
        <v>0</v>
      </c>
      <c r="U20" s="107">
        <f t="shared" si="2"/>
        <v>0</v>
      </c>
      <c r="V20" s="107">
        <f t="shared" si="2"/>
        <v>0</v>
      </c>
      <c r="W20" s="107">
        <f t="shared" si="2"/>
        <v>0</v>
      </c>
      <c r="X20" s="107">
        <f t="shared" si="2"/>
        <v>0</v>
      </c>
      <c r="Y20" s="107">
        <f t="shared" si="2"/>
        <v>0</v>
      </c>
      <c r="Z20" s="107">
        <f t="shared" si="2"/>
        <v>0</v>
      </c>
      <c r="AA20" s="107">
        <f t="shared" si="2"/>
        <v>0</v>
      </c>
      <c r="AB20" s="107">
        <f t="shared" si="2"/>
        <v>0</v>
      </c>
      <c r="AC20" s="107">
        <f t="shared" si="2"/>
        <v>0</v>
      </c>
      <c r="AD20" s="107">
        <f t="shared" si="2"/>
        <v>0</v>
      </c>
      <c r="AE20" s="107">
        <f t="shared" si="2"/>
        <v>0</v>
      </c>
      <c r="AF20" s="107">
        <f t="shared" si="2"/>
        <v>0</v>
      </c>
      <c r="AG20" s="107">
        <f t="shared" si="2"/>
        <v>0</v>
      </c>
      <c r="AH20" s="107">
        <f t="shared" si="2"/>
        <v>0</v>
      </c>
      <c r="AI20" s="107">
        <f t="shared" si="2"/>
        <v>0</v>
      </c>
      <c r="AJ20" s="107">
        <f t="shared" si="2"/>
        <v>0</v>
      </c>
      <c r="AK20" s="107">
        <f t="shared" si="2"/>
        <v>0</v>
      </c>
      <c r="AL20" s="107">
        <f t="shared" si="2"/>
        <v>0</v>
      </c>
      <c r="AM20" s="107">
        <f t="shared" si="2"/>
        <v>0</v>
      </c>
      <c r="AN20" s="221">
        <f t="shared" si="2"/>
        <v>0.3</v>
      </c>
      <c r="AO20" s="221">
        <f t="shared" si="2"/>
        <v>0.3</v>
      </c>
      <c r="AP20" s="107">
        <f t="shared" si="2"/>
        <v>0</v>
      </c>
      <c r="AQ20" s="107">
        <f t="shared" si="2"/>
        <v>0</v>
      </c>
      <c r="AR20" s="107">
        <f t="shared" si="2"/>
        <v>0</v>
      </c>
      <c r="AS20" s="107">
        <f t="shared" si="2"/>
        <v>0</v>
      </c>
      <c r="AT20" s="107">
        <f t="shared" si="2"/>
        <v>0</v>
      </c>
      <c r="AU20" s="107">
        <f t="shared" si="2"/>
        <v>0</v>
      </c>
      <c r="AV20" s="107">
        <f t="shared" si="2"/>
        <v>0</v>
      </c>
      <c r="AW20" s="107">
        <f t="shared" si="2"/>
        <v>0</v>
      </c>
      <c r="AX20" s="107">
        <f t="shared" si="2"/>
        <v>0</v>
      </c>
      <c r="AY20" s="107">
        <f t="shared" si="2"/>
        <v>0</v>
      </c>
      <c r="AZ20" s="107">
        <f t="shared" si="2"/>
        <v>0</v>
      </c>
      <c r="BA20" s="107">
        <f t="shared" si="2"/>
        <v>0</v>
      </c>
      <c r="BB20" s="107">
        <f t="shared" si="2"/>
        <v>0</v>
      </c>
      <c r="BC20" s="107">
        <f t="shared" si="2"/>
        <v>0</v>
      </c>
      <c r="BD20" s="107">
        <f t="shared" si="2"/>
        <v>0</v>
      </c>
      <c r="BE20" s="107">
        <f t="shared" si="2"/>
        <v>0</v>
      </c>
      <c r="BF20" s="107">
        <f t="shared" si="2"/>
        <v>0</v>
      </c>
      <c r="BG20" s="107">
        <f t="shared" si="2"/>
        <v>0</v>
      </c>
      <c r="BH20" s="107">
        <f t="shared" si="2"/>
        <v>1.7796900000000002</v>
      </c>
      <c r="BI20" s="107">
        <f t="shared" si="2"/>
        <v>1.7796900000000002</v>
      </c>
      <c r="BJ20" s="107">
        <f t="shared" si="2"/>
        <v>0</v>
      </c>
      <c r="BK20" s="107">
        <f t="shared" si="2"/>
        <v>0</v>
      </c>
    </row>
    <row r="21" spans="1:63" ht="78.75" x14ac:dyDescent="0.25">
      <c r="A21" s="90" t="str">
        <f>G0228_1074205010351_02_0_69_!A22</f>
        <v>0.3</v>
      </c>
      <c r="B21" s="10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105" t="str">
        <f>G0228_1074205010351_02_0_69_!C22</f>
        <v>Г</v>
      </c>
      <c r="D21" s="107">
        <f t="shared" ref="D21:BK21" si="3">SUM(D73)</f>
        <v>0</v>
      </c>
      <c r="E21" s="107">
        <f t="shared" si="3"/>
        <v>0</v>
      </c>
      <c r="F21" s="107">
        <f t="shared" si="3"/>
        <v>0</v>
      </c>
      <c r="G21" s="107">
        <f t="shared" si="3"/>
        <v>0</v>
      </c>
      <c r="H21" s="107">
        <f t="shared" si="3"/>
        <v>0</v>
      </c>
      <c r="I21" s="107">
        <f t="shared" si="3"/>
        <v>0</v>
      </c>
      <c r="J21" s="107">
        <f t="shared" si="3"/>
        <v>0</v>
      </c>
      <c r="K21" s="107">
        <f t="shared" si="3"/>
        <v>0</v>
      </c>
      <c r="L21" s="107">
        <f t="shared" si="3"/>
        <v>0</v>
      </c>
      <c r="M21" s="107">
        <f t="shared" si="3"/>
        <v>0</v>
      </c>
      <c r="N21" s="107">
        <f t="shared" si="3"/>
        <v>0</v>
      </c>
      <c r="O21" s="107">
        <f t="shared" si="3"/>
        <v>0</v>
      </c>
      <c r="P21" s="107">
        <f t="shared" si="3"/>
        <v>0</v>
      </c>
      <c r="Q21" s="107">
        <f t="shared" si="3"/>
        <v>0</v>
      </c>
      <c r="R21" s="107">
        <f t="shared" si="3"/>
        <v>0</v>
      </c>
      <c r="S21" s="107">
        <f t="shared" si="3"/>
        <v>0</v>
      </c>
      <c r="T21" s="107">
        <f t="shared" si="3"/>
        <v>0</v>
      </c>
      <c r="U21" s="107">
        <f t="shared" si="3"/>
        <v>0</v>
      </c>
      <c r="V21" s="107">
        <f t="shared" si="3"/>
        <v>0</v>
      </c>
      <c r="W21" s="107">
        <f t="shared" si="3"/>
        <v>0</v>
      </c>
      <c r="X21" s="107">
        <f t="shared" si="3"/>
        <v>0</v>
      </c>
      <c r="Y21" s="107">
        <f t="shared" si="3"/>
        <v>0</v>
      </c>
      <c r="Z21" s="107">
        <f t="shared" si="3"/>
        <v>0</v>
      </c>
      <c r="AA21" s="107">
        <f t="shared" si="3"/>
        <v>0</v>
      </c>
      <c r="AB21" s="107">
        <f t="shared" si="3"/>
        <v>0</v>
      </c>
      <c r="AC21" s="107">
        <f t="shared" si="3"/>
        <v>0</v>
      </c>
      <c r="AD21" s="107">
        <f t="shared" si="3"/>
        <v>0</v>
      </c>
      <c r="AE21" s="107">
        <f t="shared" si="3"/>
        <v>0</v>
      </c>
      <c r="AF21" s="107">
        <f t="shared" si="3"/>
        <v>0</v>
      </c>
      <c r="AG21" s="107">
        <f t="shared" si="3"/>
        <v>0</v>
      </c>
      <c r="AH21" s="107">
        <f t="shared" si="3"/>
        <v>0</v>
      </c>
      <c r="AI21" s="107">
        <f t="shared" si="3"/>
        <v>0</v>
      </c>
      <c r="AJ21" s="107">
        <f t="shared" si="3"/>
        <v>0</v>
      </c>
      <c r="AK21" s="107">
        <f t="shared" si="3"/>
        <v>0</v>
      </c>
      <c r="AL21" s="107">
        <f t="shared" si="3"/>
        <v>0</v>
      </c>
      <c r="AM21" s="107">
        <f t="shared" si="3"/>
        <v>0</v>
      </c>
      <c r="AN21" s="221">
        <f t="shared" si="3"/>
        <v>0</v>
      </c>
      <c r="AO21" s="221">
        <f t="shared" si="3"/>
        <v>0</v>
      </c>
      <c r="AP21" s="107">
        <f t="shared" si="3"/>
        <v>0</v>
      </c>
      <c r="AQ21" s="107">
        <f t="shared" si="3"/>
        <v>0</v>
      </c>
      <c r="AR21" s="107">
        <f t="shared" si="3"/>
        <v>0</v>
      </c>
      <c r="AS21" s="107">
        <f t="shared" si="3"/>
        <v>0</v>
      </c>
      <c r="AT21" s="107">
        <f t="shared" si="3"/>
        <v>0</v>
      </c>
      <c r="AU21" s="107">
        <f t="shared" si="3"/>
        <v>0</v>
      </c>
      <c r="AV21" s="107">
        <f t="shared" si="3"/>
        <v>0</v>
      </c>
      <c r="AW21" s="107">
        <f t="shared" si="3"/>
        <v>0</v>
      </c>
      <c r="AX21" s="107">
        <f t="shared" si="3"/>
        <v>0</v>
      </c>
      <c r="AY21" s="107">
        <f t="shared" si="3"/>
        <v>0</v>
      </c>
      <c r="AZ21" s="107">
        <f t="shared" si="3"/>
        <v>0</v>
      </c>
      <c r="BA21" s="107">
        <f t="shared" si="3"/>
        <v>0</v>
      </c>
      <c r="BB21" s="107">
        <f t="shared" si="3"/>
        <v>0</v>
      </c>
      <c r="BC21" s="107">
        <f t="shared" si="3"/>
        <v>0</v>
      </c>
      <c r="BD21" s="107">
        <f t="shared" si="3"/>
        <v>0</v>
      </c>
      <c r="BE21" s="107">
        <f t="shared" si="3"/>
        <v>0</v>
      </c>
      <c r="BF21" s="107">
        <f t="shared" si="3"/>
        <v>0</v>
      </c>
      <c r="BG21" s="107">
        <f t="shared" si="3"/>
        <v>0</v>
      </c>
      <c r="BH21" s="107">
        <f t="shared" si="3"/>
        <v>0</v>
      </c>
      <c r="BI21" s="107">
        <f t="shared" si="3"/>
        <v>0</v>
      </c>
      <c r="BJ21" s="107">
        <f t="shared" si="3"/>
        <v>0</v>
      </c>
      <c r="BK21" s="107">
        <f t="shared" si="3"/>
        <v>0</v>
      </c>
    </row>
    <row r="22" spans="1:63" ht="47.25" x14ac:dyDescent="0.25">
      <c r="A22" s="90" t="str">
        <f>G0228_1074205010351_02_0_69_!A23</f>
        <v>0.4</v>
      </c>
      <c r="B22" s="104" t="str">
        <f>G0228_1074205010351_02_0_69_!B23</f>
        <v>Прочее новое строительство объектов электросетевого хозяйства, всего</v>
      </c>
      <c r="C22" s="105" t="str">
        <f>G0228_1074205010351_02_0_69_!C23</f>
        <v>Г</v>
      </c>
      <c r="D22" s="107">
        <f t="shared" ref="D22:BK22" si="4">SUM(D77)</f>
        <v>0</v>
      </c>
      <c r="E22" s="107">
        <f t="shared" si="4"/>
        <v>0</v>
      </c>
      <c r="F22" s="107">
        <f t="shared" si="4"/>
        <v>0</v>
      </c>
      <c r="G22" s="107">
        <f t="shared" si="4"/>
        <v>0</v>
      </c>
      <c r="H22" s="107">
        <f t="shared" si="4"/>
        <v>0</v>
      </c>
      <c r="I22" s="107">
        <f t="shared" si="4"/>
        <v>0</v>
      </c>
      <c r="J22" s="107">
        <f t="shared" si="4"/>
        <v>0</v>
      </c>
      <c r="K22" s="107">
        <f t="shared" si="4"/>
        <v>0</v>
      </c>
      <c r="L22" s="107">
        <f t="shared" si="4"/>
        <v>0</v>
      </c>
      <c r="M22" s="107">
        <f t="shared" si="4"/>
        <v>0</v>
      </c>
      <c r="N22" s="107">
        <f t="shared" si="4"/>
        <v>0</v>
      </c>
      <c r="O22" s="107">
        <f t="shared" si="4"/>
        <v>0</v>
      </c>
      <c r="P22" s="107">
        <f t="shared" si="4"/>
        <v>0</v>
      </c>
      <c r="Q22" s="107">
        <f t="shared" si="4"/>
        <v>0</v>
      </c>
      <c r="R22" s="107">
        <f t="shared" si="4"/>
        <v>0</v>
      </c>
      <c r="S22" s="107">
        <f t="shared" si="4"/>
        <v>0</v>
      </c>
      <c r="T22" s="107">
        <f t="shared" si="4"/>
        <v>0</v>
      </c>
      <c r="U22" s="107">
        <f t="shared" si="4"/>
        <v>0</v>
      </c>
      <c r="V22" s="107">
        <f t="shared" si="4"/>
        <v>0</v>
      </c>
      <c r="W22" s="107">
        <f t="shared" si="4"/>
        <v>0</v>
      </c>
      <c r="X22" s="107">
        <f t="shared" si="4"/>
        <v>0</v>
      </c>
      <c r="Y22" s="107">
        <f t="shared" si="4"/>
        <v>0</v>
      </c>
      <c r="Z22" s="107">
        <f t="shared" si="4"/>
        <v>0</v>
      </c>
      <c r="AA22" s="107">
        <f t="shared" si="4"/>
        <v>0</v>
      </c>
      <c r="AB22" s="107">
        <f t="shared" si="4"/>
        <v>0</v>
      </c>
      <c r="AC22" s="107">
        <f t="shared" si="4"/>
        <v>0</v>
      </c>
      <c r="AD22" s="107">
        <f t="shared" si="4"/>
        <v>0</v>
      </c>
      <c r="AE22" s="107">
        <f t="shared" si="4"/>
        <v>0</v>
      </c>
      <c r="AF22" s="107">
        <f t="shared" si="4"/>
        <v>0</v>
      </c>
      <c r="AG22" s="107">
        <f t="shared" si="4"/>
        <v>0</v>
      </c>
      <c r="AH22" s="107">
        <f t="shared" si="4"/>
        <v>0</v>
      </c>
      <c r="AI22" s="107">
        <f t="shared" si="4"/>
        <v>0</v>
      </c>
      <c r="AJ22" s="107">
        <f t="shared" si="4"/>
        <v>0</v>
      </c>
      <c r="AK22" s="107">
        <f t="shared" si="4"/>
        <v>0</v>
      </c>
      <c r="AL22" s="107">
        <f t="shared" si="4"/>
        <v>0</v>
      </c>
      <c r="AM22" s="107">
        <f t="shared" si="4"/>
        <v>0</v>
      </c>
      <c r="AN22" s="221">
        <f t="shared" si="4"/>
        <v>0</v>
      </c>
      <c r="AO22" s="221">
        <f t="shared" si="4"/>
        <v>0</v>
      </c>
      <c r="AP22" s="107">
        <f t="shared" si="4"/>
        <v>0</v>
      </c>
      <c r="AQ22" s="107">
        <f t="shared" si="4"/>
        <v>0</v>
      </c>
      <c r="AR22" s="107">
        <f t="shared" si="4"/>
        <v>0</v>
      </c>
      <c r="AS22" s="107">
        <f t="shared" si="4"/>
        <v>0</v>
      </c>
      <c r="AT22" s="107">
        <f t="shared" si="4"/>
        <v>0</v>
      </c>
      <c r="AU22" s="107">
        <f t="shared" si="4"/>
        <v>0</v>
      </c>
      <c r="AV22" s="107">
        <f t="shared" si="4"/>
        <v>0</v>
      </c>
      <c r="AW22" s="107">
        <f t="shared" si="4"/>
        <v>0</v>
      </c>
      <c r="AX22" s="107">
        <f t="shared" si="4"/>
        <v>0</v>
      </c>
      <c r="AY22" s="107">
        <f t="shared" si="4"/>
        <v>0</v>
      </c>
      <c r="AZ22" s="107">
        <f t="shared" si="4"/>
        <v>0</v>
      </c>
      <c r="BA22" s="107">
        <f t="shared" si="4"/>
        <v>0</v>
      </c>
      <c r="BB22" s="107">
        <f t="shared" si="4"/>
        <v>0</v>
      </c>
      <c r="BC22" s="107">
        <f t="shared" si="4"/>
        <v>0</v>
      </c>
      <c r="BD22" s="107">
        <f t="shared" si="4"/>
        <v>0</v>
      </c>
      <c r="BE22" s="107">
        <f t="shared" si="4"/>
        <v>0</v>
      </c>
      <c r="BF22" s="107">
        <f t="shared" si="4"/>
        <v>0</v>
      </c>
      <c r="BG22" s="107">
        <f t="shared" si="4"/>
        <v>0</v>
      </c>
      <c r="BH22" s="107">
        <f t="shared" si="4"/>
        <v>0</v>
      </c>
      <c r="BI22" s="107">
        <f t="shared" si="4"/>
        <v>0</v>
      </c>
      <c r="BJ22" s="107">
        <f t="shared" si="4"/>
        <v>0</v>
      </c>
      <c r="BK22" s="107">
        <f t="shared" si="4"/>
        <v>0</v>
      </c>
    </row>
    <row r="23" spans="1:63" ht="47.25" x14ac:dyDescent="0.25">
      <c r="A23" s="90" t="str">
        <f>G0228_1074205010351_02_0_69_!A24</f>
        <v>0.5</v>
      </c>
      <c r="B23" s="104" t="str">
        <f>G0228_1074205010351_02_0_69_!B24</f>
        <v>Покупка земельных участков для целей реализации инвестиционных проектов, всего</v>
      </c>
      <c r="C23" s="105" t="str">
        <f>G0228_1074205010351_02_0_69_!C24</f>
        <v>Г</v>
      </c>
      <c r="D23" s="107">
        <f t="shared" ref="D23:BK24" si="5">SUM(D82)</f>
        <v>0</v>
      </c>
      <c r="E23" s="107">
        <f t="shared" si="5"/>
        <v>0</v>
      </c>
      <c r="F23" s="107">
        <f t="shared" si="5"/>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si="5"/>
        <v>0</v>
      </c>
      <c r="U23" s="107">
        <f t="shared" si="5"/>
        <v>0</v>
      </c>
      <c r="V23" s="107">
        <f t="shared" si="5"/>
        <v>0</v>
      </c>
      <c r="W23" s="107">
        <f t="shared" si="5"/>
        <v>0</v>
      </c>
      <c r="X23" s="107">
        <f t="shared" si="5"/>
        <v>0</v>
      </c>
      <c r="Y23" s="107">
        <f t="shared" si="5"/>
        <v>0</v>
      </c>
      <c r="Z23" s="107">
        <f t="shared" si="5"/>
        <v>0</v>
      </c>
      <c r="AA23" s="107">
        <f t="shared" si="5"/>
        <v>0</v>
      </c>
      <c r="AB23" s="107">
        <f t="shared" si="5"/>
        <v>0</v>
      </c>
      <c r="AC23" s="107">
        <f t="shared" si="5"/>
        <v>0</v>
      </c>
      <c r="AD23" s="107">
        <f t="shared" si="5"/>
        <v>0</v>
      </c>
      <c r="AE23" s="107">
        <f t="shared" si="5"/>
        <v>0</v>
      </c>
      <c r="AF23" s="107">
        <f t="shared" si="5"/>
        <v>0</v>
      </c>
      <c r="AG23" s="107">
        <f t="shared" si="5"/>
        <v>0</v>
      </c>
      <c r="AH23" s="107">
        <f t="shared" si="5"/>
        <v>0</v>
      </c>
      <c r="AI23" s="107">
        <f t="shared" si="5"/>
        <v>0</v>
      </c>
      <c r="AJ23" s="107">
        <f t="shared" si="5"/>
        <v>0</v>
      </c>
      <c r="AK23" s="107">
        <f t="shared" si="5"/>
        <v>0</v>
      </c>
      <c r="AL23" s="107">
        <f t="shared" si="5"/>
        <v>0</v>
      </c>
      <c r="AM23" s="107">
        <f t="shared" si="5"/>
        <v>0</v>
      </c>
      <c r="AN23" s="221">
        <f t="shared" si="5"/>
        <v>0</v>
      </c>
      <c r="AO23" s="221">
        <f t="shared" si="5"/>
        <v>0</v>
      </c>
      <c r="AP23" s="107">
        <f t="shared" si="5"/>
        <v>0</v>
      </c>
      <c r="AQ23" s="107">
        <f t="shared" si="5"/>
        <v>0</v>
      </c>
      <c r="AR23" s="107">
        <f t="shared" si="5"/>
        <v>0</v>
      </c>
      <c r="AS23" s="107">
        <f t="shared" si="5"/>
        <v>0</v>
      </c>
      <c r="AT23" s="107">
        <f t="shared" si="5"/>
        <v>0</v>
      </c>
      <c r="AU23" s="107">
        <f t="shared" si="5"/>
        <v>0</v>
      </c>
      <c r="AV23" s="107">
        <f t="shared" si="5"/>
        <v>0</v>
      </c>
      <c r="AW23" s="107">
        <f t="shared" si="5"/>
        <v>0</v>
      </c>
      <c r="AX23" s="107">
        <f t="shared" si="5"/>
        <v>0</v>
      </c>
      <c r="AY23" s="107">
        <f t="shared" si="5"/>
        <v>0</v>
      </c>
      <c r="AZ23" s="107">
        <f t="shared" si="5"/>
        <v>0</v>
      </c>
      <c r="BA23" s="107">
        <f t="shared" si="5"/>
        <v>0</v>
      </c>
      <c r="BB23" s="107">
        <f t="shared" si="5"/>
        <v>0</v>
      </c>
      <c r="BC23" s="107">
        <f t="shared" si="5"/>
        <v>0</v>
      </c>
      <c r="BD23" s="107">
        <f t="shared" si="5"/>
        <v>0</v>
      </c>
      <c r="BE23" s="107">
        <f t="shared" si="5"/>
        <v>0</v>
      </c>
      <c r="BF23" s="107">
        <f t="shared" si="5"/>
        <v>0</v>
      </c>
      <c r="BG23" s="107">
        <f t="shared" si="5"/>
        <v>0</v>
      </c>
      <c r="BH23" s="107">
        <f t="shared" si="5"/>
        <v>0</v>
      </c>
      <c r="BI23" s="107">
        <f t="shared" si="5"/>
        <v>0</v>
      </c>
      <c r="BJ23" s="107">
        <f t="shared" si="5"/>
        <v>0</v>
      </c>
      <c r="BK23" s="107">
        <f t="shared" si="5"/>
        <v>0</v>
      </c>
    </row>
    <row r="24" spans="1:63" ht="31.5" x14ac:dyDescent="0.25">
      <c r="A24" s="90" t="str">
        <f>G0228_1074205010351_02_0_69_!A25</f>
        <v>0.6</v>
      </c>
      <c r="B24" s="104" t="str">
        <f>G0228_1074205010351_02_0_69_!B25</f>
        <v>Прочие инвестиционные проекты, всего</v>
      </c>
      <c r="C24" s="105" t="str">
        <f>G0228_1074205010351_02_0_69_!C25</f>
        <v>Г</v>
      </c>
      <c r="D24" s="107">
        <f t="shared" si="5"/>
        <v>0</v>
      </c>
      <c r="E24" s="107">
        <f t="shared" si="5"/>
        <v>0</v>
      </c>
      <c r="F24" s="107">
        <f t="shared" si="5"/>
        <v>0</v>
      </c>
      <c r="G24" s="107">
        <f t="shared" si="5"/>
        <v>0</v>
      </c>
      <c r="H24" s="107">
        <f t="shared" si="5"/>
        <v>0</v>
      </c>
      <c r="I24" s="107">
        <f t="shared" si="5"/>
        <v>0</v>
      </c>
      <c r="J24" s="107">
        <f t="shared" si="5"/>
        <v>0</v>
      </c>
      <c r="K24" s="107">
        <f t="shared" si="5"/>
        <v>0</v>
      </c>
      <c r="L24" s="107">
        <f t="shared" si="5"/>
        <v>0</v>
      </c>
      <c r="M24" s="107">
        <f t="shared" si="5"/>
        <v>0</v>
      </c>
      <c r="N24" s="107">
        <f t="shared" si="5"/>
        <v>0</v>
      </c>
      <c r="O24" s="107">
        <f t="shared" si="5"/>
        <v>0</v>
      </c>
      <c r="P24" s="107">
        <f t="shared" si="5"/>
        <v>0</v>
      </c>
      <c r="Q24" s="107">
        <f t="shared" si="5"/>
        <v>0</v>
      </c>
      <c r="R24" s="107">
        <f t="shared" si="5"/>
        <v>0</v>
      </c>
      <c r="S24" s="107">
        <f t="shared" si="5"/>
        <v>0</v>
      </c>
      <c r="T24" s="107">
        <f t="shared" si="5"/>
        <v>0</v>
      </c>
      <c r="U24" s="107">
        <f t="shared" si="5"/>
        <v>0</v>
      </c>
      <c r="V24" s="107">
        <f t="shared" si="5"/>
        <v>0</v>
      </c>
      <c r="W24" s="107">
        <f t="shared" si="5"/>
        <v>0</v>
      </c>
      <c r="X24" s="107">
        <f t="shared" si="5"/>
        <v>0</v>
      </c>
      <c r="Y24" s="107">
        <f t="shared" si="5"/>
        <v>0</v>
      </c>
      <c r="Z24" s="107">
        <f t="shared" si="5"/>
        <v>0</v>
      </c>
      <c r="AA24" s="107">
        <f t="shared" si="5"/>
        <v>0</v>
      </c>
      <c r="AB24" s="107">
        <f t="shared" si="5"/>
        <v>0</v>
      </c>
      <c r="AC24" s="107">
        <f t="shared" si="5"/>
        <v>0</v>
      </c>
      <c r="AD24" s="107">
        <f t="shared" si="5"/>
        <v>0</v>
      </c>
      <c r="AE24" s="107">
        <f t="shared" si="5"/>
        <v>0</v>
      </c>
      <c r="AF24" s="107">
        <f t="shared" si="5"/>
        <v>0</v>
      </c>
      <c r="AG24" s="107">
        <f t="shared" si="5"/>
        <v>0</v>
      </c>
      <c r="AH24" s="107">
        <f t="shared" si="5"/>
        <v>0</v>
      </c>
      <c r="AI24" s="107">
        <f t="shared" si="5"/>
        <v>0</v>
      </c>
      <c r="AJ24" s="107">
        <f t="shared" si="5"/>
        <v>0</v>
      </c>
      <c r="AK24" s="107">
        <f t="shared" si="5"/>
        <v>0</v>
      </c>
      <c r="AL24" s="107">
        <f t="shared" si="5"/>
        <v>0</v>
      </c>
      <c r="AM24" s="107">
        <f t="shared" si="5"/>
        <v>0</v>
      </c>
      <c r="AN24" s="221">
        <f t="shared" si="5"/>
        <v>0</v>
      </c>
      <c r="AO24" s="221">
        <f t="shared" si="5"/>
        <v>0</v>
      </c>
      <c r="AP24" s="107">
        <f t="shared" si="5"/>
        <v>0</v>
      </c>
      <c r="AQ24" s="107">
        <f t="shared" si="5"/>
        <v>0</v>
      </c>
      <c r="AR24" s="107">
        <f t="shared" si="5"/>
        <v>0</v>
      </c>
      <c r="AS24" s="107">
        <f t="shared" si="5"/>
        <v>0</v>
      </c>
      <c r="AT24" s="107">
        <f t="shared" si="5"/>
        <v>0</v>
      </c>
      <c r="AU24" s="107">
        <f t="shared" si="5"/>
        <v>0</v>
      </c>
      <c r="AV24" s="107">
        <f t="shared" si="5"/>
        <v>0</v>
      </c>
      <c r="AW24" s="107">
        <f t="shared" si="5"/>
        <v>0</v>
      </c>
      <c r="AX24" s="107">
        <f t="shared" si="5"/>
        <v>0</v>
      </c>
      <c r="AY24" s="107">
        <f t="shared" si="5"/>
        <v>0</v>
      </c>
      <c r="AZ24" s="107">
        <f t="shared" si="5"/>
        <v>0</v>
      </c>
      <c r="BA24" s="107">
        <f t="shared" si="5"/>
        <v>0</v>
      </c>
      <c r="BB24" s="107">
        <f t="shared" si="5"/>
        <v>0</v>
      </c>
      <c r="BC24" s="107">
        <f t="shared" si="5"/>
        <v>0</v>
      </c>
      <c r="BD24" s="107">
        <f t="shared" si="5"/>
        <v>0</v>
      </c>
      <c r="BE24" s="107">
        <f t="shared" si="5"/>
        <v>0</v>
      </c>
      <c r="BF24" s="107">
        <f t="shared" si="5"/>
        <v>0</v>
      </c>
      <c r="BG24" s="107">
        <f t="shared" si="5"/>
        <v>0</v>
      </c>
      <c r="BH24" s="107">
        <f t="shared" si="5"/>
        <v>1.45231</v>
      </c>
      <c r="BI24" s="107">
        <f t="shared" si="5"/>
        <v>0</v>
      </c>
      <c r="BJ24" s="107">
        <f t="shared" si="5"/>
        <v>0</v>
      </c>
      <c r="BK24" s="107">
        <f t="shared" si="5"/>
        <v>0</v>
      </c>
    </row>
    <row r="25" spans="1:63" ht="31.5" x14ac:dyDescent="0.25">
      <c r="A25" s="90" t="str">
        <f>G0228_1074205010351_02_0_69_!A26</f>
        <v>1.1</v>
      </c>
      <c r="B25" s="104" t="str">
        <f>G0228_1074205010351_02_0_69_!B26</f>
        <v>Технологическое присоединение, всего, в том числе:</v>
      </c>
      <c r="C25" s="105" t="str">
        <f>G0228_1074205010351_02_0_69_!C26</f>
        <v>Г</v>
      </c>
      <c r="D25" s="107">
        <f t="shared" ref="D25:BK25" si="6">SUM(D26,D30,D33,D40)</f>
        <v>0</v>
      </c>
      <c r="E25" s="107">
        <f t="shared" si="6"/>
        <v>0</v>
      </c>
      <c r="F25" s="107">
        <f t="shared" si="6"/>
        <v>0</v>
      </c>
      <c r="G25" s="107">
        <f t="shared" si="6"/>
        <v>0</v>
      </c>
      <c r="H25" s="107">
        <f t="shared" si="6"/>
        <v>0</v>
      </c>
      <c r="I25" s="107">
        <f t="shared" si="6"/>
        <v>0</v>
      </c>
      <c r="J25" s="107">
        <f t="shared" si="6"/>
        <v>0</v>
      </c>
      <c r="K25" s="107">
        <f t="shared" si="6"/>
        <v>0</v>
      </c>
      <c r="L25" s="107">
        <f t="shared" si="6"/>
        <v>0</v>
      </c>
      <c r="M25" s="107">
        <f t="shared" si="6"/>
        <v>0</v>
      </c>
      <c r="N25" s="107">
        <f t="shared" si="6"/>
        <v>0</v>
      </c>
      <c r="O25" s="107">
        <f t="shared" si="6"/>
        <v>0</v>
      </c>
      <c r="P25" s="107">
        <f t="shared" si="6"/>
        <v>0</v>
      </c>
      <c r="Q25" s="107">
        <f t="shared" si="6"/>
        <v>0</v>
      </c>
      <c r="R25" s="107">
        <f t="shared" si="6"/>
        <v>0</v>
      </c>
      <c r="S25" s="107">
        <f t="shared" si="6"/>
        <v>0</v>
      </c>
      <c r="T25" s="107">
        <f t="shared" si="6"/>
        <v>0</v>
      </c>
      <c r="U25" s="107">
        <f t="shared" si="6"/>
        <v>0</v>
      </c>
      <c r="V25" s="107">
        <f t="shared" si="6"/>
        <v>0</v>
      </c>
      <c r="W25" s="107">
        <f t="shared" si="6"/>
        <v>0</v>
      </c>
      <c r="X25" s="107">
        <f t="shared" si="6"/>
        <v>0</v>
      </c>
      <c r="Y25" s="107">
        <f t="shared" si="6"/>
        <v>0</v>
      </c>
      <c r="Z25" s="107">
        <f t="shared" si="6"/>
        <v>0</v>
      </c>
      <c r="AA25" s="107">
        <f t="shared" si="6"/>
        <v>0</v>
      </c>
      <c r="AB25" s="107">
        <f t="shared" si="6"/>
        <v>0</v>
      </c>
      <c r="AC25" s="107">
        <f t="shared" si="6"/>
        <v>0</v>
      </c>
      <c r="AD25" s="107">
        <f t="shared" si="6"/>
        <v>0</v>
      </c>
      <c r="AE25" s="107">
        <f t="shared" si="6"/>
        <v>0</v>
      </c>
      <c r="AF25" s="107">
        <f t="shared" si="6"/>
        <v>0</v>
      </c>
      <c r="AG25" s="107">
        <f t="shared" si="6"/>
        <v>0</v>
      </c>
      <c r="AH25" s="107">
        <f t="shared" si="6"/>
        <v>0</v>
      </c>
      <c r="AI25" s="107">
        <f t="shared" si="6"/>
        <v>0</v>
      </c>
      <c r="AJ25" s="107">
        <f t="shared" si="6"/>
        <v>0</v>
      </c>
      <c r="AK25" s="107">
        <f t="shared" si="6"/>
        <v>0</v>
      </c>
      <c r="AL25" s="107">
        <f t="shared" si="6"/>
        <v>0</v>
      </c>
      <c r="AM25" s="107">
        <f t="shared" si="6"/>
        <v>0</v>
      </c>
      <c r="AN25" s="221">
        <f t="shared" si="6"/>
        <v>0</v>
      </c>
      <c r="AO25" s="221">
        <f t="shared" si="6"/>
        <v>0</v>
      </c>
      <c r="AP25" s="107">
        <f t="shared" si="6"/>
        <v>0</v>
      </c>
      <c r="AQ25" s="107">
        <f t="shared" si="6"/>
        <v>0</v>
      </c>
      <c r="AR25" s="107">
        <f t="shared" si="6"/>
        <v>0</v>
      </c>
      <c r="AS25" s="107">
        <f t="shared" si="6"/>
        <v>0</v>
      </c>
      <c r="AT25" s="107">
        <f t="shared" si="6"/>
        <v>0</v>
      </c>
      <c r="AU25" s="107">
        <f t="shared" si="6"/>
        <v>0</v>
      </c>
      <c r="AV25" s="107">
        <f t="shared" si="6"/>
        <v>0</v>
      </c>
      <c r="AW25" s="107">
        <f t="shared" si="6"/>
        <v>0</v>
      </c>
      <c r="AX25" s="107">
        <f t="shared" si="6"/>
        <v>0</v>
      </c>
      <c r="AY25" s="107">
        <f t="shared" si="6"/>
        <v>0</v>
      </c>
      <c r="AZ25" s="107">
        <f t="shared" si="6"/>
        <v>0</v>
      </c>
      <c r="BA25" s="107">
        <f t="shared" si="6"/>
        <v>0</v>
      </c>
      <c r="BB25" s="107">
        <f t="shared" si="6"/>
        <v>0</v>
      </c>
      <c r="BC25" s="107">
        <f t="shared" si="6"/>
        <v>0</v>
      </c>
      <c r="BD25" s="107">
        <f t="shared" si="6"/>
        <v>0</v>
      </c>
      <c r="BE25" s="107">
        <f t="shared" si="6"/>
        <v>0</v>
      </c>
      <c r="BF25" s="107">
        <f t="shared" si="6"/>
        <v>0</v>
      </c>
      <c r="BG25" s="107">
        <f t="shared" si="6"/>
        <v>0</v>
      </c>
      <c r="BH25" s="107">
        <f t="shared" si="6"/>
        <v>0</v>
      </c>
      <c r="BI25" s="107">
        <f t="shared" si="6"/>
        <v>0</v>
      </c>
      <c r="BJ25" s="107">
        <f t="shared" si="6"/>
        <v>0</v>
      </c>
      <c r="BK25" s="107">
        <f t="shared" si="6"/>
        <v>0</v>
      </c>
    </row>
    <row r="26" spans="1:63" ht="47.25" x14ac:dyDescent="0.25">
      <c r="A26" s="90" t="str">
        <f>G0228_1074205010351_02_0_69_!A27</f>
        <v>1.1.1</v>
      </c>
      <c r="B26" s="104" t="str">
        <f>G0228_1074205010351_02_0_69_!B27</f>
        <v>Технологическое присоединение энергопринимающих устройств потребителей, всего, в том числе:</v>
      </c>
      <c r="C26" s="105" t="str">
        <f>G0228_1074205010351_02_0_69_!C27</f>
        <v>Г</v>
      </c>
      <c r="D26" s="107">
        <f t="shared" ref="D26:BK26" si="7">SUM(D27:D29)</f>
        <v>0</v>
      </c>
      <c r="E26" s="107">
        <f t="shared" si="7"/>
        <v>0</v>
      </c>
      <c r="F26" s="107">
        <f t="shared" si="7"/>
        <v>0</v>
      </c>
      <c r="G26" s="107">
        <f t="shared" si="7"/>
        <v>0</v>
      </c>
      <c r="H26" s="107">
        <f t="shared" si="7"/>
        <v>0</v>
      </c>
      <c r="I26" s="107">
        <f t="shared" si="7"/>
        <v>0</v>
      </c>
      <c r="J26" s="107">
        <f t="shared" si="7"/>
        <v>0</v>
      </c>
      <c r="K26" s="107">
        <f t="shared" si="7"/>
        <v>0</v>
      </c>
      <c r="L26" s="107">
        <f t="shared" si="7"/>
        <v>0</v>
      </c>
      <c r="M26" s="107">
        <f t="shared" si="7"/>
        <v>0</v>
      </c>
      <c r="N26" s="107">
        <f t="shared" si="7"/>
        <v>0</v>
      </c>
      <c r="O26" s="107">
        <f t="shared" si="7"/>
        <v>0</v>
      </c>
      <c r="P26" s="107">
        <f t="shared" si="7"/>
        <v>0</v>
      </c>
      <c r="Q26" s="107">
        <f t="shared" si="7"/>
        <v>0</v>
      </c>
      <c r="R26" s="107">
        <f t="shared" si="7"/>
        <v>0</v>
      </c>
      <c r="S26" s="107">
        <f t="shared" si="7"/>
        <v>0</v>
      </c>
      <c r="T26" s="107">
        <f t="shared" si="7"/>
        <v>0</v>
      </c>
      <c r="U26" s="107">
        <f t="shared" si="7"/>
        <v>0</v>
      </c>
      <c r="V26" s="107">
        <f t="shared" si="7"/>
        <v>0</v>
      </c>
      <c r="W26" s="107">
        <f t="shared" si="7"/>
        <v>0</v>
      </c>
      <c r="X26" s="107">
        <f t="shared" si="7"/>
        <v>0</v>
      </c>
      <c r="Y26" s="107">
        <f t="shared" si="7"/>
        <v>0</v>
      </c>
      <c r="Z26" s="107">
        <f t="shared" si="7"/>
        <v>0</v>
      </c>
      <c r="AA26" s="107">
        <f t="shared" si="7"/>
        <v>0</v>
      </c>
      <c r="AB26" s="107">
        <f t="shared" si="7"/>
        <v>0</v>
      </c>
      <c r="AC26" s="107">
        <f t="shared" si="7"/>
        <v>0</v>
      </c>
      <c r="AD26" s="107">
        <f t="shared" si="7"/>
        <v>0</v>
      </c>
      <c r="AE26" s="107">
        <f t="shared" si="7"/>
        <v>0</v>
      </c>
      <c r="AF26" s="107">
        <f t="shared" si="7"/>
        <v>0</v>
      </c>
      <c r="AG26" s="107">
        <f t="shared" si="7"/>
        <v>0</v>
      </c>
      <c r="AH26" s="107">
        <f t="shared" si="7"/>
        <v>0</v>
      </c>
      <c r="AI26" s="107">
        <f t="shared" si="7"/>
        <v>0</v>
      </c>
      <c r="AJ26" s="107">
        <f t="shared" si="7"/>
        <v>0</v>
      </c>
      <c r="AK26" s="107">
        <f t="shared" si="7"/>
        <v>0</v>
      </c>
      <c r="AL26" s="107">
        <f t="shared" si="7"/>
        <v>0</v>
      </c>
      <c r="AM26" s="107">
        <f t="shared" si="7"/>
        <v>0</v>
      </c>
      <c r="AN26" s="221">
        <f t="shared" si="7"/>
        <v>0</v>
      </c>
      <c r="AO26" s="221">
        <f t="shared" si="7"/>
        <v>0</v>
      </c>
      <c r="AP26" s="107">
        <f t="shared" si="7"/>
        <v>0</v>
      </c>
      <c r="AQ26" s="107">
        <f t="shared" si="7"/>
        <v>0</v>
      </c>
      <c r="AR26" s="107">
        <f t="shared" si="7"/>
        <v>0</v>
      </c>
      <c r="AS26" s="107">
        <f t="shared" si="7"/>
        <v>0</v>
      </c>
      <c r="AT26" s="107">
        <f t="shared" si="7"/>
        <v>0</v>
      </c>
      <c r="AU26" s="107">
        <f t="shared" si="7"/>
        <v>0</v>
      </c>
      <c r="AV26" s="107">
        <f t="shared" si="7"/>
        <v>0</v>
      </c>
      <c r="AW26" s="107">
        <f t="shared" si="7"/>
        <v>0</v>
      </c>
      <c r="AX26" s="107">
        <f t="shared" si="7"/>
        <v>0</v>
      </c>
      <c r="AY26" s="107">
        <f t="shared" si="7"/>
        <v>0</v>
      </c>
      <c r="AZ26" s="107">
        <f t="shared" si="7"/>
        <v>0</v>
      </c>
      <c r="BA26" s="107">
        <f t="shared" si="7"/>
        <v>0</v>
      </c>
      <c r="BB26" s="107">
        <f t="shared" si="7"/>
        <v>0</v>
      </c>
      <c r="BC26" s="107">
        <f t="shared" si="7"/>
        <v>0</v>
      </c>
      <c r="BD26" s="107">
        <f t="shared" si="7"/>
        <v>0</v>
      </c>
      <c r="BE26" s="107">
        <f t="shared" si="7"/>
        <v>0</v>
      </c>
      <c r="BF26" s="107">
        <f t="shared" si="7"/>
        <v>0</v>
      </c>
      <c r="BG26" s="107">
        <f t="shared" si="7"/>
        <v>0</v>
      </c>
      <c r="BH26" s="107">
        <f t="shared" si="7"/>
        <v>0</v>
      </c>
      <c r="BI26" s="107">
        <f t="shared" si="7"/>
        <v>0</v>
      </c>
      <c r="BJ26" s="107">
        <f t="shared" si="7"/>
        <v>0</v>
      </c>
      <c r="BK26" s="107">
        <f t="shared" si="7"/>
        <v>0</v>
      </c>
    </row>
    <row r="27" spans="1:63" ht="78.75" x14ac:dyDescent="0.25">
      <c r="A27" s="90" t="str">
        <f>G0228_1074205010351_02_0_69_!A28</f>
        <v>1.1.1.1</v>
      </c>
      <c r="B27" s="10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105" t="str">
        <f>G0228_1074205010351_02_0_69_!C28</f>
        <v>Г</v>
      </c>
      <c r="D27" s="107">
        <v>0</v>
      </c>
      <c r="E27" s="107">
        <v>0</v>
      </c>
      <c r="F27" s="107">
        <v>0</v>
      </c>
      <c r="G27" s="107">
        <v>0</v>
      </c>
      <c r="H27" s="107">
        <v>0</v>
      </c>
      <c r="I27" s="107">
        <v>0</v>
      </c>
      <c r="J27" s="107">
        <v>0</v>
      </c>
      <c r="K27" s="107">
        <v>0</v>
      </c>
      <c r="L27" s="107">
        <v>0</v>
      </c>
      <c r="M27" s="107">
        <v>0</v>
      </c>
      <c r="N27" s="107">
        <v>0</v>
      </c>
      <c r="O27" s="107">
        <v>0</v>
      </c>
      <c r="P27" s="107">
        <v>0</v>
      </c>
      <c r="Q27" s="107">
        <v>0</v>
      </c>
      <c r="R27" s="107">
        <v>0</v>
      </c>
      <c r="S27" s="107">
        <v>0</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L27" s="107">
        <v>0</v>
      </c>
      <c r="AM27" s="107">
        <v>0</v>
      </c>
      <c r="AN27" s="221">
        <v>0</v>
      </c>
      <c r="AO27" s="221">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c r="BE27" s="107">
        <v>0</v>
      </c>
      <c r="BF27" s="107">
        <v>0</v>
      </c>
      <c r="BG27" s="107">
        <v>0</v>
      </c>
      <c r="BH27" s="107">
        <v>0</v>
      </c>
      <c r="BI27" s="107">
        <v>0</v>
      </c>
      <c r="BJ27" s="107">
        <v>0</v>
      </c>
      <c r="BK27" s="107">
        <v>0</v>
      </c>
    </row>
    <row r="28" spans="1:63" ht="78.75" x14ac:dyDescent="0.25">
      <c r="A28" s="90" t="str">
        <f>G0228_1074205010351_02_0_69_!A29</f>
        <v>1.1.1.2</v>
      </c>
      <c r="B28" s="10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105" t="str">
        <f>G0228_1074205010351_02_0_69_!C29</f>
        <v>Г</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L28" s="107">
        <v>0</v>
      </c>
      <c r="AM28" s="107">
        <v>0</v>
      </c>
      <c r="AN28" s="221">
        <v>0</v>
      </c>
      <c r="AO28" s="221">
        <v>0</v>
      </c>
      <c r="AP28" s="107">
        <v>0</v>
      </c>
      <c r="AQ28" s="107">
        <v>0</v>
      </c>
      <c r="AR28" s="107">
        <v>0</v>
      </c>
      <c r="AS28" s="107">
        <v>0</v>
      </c>
      <c r="AT28" s="107">
        <v>0</v>
      </c>
      <c r="AU28" s="107">
        <v>0</v>
      </c>
      <c r="AV28" s="107">
        <v>0</v>
      </c>
      <c r="AW28" s="107">
        <v>0</v>
      </c>
      <c r="AX28" s="107">
        <v>0</v>
      </c>
      <c r="AY28" s="107">
        <v>0</v>
      </c>
      <c r="AZ28" s="107">
        <v>0</v>
      </c>
      <c r="BA28" s="107">
        <v>0</v>
      </c>
      <c r="BB28" s="107">
        <v>0</v>
      </c>
      <c r="BC28" s="107">
        <v>0</v>
      </c>
      <c r="BD28" s="107">
        <v>0</v>
      </c>
      <c r="BE28" s="107">
        <v>0</v>
      </c>
      <c r="BF28" s="107">
        <v>0</v>
      </c>
      <c r="BG28" s="107">
        <v>0</v>
      </c>
      <c r="BH28" s="107">
        <v>0</v>
      </c>
      <c r="BI28" s="107">
        <v>0</v>
      </c>
      <c r="BJ28" s="107">
        <v>0</v>
      </c>
      <c r="BK28" s="107">
        <v>0</v>
      </c>
    </row>
    <row r="29" spans="1:63" ht="63" x14ac:dyDescent="0.25">
      <c r="A29" s="90" t="str">
        <f>G0228_1074205010351_02_0_69_!A30</f>
        <v>1.1.1.3</v>
      </c>
      <c r="B29" s="104" t="str">
        <f>G0228_1074205010351_02_0_69_!B30</f>
        <v>Технологическое присоединение энергопринимающих устройств потребителей свыше 150 кВт, всего, в том числе:</v>
      </c>
      <c r="C29" s="105" t="str">
        <f>G0228_1074205010351_02_0_69_!C30</f>
        <v>Г</v>
      </c>
      <c r="D29" s="107">
        <v>0</v>
      </c>
      <c r="E29" s="107">
        <v>0</v>
      </c>
      <c r="F29" s="107">
        <v>0</v>
      </c>
      <c r="G29" s="107">
        <v>0</v>
      </c>
      <c r="H29" s="107">
        <v>0</v>
      </c>
      <c r="I29" s="107">
        <v>0</v>
      </c>
      <c r="J29" s="107">
        <v>0</v>
      </c>
      <c r="K29" s="107">
        <v>0</v>
      </c>
      <c r="L29" s="107">
        <v>0</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L29" s="107">
        <v>0</v>
      </c>
      <c r="AM29" s="107">
        <v>0</v>
      </c>
      <c r="AN29" s="221">
        <v>0</v>
      </c>
      <c r="AO29" s="221">
        <v>0</v>
      </c>
      <c r="AP29" s="107">
        <v>0</v>
      </c>
      <c r="AQ29" s="107">
        <v>0</v>
      </c>
      <c r="AR29" s="107">
        <v>0</v>
      </c>
      <c r="AS29" s="107">
        <v>0</v>
      </c>
      <c r="AT29" s="107">
        <v>0</v>
      </c>
      <c r="AU29" s="107">
        <v>0</v>
      </c>
      <c r="AV29" s="107">
        <v>0</v>
      </c>
      <c r="AW29" s="107">
        <v>0</v>
      </c>
      <c r="AX29" s="107">
        <v>0</v>
      </c>
      <c r="AY29" s="107">
        <v>0</v>
      </c>
      <c r="AZ29" s="107">
        <v>0</v>
      </c>
      <c r="BA29" s="107">
        <v>0</v>
      </c>
      <c r="BB29" s="107">
        <v>0</v>
      </c>
      <c r="BC29" s="107">
        <v>0</v>
      </c>
      <c r="BD29" s="107">
        <v>0</v>
      </c>
      <c r="BE29" s="107">
        <v>0</v>
      </c>
      <c r="BF29" s="107">
        <v>0</v>
      </c>
      <c r="BG29" s="107">
        <v>0</v>
      </c>
      <c r="BH29" s="107">
        <v>0</v>
      </c>
      <c r="BI29" s="107">
        <v>0</v>
      </c>
      <c r="BJ29" s="107">
        <v>0</v>
      </c>
      <c r="BK29" s="107">
        <v>0</v>
      </c>
    </row>
    <row r="30" spans="1:63" ht="47.25" x14ac:dyDescent="0.25">
      <c r="A30" s="90" t="str">
        <f>G0228_1074205010351_02_0_69_!A31</f>
        <v>1.1.2</v>
      </c>
      <c r="B30" s="104" t="str">
        <f>G0228_1074205010351_02_0_69_!B31</f>
        <v>Технологическое присоединение объектов электросетевого хозяйства, всего, в том числе:</v>
      </c>
      <c r="C30" s="105" t="str">
        <f>G0228_1074205010351_02_0_69_!C31</f>
        <v>Г</v>
      </c>
      <c r="D30" s="107">
        <f t="shared" ref="D30:BK30" si="8">SUM(D31:D32)</f>
        <v>0</v>
      </c>
      <c r="E30" s="107">
        <f t="shared" si="8"/>
        <v>0</v>
      </c>
      <c r="F30" s="107">
        <f t="shared" si="8"/>
        <v>0</v>
      </c>
      <c r="G30" s="107">
        <f t="shared" si="8"/>
        <v>0</v>
      </c>
      <c r="H30" s="107">
        <f t="shared" si="8"/>
        <v>0</v>
      </c>
      <c r="I30" s="107">
        <f t="shared" si="8"/>
        <v>0</v>
      </c>
      <c r="J30" s="107">
        <f t="shared" si="8"/>
        <v>0</v>
      </c>
      <c r="K30" s="107">
        <f t="shared" si="8"/>
        <v>0</v>
      </c>
      <c r="L30" s="107">
        <f t="shared" si="8"/>
        <v>0</v>
      </c>
      <c r="M30" s="107">
        <f t="shared" si="8"/>
        <v>0</v>
      </c>
      <c r="N30" s="107">
        <f t="shared" si="8"/>
        <v>0</v>
      </c>
      <c r="O30" s="107">
        <f t="shared" si="8"/>
        <v>0</v>
      </c>
      <c r="P30" s="107">
        <f t="shared" si="8"/>
        <v>0</v>
      </c>
      <c r="Q30" s="107">
        <f t="shared" si="8"/>
        <v>0</v>
      </c>
      <c r="R30" s="107">
        <f t="shared" si="8"/>
        <v>0</v>
      </c>
      <c r="S30" s="107">
        <f t="shared" si="8"/>
        <v>0</v>
      </c>
      <c r="T30" s="107">
        <f t="shared" si="8"/>
        <v>0</v>
      </c>
      <c r="U30" s="107">
        <f t="shared" si="8"/>
        <v>0</v>
      </c>
      <c r="V30" s="107">
        <f t="shared" si="8"/>
        <v>0</v>
      </c>
      <c r="W30" s="107">
        <f t="shared" si="8"/>
        <v>0</v>
      </c>
      <c r="X30" s="107">
        <f t="shared" si="8"/>
        <v>0</v>
      </c>
      <c r="Y30" s="107">
        <f t="shared" si="8"/>
        <v>0</v>
      </c>
      <c r="Z30" s="107">
        <f t="shared" si="8"/>
        <v>0</v>
      </c>
      <c r="AA30" s="107">
        <f t="shared" si="8"/>
        <v>0</v>
      </c>
      <c r="AB30" s="107">
        <f t="shared" si="8"/>
        <v>0</v>
      </c>
      <c r="AC30" s="107">
        <f t="shared" si="8"/>
        <v>0</v>
      </c>
      <c r="AD30" s="107">
        <f t="shared" si="8"/>
        <v>0</v>
      </c>
      <c r="AE30" s="107">
        <f t="shared" si="8"/>
        <v>0</v>
      </c>
      <c r="AF30" s="107">
        <f t="shared" si="8"/>
        <v>0</v>
      </c>
      <c r="AG30" s="107">
        <f t="shared" si="8"/>
        <v>0</v>
      </c>
      <c r="AH30" s="107">
        <f t="shared" si="8"/>
        <v>0</v>
      </c>
      <c r="AI30" s="107">
        <f t="shared" si="8"/>
        <v>0</v>
      </c>
      <c r="AJ30" s="107">
        <f t="shared" si="8"/>
        <v>0</v>
      </c>
      <c r="AK30" s="107">
        <f t="shared" si="8"/>
        <v>0</v>
      </c>
      <c r="AL30" s="107">
        <f t="shared" si="8"/>
        <v>0</v>
      </c>
      <c r="AM30" s="107">
        <f t="shared" si="8"/>
        <v>0</v>
      </c>
      <c r="AN30" s="221">
        <f t="shared" si="8"/>
        <v>0</v>
      </c>
      <c r="AO30" s="221">
        <f t="shared" si="8"/>
        <v>0</v>
      </c>
      <c r="AP30" s="107">
        <f t="shared" si="8"/>
        <v>0</v>
      </c>
      <c r="AQ30" s="107">
        <f t="shared" si="8"/>
        <v>0</v>
      </c>
      <c r="AR30" s="107">
        <f t="shared" si="8"/>
        <v>0</v>
      </c>
      <c r="AS30" s="107">
        <f t="shared" si="8"/>
        <v>0</v>
      </c>
      <c r="AT30" s="107">
        <f t="shared" si="8"/>
        <v>0</v>
      </c>
      <c r="AU30" s="107">
        <f t="shared" si="8"/>
        <v>0</v>
      </c>
      <c r="AV30" s="107">
        <f t="shared" si="8"/>
        <v>0</v>
      </c>
      <c r="AW30" s="107">
        <f t="shared" si="8"/>
        <v>0</v>
      </c>
      <c r="AX30" s="107">
        <f t="shared" si="8"/>
        <v>0</v>
      </c>
      <c r="AY30" s="107">
        <f t="shared" si="8"/>
        <v>0</v>
      </c>
      <c r="AZ30" s="107">
        <f t="shared" si="8"/>
        <v>0</v>
      </c>
      <c r="BA30" s="107">
        <f t="shared" si="8"/>
        <v>0</v>
      </c>
      <c r="BB30" s="107">
        <f t="shared" si="8"/>
        <v>0</v>
      </c>
      <c r="BC30" s="107">
        <f t="shared" si="8"/>
        <v>0</v>
      </c>
      <c r="BD30" s="107">
        <f t="shared" si="8"/>
        <v>0</v>
      </c>
      <c r="BE30" s="107">
        <f t="shared" si="8"/>
        <v>0</v>
      </c>
      <c r="BF30" s="107">
        <f t="shared" si="8"/>
        <v>0</v>
      </c>
      <c r="BG30" s="107">
        <f t="shared" si="8"/>
        <v>0</v>
      </c>
      <c r="BH30" s="107">
        <f t="shared" si="8"/>
        <v>0</v>
      </c>
      <c r="BI30" s="107">
        <f t="shared" si="8"/>
        <v>0</v>
      </c>
      <c r="BJ30" s="107">
        <f t="shared" si="8"/>
        <v>0</v>
      </c>
      <c r="BK30" s="107">
        <f t="shared" si="8"/>
        <v>0</v>
      </c>
    </row>
    <row r="31" spans="1:63" ht="78.75" x14ac:dyDescent="0.25">
      <c r="A31" s="90" t="str">
        <f>G0228_1074205010351_02_0_69_!A32</f>
        <v>1.1.2.1</v>
      </c>
      <c r="B31" s="10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105" t="str">
        <f>G0228_1074205010351_02_0_69_!C32</f>
        <v>Г</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L31" s="107">
        <v>0</v>
      </c>
      <c r="AM31" s="107">
        <v>0</v>
      </c>
      <c r="AN31" s="221">
        <v>0</v>
      </c>
      <c r="AO31" s="221">
        <v>0</v>
      </c>
      <c r="AP31" s="107">
        <v>0</v>
      </c>
      <c r="AQ31" s="107">
        <v>0</v>
      </c>
      <c r="AR31" s="107">
        <v>0</v>
      </c>
      <c r="AS31" s="107">
        <v>0</v>
      </c>
      <c r="AT31" s="107">
        <v>0</v>
      </c>
      <c r="AU31" s="107">
        <v>0</v>
      </c>
      <c r="AV31" s="107">
        <v>0</v>
      </c>
      <c r="AW31" s="107">
        <v>0</v>
      </c>
      <c r="AX31" s="107">
        <v>0</v>
      </c>
      <c r="AY31" s="107">
        <v>0</v>
      </c>
      <c r="AZ31" s="107">
        <v>0</v>
      </c>
      <c r="BA31" s="107">
        <v>0</v>
      </c>
      <c r="BB31" s="107">
        <v>0</v>
      </c>
      <c r="BC31" s="107">
        <v>0</v>
      </c>
      <c r="BD31" s="107">
        <v>0</v>
      </c>
      <c r="BE31" s="107">
        <v>0</v>
      </c>
      <c r="BF31" s="107">
        <v>0</v>
      </c>
      <c r="BG31" s="107">
        <v>0</v>
      </c>
      <c r="BH31" s="107">
        <v>0</v>
      </c>
      <c r="BI31" s="107">
        <v>0</v>
      </c>
      <c r="BJ31" s="107">
        <v>0</v>
      </c>
      <c r="BK31" s="107">
        <v>0</v>
      </c>
    </row>
    <row r="32" spans="1:63" ht="47.25" x14ac:dyDescent="0.25">
      <c r="A32" s="90" t="str">
        <f>G0228_1074205010351_02_0_69_!A33</f>
        <v>1.1.2.2</v>
      </c>
      <c r="B32" s="104" t="str">
        <f>G0228_1074205010351_02_0_69_!B33</f>
        <v>Технологическое присоединение к электрическим сетям иных сетевых организаций, всего, в том числе:</v>
      </c>
      <c r="C32" s="105" t="str">
        <f>G0228_1074205010351_02_0_69_!C33</f>
        <v>Г</v>
      </c>
      <c r="D32" s="107">
        <v>0</v>
      </c>
      <c r="E32" s="107">
        <v>0</v>
      </c>
      <c r="F32" s="107">
        <v>0</v>
      </c>
      <c r="G32" s="107">
        <v>0</v>
      </c>
      <c r="H32" s="107">
        <v>0</v>
      </c>
      <c r="I32" s="107">
        <v>0</v>
      </c>
      <c r="J32" s="107">
        <v>0</v>
      </c>
      <c r="K32" s="107">
        <v>0</v>
      </c>
      <c r="L32" s="107">
        <v>0</v>
      </c>
      <c r="M32" s="107">
        <v>0</v>
      </c>
      <c r="N32" s="107">
        <v>0</v>
      </c>
      <c r="O32" s="107">
        <v>0</v>
      </c>
      <c r="P32" s="107">
        <v>0</v>
      </c>
      <c r="Q32" s="107">
        <v>0</v>
      </c>
      <c r="R32" s="107">
        <v>0</v>
      </c>
      <c r="S32" s="107">
        <v>0</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L32" s="107">
        <v>0</v>
      </c>
      <c r="AM32" s="107">
        <v>0</v>
      </c>
      <c r="AN32" s="221">
        <v>0</v>
      </c>
      <c r="AO32" s="221">
        <v>0</v>
      </c>
      <c r="AP32" s="107">
        <v>0</v>
      </c>
      <c r="AQ32" s="107">
        <v>0</v>
      </c>
      <c r="AR32" s="107">
        <v>0</v>
      </c>
      <c r="AS32" s="107">
        <v>0</v>
      </c>
      <c r="AT32" s="107">
        <v>0</v>
      </c>
      <c r="AU32" s="107">
        <v>0</v>
      </c>
      <c r="AV32" s="107">
        <v>0</v>
      </c>
      <c r="AW32" s="107">
        <v>0</v>
      </c>
      <c r="AX32" s="107">
        <v>0</v>
      </c>
      <c r="AY32" s="107">
        <v>0</v>
      </c>
      <c r="AZ32" s="107">
        <v>0</v>
      </c>
      <c r="BA32" s="107">
        <v>0</v>
      </c>
      <c r="BB32" s="107">
        <v>0</v>
      </c>
      <c r="BC32" s="107">
        <v>0</v>
      </c>
      <c r="BD32" s="107">
        <v>0</v>
      </c>
      <c r="BE32" s="107">
        <v>0</v>
      </c>
      <c r="BF32" s="107">
        <v>0</v>
      </c>
      <c r="BG32" s="107">
        <v>0</v>
      </c>
      <c r="BH32" s="107">
        <v>0</v>
      </c>
      <c r="BI32" s="107">
        <v>0</v>
      </c>
      <c r="BJ32" s="107">
        <v>0</v>
      </c>
      <c r="BK32" s="107">
        <v>0</v>
      </c>
    </row>
    <row r="33" spans="1:63" ht="63" x14ac:dyDescent="0.25">
      <c r="A33" s="90" t="str">
        <f>G0228_1074205010351_02_0_69_!A34</f>
        <v>1.1.3</v>
      </c>
      <c r="B33" s="104" t="str">
        <f>G0228_1074205010351_02_0_69_!B34</f>
        <v>Технологическое присоединение объектов по производству электрической энергии всего, в том числе:</v>
      </c>
      <c r="C33" s="105" t="str">
        <f>G0228_1074205010351_02_0_69_!C34</f>
        <v>Г</v>
      </c>
      <c r="D33" s="107">
        <f t="shared" ref="D33:BK33" si="9">SUM(D34:D39)</f>
        <v>0</v>
      </c>
      <c r="E33" s="107">
        <f t="shared" si="9"/>
        <v>0</v>
      </c>
      <c r="F33" s="107">
        <f t="shared" si="9"/>
        <v>0</v>
      </c>
      <c r="G33" s="107">
        <f t="shared" si="9"/>
        <v>0</v>
      </c>
      <c r="H33" s="107">
        <f t="shared" si="9"/>
        <v>0</v>
      </c>
      <c r="I33" s="107">
        <f t="shared" si="9"/>
        <v>0</v>
      </c>
      <c r="J33" s="107">
        <f t="shared" si="9"/>
        <v>0</v>
      </c>
      <c r="K33" s="107">
        <f t="shared" si="9"/>
        <v>0</v>
      </c>
      <c r="L33" s="107">
        <f t="shared" si="9"/>
        <v>0</v>
      </c>
      <c r="M33" s="107">
        <f t="shared" si="9"/>
        <v>0</v>
      </c>
      <c r="N33" s="107">
        <f t="shared" si="9"/>
        <v>0</v>
      </c>
      <c r="O33" s="107">
        <f t="shared" si="9"/>
        <v>0</v>
      </c>
      <c r="P33" s="107">
        <f t="shared" si="9"/>
        <v>0</v>
      </c>
      <c r="Q33" s="107">
        <f t="shared" si="9"/>
        <v>0</v>
      </c>
      <c r="R33" s="107">
        <f t="shared" si="9"/>
        <v>0</v>
      </c>
      <c r="S33" s="107">
        <f t="shared" si="9"/>
        <v>0</v>
      </c>
      <c r="T33" s="107">
        <f t="shared" si="9"/>
        <v>0</v>
      </c>
      <c r="U33" s="107">
        <f t="shared" si="9"/>
        <v>0</v>
      </c>
      <c r="V33" s="107">
        <f t="shared" si="9"/>
        <v>0</v>
      </c>
      <c r="W33" s="107">
        <f t="shared" si="9"/>
        <v>0</v>
      </c>
      <c r="X33" s="107">
        <f t="shared" si="9"/>
        <v>0</v>
      </c>
      <c r="Y33" s="107">
        <f t="shared" si="9"/>
        <v>0</v>
      </c>
      <c r="Z33" s="107">
        <f t="shared" si="9"/>
        <v>0</v>
      </c>
      <c r="AA33" s="107">
        <f t="shared" si="9"/>
        <v>0</v>
      </c>
      <c r="AB33" s="107">
        <f t="shared" si="9"/>
        <v>0</v>
      </c>
      <c r="AC33" s="107">
        <f t="shared" si="9"/>
        <v>0</v>
      </c>
      <c r="AD33" s="107">
        <f t="shared" si="9"/>
        <v>0</v>
      </c>
      <c r="AE33" s="107">
        <f t="shared" si="9"/>
        <v>0</v>
      </c>
      <c r="AF33" s="107">
        <f t="shared" si="9"/>
        <v>0</v>
      </c>
      <c r="AG33" s="107">
        <f t="shared" si="9"/>
        <v>0</v>
      </c>
      <c r="AH33" s="107">
        <f t="shared" si="9"/>
        <v>0</v>
      </c>
      <c r="AI33" s="107">
        <f t="shared" si="9"/>
        <v>0</v>
      </c>
      <c r="AJ33" s="107">
        <f t="shared" si="9"/>
        <v>0</v>
      </c>
      <c r="AK33" s="107">
        <f t="shared" si="9"/>
        <v>0</v>
      </c>
      <c r="AL33" s="107">
        <f t="shared" si="9"/>
        <v>0</v>
      </c>
      <c r="AM33" s="107">
        <f t="shared" si="9"/>
        <v>0</v>
      </c>
      <c r="AN33" s="221">
        <f t="shared" si="9"/>
        <v>0</v>
      </c>
      <c r="AO33" s="221">
        <f t="shared" si="9"/>
        <v>0</v>
      </c>
      <c r="AP33" s="107">
        <f t="shared" si="9"/>
        <v>0</v>
      </c>
      <c r="AQ33" s="107">
        <f t="shared" si="9"/>
        <v>0</v>
      </c>
      <c r="AR33" s="107">
        <f t="shared" si="9"/>
        <v>0</v>
      </c>
      <c r="AS33" s="107">
        <f t="shared" si="9"/>
        <v>0</v>
      </c>
      <c r="AT33" s="107">
        <f t="shared" si="9"/>
        <v>0</v>
      </c>
      <c r="AU33" s="107">
        <f t="shared" si="9"/>
        <v>0</v>
      </c>
      <c r="AV33" s="107">
        <f t="shared" si="9"/>
        <v>0</v>
      </c>
      <c r="AW33" s="107">
        <f t="shared" si="9"/>
        <v>0</v>
      </c>
      <c r="AX33" s="107">
        <f t="shared" si="9"/>
        <v>0</v>
      </c>
      <c r="AY33" s="107">
        <f t="shared" si="9"/>
        <v>0</v>
      </c>
      <c r="AZ33" s="107">
        <f t="shared" si="9"/>
        <v>0</v>
      </c>
      <c r="BA33" s="107">
        <f t="shared" si="9"/>
        <v>0</v>
      </c>
      <c r="BB33" s="107">
        <f t="shared" si="9"/>
        <v>0</v>
      </c>
      <c r="BC33" s="107">
        <f t="shared" si="9"/>
        <v>0</v>
      </c>
      <c r="BD33" s="107">
        <f t="shared" si="9"/>
        <v>0</v>
      </c>
      <c r="BE33" s="107">
        <f t="shared" si="9"/>
        <v>0</v>
      </c>
      <c r="BF33" s="107">
        <f t="shared" si="9"/>
        <v>0</v>
      </c>
      <c r="BG33" s="107">
        <f t="shared" si="9"/>
        <v>0</v>
      </c>
      <c r="BH33" s="107">
        <f t="shared" si="9"/>
        <v>0</v>
      </c>
      <c r="BI33" s="107">
        <f t="shared" si="9"/>
        <v>0</v>
      </c>
      <c r="BJ33" s="107">
        <f t="shared" si="9"/>
        <v>0</v>
      </c>
      <c r="BK33" s="107">
        <f t="shared" si="9"/>
        <v>0</v>
      </c>
    </row>
    <row r="34" spans="1:63" ht="141.75" x14ac:dyDescent="0.25">
      <c r="A34" s="90" t="str">
        <f>G0228_1074205010351_02_0_69_!A35</f>
        <v>1.1.3.1</v>
      </c>
      <c r="B34" s="10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105" t="str">
        <f>G0228_1074205010351_02_0_69_!C35</f>
        <v>Г</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L34" s="107">
        <v>0</v>
      </c>
      <c r="AM34" s="107">
        <v>0</v>
      </c>
      <c r="AN34" s="221">
        <v>0</v>
      </c>
      <c r="AO34" s="221">
        <v>0</v>
      </c>
      <c r="AP34" s="107">
        <v>0</v>
      </c>
      <c r="AQ34" s="107">
        <v>0</v>
      </c>
      <c r="AR34" s="107">
        <v>0</v>
      </c>
      <c r="AS34" s="107">
        <v>0</v>
      </c>
      <c r="AT34" s="107">
        <v>0</v>
      </c>
      <c r="AU34" s="107">
        <v>0</v>
      </c>
      <c r="AV34" s="107">
        <v>0</v>
      </c>
      <c r="AW34" s="107">
        <v>0</v>
      </c>
      <c r="AX34" s="107">
        <v>0</v>
      </c>
      <c r="AY34" s="107">
        <v>0</v>
      </c>
      <c r="AZ34" s="107">
        <v>0</v>
      </c>
      <c r="BA34" s="107">
        <v>0</v>
      </c>
      <c r="BB34" s="107">
        <v>0</v>
      </c>
      <c r="BC34" s="107">
        <v>0</v>
      </c>
      <c r="BD34" s="107">
        <v>0</v>
      </c>
      <c r="BE34" s="107">
        <v>0</v>
      </c>
      <c r="BF34" s="107">
        <v>0</v>
      </c>
      <c r="BG34" s="107">
        <v>0</v>
      </c>
      <c r="BH34" s="107">
        <v>0</v>
      </c>
      <c r="BI34" s="107">
        <v>0</v>
      </c>
      <c r="BJ34" s="107">
        <v>0</v>
      </c>
      <c r="BK34" s="107">
        <v>0</v>
      </c>
    </row>
    <row r="35" spans="1:63" ht="110.25" x14ac:dyDescent="0.25">
      <c r="A35" s="90" t="str">
        <f>G0228_1074205010351_02_0_69_!A36</f>
        <v>1.1.3.1</v>
      </c>
      <c r="B35" s="10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105" t="str">
        <f>G0228_1074205010351_02_0_69_!C36</f>
        <v>Г</v>
      </c>
      <c r="D35" s="107">
        <v>0</v>
      </c>
      <c r="E35" s="107">
        <v>0</v>
      </c>
      <c r="F35" s="107">
        <v>0</v>
      </c>
      <c r="G35" s="107">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L35" s="107">
        <v>0</v>
      </c>
      <c r="AM35" s="107">
        <v>0</v>
      </c>
      <c r="AN35" s="221">
        <v>0</v>
      </c>
      <c r="AO35" s="221">
        <v>0</v>
      </c>
      <c r="AP35" s="107">
        <v>0</v>
      </c>
      <c r="AQ35" s="107">
        <v>0</v>
      </c>
      <c r="AR35" s="107">
        <v>0</v>
      </c>
      <c r="AS35" s="107">
        <v>0</v>
      </c>
      <c r="AT35" s="107">
        <v>0</v>
      </c>
      <c r="AU35" s="107">
        <v>0</v>
      </c>
      <c r="AV35" s="107">
        <v>0</v>
      </c>
      <c r="AW35" s="107">
        <v>0</v>
      </c>
      <c r="AX35" s="107">
        <v>0</v>
      </c>
      <c r="AY35" s="107">
        <v>0</v>
      </c>
      <c r="AZ35" s="107">
        <v>0</v>
      </c>
      <c r="BA35" s="107">
        <v>0</v>
      </c>
      <c r="BB35" s="107">
        <v>0</v>
      </c>
      <c r="BC35" s="107">
        <v>0</v>
      </c>
      <c r="BD35" s="107">
        <v>0</v>
      </c>
      <c r="BE35" s="107">
        <v>0</v>
      </c>
      <c r="BF35" s="107">
        <v>0</v>
      </c>
      <c r="BG35" s="107">
        <v>0</v>
      </c>
      <c r="BH35" s="107">
        <v>0</v>
      </c>
      <c r="BI35" s="107">
        <v>0</v>
      </c>
      <c r="BJ35" s="107">
        <v>0</v>
      </c>
      <c r="BK35" s="107">
        <v>0</v>
      </c>
    </row>
    <row r="36" spans="1:63" ht="126" x14ac:dyDescent="0.25">
      <c r="A36" s="90" t="str">
        <f>G0228_1074205010351_02_0_69_!A37</f>
        <v>1.1.3.1</v>
      </c>
      <c r="B36" s="10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05" t="str">
        <f>G0228_1074205010351_02_0_69_!C37</f>
        <v>Г</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L36" s="107">
        <v>0</v>
      </c>
      <c r="AM36" s="107">
        <v>0</v>
      </c>
      <c r="AN36" s="221">
        <v>0</v>
      </c>
      <c r="AO36" s="221">
        <v>0</v>
      </c>
      <c r="AP36" s="107">
        <v>0</v>
      </c>
      <c r="AQ36" s="107">
        <v>0</v>
      </c>
      <c r="AR36" s="107">
        <v>0</v>
      </c>
      <c r="AS36" s="107">
        <v>0</v>
      </c>
      <c r="AT36" s="107">
        <v>0</v>
      </c>
      <c r="AU36" s="107">
        <v>0</v>
      </c>
      <c r="AV36" s="107">
        <v>0</v>
      </c>
      <c r="AW36" s="107">
        <v>0</v>
      </c>
      <c r="AX36" s="107">
        <v>0</v>
      </c>
      <c r="AY36" s="107">
        <v>0</v>
      </c>
      <c r="AZ36" s="107">
        <v>0</v>
      </c>
      <c r="BA36" s="107">
        <v>0</v>
      </c>
      <c r="BB36" s="107">
        <v>0</v>
      </c>
      <c r="BC36" s="107">
        <v>0</v>
      </c>
      <c r="BD36" s="107">
        <v>0</v>
      </c>
      <c r="BE36" s="107">
        <v>0</v>
      </c>
      <c r="BF36" s="107">
        <v>0</v>
      </c>
      <c r="BG36" s="107">
        <v>0</v>
      </c>
      <c r="BH36" s="107">
        <v>0</v>
      </c>
      <c r="BI36" s="107">
        <v>0</v>
      </c>
      <c r="BJ36" s="107">
        <v>0</v>
      </c>
      <c r="BK36" s="107">
        <v>0</v>
      </c>
    </row>
    <row r="37" spans="1:63" ht="141.75" x14ac:dyDescent="0.25">
      <c r="A37" s="90" t="str">
        <f>G0228_1074205010351_02_0_69_!A38</f>
        <v>1.1.3.2</v>
      </c>
      <c r="B37" s="10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05" t="str">
        <f>G0228_1074205010351_02_0_69_!C38</f>
        <v>Г</v>
      </c>
      <c r="D37" s="107">
        <v>0</v>
      </c>
      <c r="E37" s="107">
        <v>0</v>
      </c>
      <c r="F37" s="107">
        <v>0</v>
      </c>
      <c r="G37" s="107">
        <v>0</v>
      </c>
      <c r="H37" s="107">
        <v>0</v>
      </c>
      <c r="I37" s="107">
        <v>0</v>
      </c>
      <c r="J37" s="107">
        <v>0</v>
      </c>
      <c r="K37" s="107">
        <v>0</v>
      </c>
      <c r="L37" s="107">
        <v>0</v>
      </c>
      <c r="M37" s="107">
        <v>0</v>
      </c>
      <c r="N37" s="107">
        <v>0</v>
      </c>
      <c r="O37" s="107">
        <v>0</v>
      </c>
      <c r="P37" s="107">
        <v>0</v>
      </c>
      <c r="Q37" s="107">
        <v>0</v>
      </c>
      <c r="R37" s="107">
        <v>0</v>
      </c>
      <c r="S37" s="107">
        <v>0</v>
      </c>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L37" s="107">
        <v>0</v>
      </c>
      <c r="AM37" s="107">
        <v>0</v>
      </c>
      <c r="AN37" s="221">
        <v>0</v>
      </c>
      <c r="AO37" s="221">
        <v>0</v>
      </c>
      <c r="AP37" s="107">
        <v>0</v>
      </c>
      <c r="AQ37" s="107">
        <v>0</v>
      </c>
      <c r="AR37" s="107">
        <v>0</v>
      </c>
      <c r="AS37" s="107">
        <v>0</v>
      </c>
      <c r="AT37" s="107">
        <v>0</v>
      </c>
      <c r="AU37" s="107">
        <v>0</v>
      </c>
      <c r="AV37" s="107">
        <v>0</v>
      </c>
      <c r="AW37" s="107">
        <v>0</v>
      </c>
      <c r="AX37" s="107">
        <v>0</v>
      </c>
      <c r="AY37" s="107">
        <v>0</v>
      </c>
      <c r="AZ37" s="107">
        <v>0</v>
      </c>
      <c r="BA37" s="107">
        <v>0</v>
      </c>
      <c r="BB37" s="107">
        <v>0</v>
      </c>
      <c r="BC37" s="107">
        <v>0</v>
      </c>
      <c r="BD37" s="107">
        <v>0</v>
      </c>
      <c r="BE37" s="107">
        <v>0</v>
      </c>
      <c r="BF37" s="107">
        <v>0</v>
      </c>
      <c r="BG37" s="107">
        <v>0</v>
      </c>
      <c r="BH37" s="107">
        <v>0</v>
      </c>
      <c r="BI37" s="107">
        <v>0</v>
      </c>
      <c r="BJ37" s="107">
        <v>0</v>
      </c>
      <c r="BK37" s="107">
        <v>0</v>
      </c>
    </row>
    <row r="38" spans="1:63" ht="110.25" x14ac:dyDescent="0.25">
      <c r="A38" s="90" t="str">
        <f>G0228_1074205010351_02_0_69_!A39</f>
        <v>1.1.3.2</v>
      </c>
      <c r="B38" s="10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05" t="str">
        <f>G0228_1074205010351_02_0_69_!C39</f>
        <v>Г</v>
      </c>
      <c r="D38" s="107">
        <v>0</v>
      </c>
      <c r="E38" s="107">
        <v>0</v>
      </c>
      <c r="F38" s="107">
        <v>0</v>
      </c>
      <c r="G38" s="107">
        <v>0</v>
      </c>
      <c r="H38" s="107">
        <v>0</v>
      </c>
      <c r="I38" s="107">
        <v>0</v>
      </c>
      <c r="J38" s="107">
        <v>0</v>
      </c>
      <c r="K38" s="107">
        <v>0</v>
      </c>
      <c r="L38" s="107">
        <v>0</v>
      </c>
      <c r="M38" s="107">
        <v>0</v>
      </c>
      <c r="N38" s="107">
        <v>0</v>
      </c>
      <c r="O38" s="107">
        <v>0</v>
      </c>
      <c r="P38" s="107">
        <v>0</v>
      </c>
      <c r="Q38" s="107">
        <v>0</v>
      </c>
      <c r="R38" s="107">
        <v>0</v>
      </c>
      <c r="S38" s="107">
        <v>0</v>
      </c>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L38" s="107">
        <v>0</v>
      </c>
      <c r="AM38" s="107">
        <v>0</v>
      </c>
      <c r="AN38" s="221">
        <v>0</v>
      </c>
      <c r="AO38" s="221">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c r="BE38" s="107">
        <v>0</v>
      </c>
      <c r="BF38" s="107">
        <v>0</v>
      </c>
      <c r="BG38" s="107">
        <v>0</v>
      </c>
      <c r="BH38" s="107">
        <v>0</v>
      </c>
      <c r="BI38" s="107">
        <v>0</v>
      </c>
      <c r="BJ38" s="107">
        <v>0</v>
      </c>
      <c r="BK38" s="107">
        <v>0</v>
      </c>
    </row>
    <row r="39" spans="1:63" ht="126" x14ac:dyDescent="0.25">
      <c r="A39" s="90" t="str">
        <f>G0228_1074205010351_02_0_69_!A40</f>
        <v>1.1.3.2</v>
      </c>
      <c r="B39" s="10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05" t="str">
        <f>G0228_1074205010351_02_0_69_!C40</f>
        <v>Г</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c r="AN39" s="221">
        <v>0</v>
      </c>
      <c r="AO39" s="221">
        <v>0</v>
      </c>
      <c r="AP39" s="107">
        <v>0</v>
      </c>
      <c r="AQ39" s="107">
        <v>0</v>
      </c>
      <c r="AR39" s="107">
        <v>0</v>
      </c>
      <c r="AS39" s="107">
        <v>0</v>
      </c>
      <c r="AT39" s="107">
        <v>0</v>
      </c>
      <c r="AU39" s="107">
        <v>0</v>
      </c>
      <c r="AV39" s="107">
        <v>0</v>
      </c>
      <c r="AW39" s="107">
        <v>0</v>
      </c>
      <c r="AX39" s="107">
        <v>0</v>
      </c>
      <c r="AY39" s="107">
        <v>0</v>
      </c>
      <c r="AZ39" s="107">
        <v>0</v>
      </c>
      <c r="BA39" s="107">
        <v>0</v>
      </c>
      <c r="BB39" s="107">
        <v>0</v>
      </c>
      <c r="BC39" s="107">
        <v>0</v>
      </c>
      <c r="BD39" s="107">
        <v>0</v>
      </c>
      <c r="BE39" s="107">
        <v>0</v>
      </c>
      <c r="BF39" s="107">
        <v>0</v>
      </c>
      <c r="BG39" s="107">
        <v>0</v>
      </c>
      <c r="BH39" s="107">
        <v>0</v>
      </c>
      <c r="BI39" s="107">
        <v>0</v>
      </c>
      <c r="BJ39" s="107">
        <v>0</v>
      </c>
      <c r="BK39" s="107">
        <v>0</v>
      </c>
    </row>
    <row r="40" spans="1:63" ht="110.25" x14ac:dyDescent="0.25">
      <c r="A40" s="90" t="str">
        <f>G0228_1074205010351_02_0_69_!A41</f>
        <v>1.1.4</v>
      </c>
      <c r="B40" s="10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105" t="str">
        <f>G0228_1074205010351_02_0_69_!C41</f>
        <v>Г</v>
      </c>
      <c r="D40" s="107">
        <f t="shared" ref="D40:BK40" si="10">SUM(D41:D42)</f>
        <v>0</v>
      </c>
      <c r="E40" s="107">
        <f t="shared" si="10"/>
        <v>0</v>
      </c>
      <c r="F40" s="107">
        <f t="shared" si="10"/>
        <v>0</v>
      </c>
      <c r="G40" s="107">
        <f t="shared" si="10"/>
        <v>0</v>
      </c>
      <c r="H40" s="107">
        <f t="shared" si="10"/>
        <v>0</v>
      </c>
      <c r="I40" s="107">
        <f t="shared" si="10"/>
        <v>0</v>
      </c>
      <c r="J40" s="107">
        <f t="shared" si="10"/>
        <v>0</v>
      </c>
      <c r="K40" s="107">
        <f t="shared" si="10"/>
        <v>0</v>
      </c>
      <c r="L40" s="107">
        <f t="shared" si="10"/>
        <v>0</v>
      </c>
      <c r="M40" s="107">
        <f t="shared" si="10"/>
        <v>0</v>
      </c>
      <c r="N40" s="107">
        <f t="shared" si="10"/>
        <v>0</v>
      </c>
      <c r="O40" s="107">
        <f t="shared" si="10"/>
        <v>0</v>
      </c>
      <c r="P40" s="107">
        <f t="shared" si="10"/>
        <v>0</v>
      </c>
      <c r="Q40" s="107">
        <f t="shared" si="10"/>
        <v>0</v>
      </c>
      <c r="R40" s="107">
        <f t="shared" si="10"/>
        <v>0</v>
      </c>
      <c r="S40" s="107">
        <f t="shared" si="10"/>
        <v>0</v>
      </c>
      <c r="T40" s="107">
        <f t="shared" si="10"/>
        <v>0</v>
      </c>
      <c r="U40" s="107">
        <f t="shared" si="10"/>
        <v>0</v>
      </c>
      <c r="V40" s="107">
        <f t="shared" si="10"/>
        <v>0</v>
      </c>
      <c r="W40" s="107">
        <f t="shared" si="10"/>
        <v>0</v>
      </c>
      <c r="X40" s="107">
        <f t="shared" si="10"/>
        <v>0</v>
      </c>
      <c r="Y40" s="107">
        <f t="shared" si="10"/>
        <v>0</v>
      </c>
      <c r="Z40" s="107">
        <f t="shared" si="10"/>
        <v>0</v>
      </c>
      <c r="AA40" s="107">
        <f t="shared" si="10"/>
        <v>0</v>
      </c>
      <c r="AB40" s="107">
        <f t="shared" si="10"/>
        <v>0</v>
      </c>
      <c r="AC40" s="107">
        <f t="shared" si="10"/>
        <v>0</v>
      </c>
      <c r="AD40" s="107">
        <f t="shared" si="10"/>
        <v>0</v>
      </c>
      <c r="AE40" s="107">
        <f t="shared" si="10"/>
        <v>0</v>
      </c>
      <c r="AF40" s="107">
        <f t="shared" si="10"/>
        <v>0</v>
      </c>
      <c r="AG40" s="107">
        <f t="shared" si="10"/>
        <v>0</v>
      </c>
      <c r="AH40" s="107">
        <f t="shared" si="10"/>
        <v>0</v>
      </c>
      <c r="AI40" s="107">
        <f t="shared" si="10"/>
        <v>0</v>
      </c>
      <c r="AJ40" s="107">
        <f t="shared" si="10"/>
        <v>0</v>
      </c>
      <c r="AK40" s="107">
        <f t="shared" si="10"/>
        <v>0</v>
      </c>
      <c r="AL40" s="107">
        <f t="shared" si="10"/>
        <v>0</v>
      </c>
      <c r="AM40" s="107">
        <f t="shared" si="10"/>
        <v>0</v>
      </c>
      <c r="AN40" s="221">
        <f t="shared" si="10"/>
        <v>0</v>
      </c>
      <c r="AO40" s="221">
        <f t="shared" si="10"/>
        <v>0</v>
      </c>
      <c r="AP40" s="107">
        <f t="shared" si="10"/>
        <v>0</v>
      </c>
      <c r="AQ40" s="107">
        <f t="shared" si="10"/>
        <v>0</v>
      </c>
      <c r="AR40" s="107">
        <f t="shared" si="10"/>
        <v>0</v>
      </c>
      <c r="AS40" s="107">
        <f t="shared" si="10"/>
        <v>0</v>
      </c>
      <c r="AT40" s="107">
        <f t="shared" si="10"/>
        <v>0</v>
      </c>
      <c r="AU40" s="107">
        <f t="shared" si="10"/>
        <v>0</v>
      </c>
      <c r="AV40" s="107">
        <f t="shared" si="10"/>
        <v>0</v>
      </c>
      <c r="AW40" s="107">
        <f t="shared" si="10"/>
        <v>0</v>
      </c>
      <c r="AX40" s="107">
        <f t="shared" si="10"/>
        <v>0</v>
      </c>
      <c r="AY40" s="107">
        <f t="shared" si="10"/>
        <v>0</v>
      </c>
      <c r="AZ40" s="107">
        <f t="shared" si="10"/>
        <v>0</v>
      </c>
      <c r="BA40" s="107">
        <f t="shared" si="10"/>
        <v>0</v>
      </c>
      <c r="BB40" s="107">
        <f t="shared" si="10"/>
        <v>0</v>
      </c>
      <c r="BC40" s="107">
        <f t="shared" si="10"/>
        <v>0</v>
      </c>
      <c r="BD40" s="107">
        <f t="shared" si="10"/>
        <v>0</v>
      </c>
      <c r="BE40" s="107">
        <f t="shared" si="10"/>
        <v>0</v>
      </c>
      <c r="BF40" s="107">
        <f t="shared" si="10"/>
        <v>0</v>
      </c>
      <c r="BG40" s="107">
        <f t="shared" si="10"/>
        <v>0</v>
      </c>
      <c r="BH40" s="107">
        <f t="shared" si="10"/>
        <v>0</v>
      </c>
      <c r="BI40" s="107">
        <f t="shared" si="10"/>
        <v>0</v>
      </c>
      <c r="BJ40" s="107">
        <f t="shared" si="10"/>
        <v>0</v>
      </c>
      <c r="BK40" s="107">
        <f t="shared" si="10"/>
        <v>0</v>
      </c>
    </row>
    <row r="41" spans="1:63" ht="78.75" x14ac:dyDescent="0.25">
      <c r="A41" s="90" t="str">
        <f>G0228_1074205010351_02_0_69_!A42</f>
        <v>1.1.4.1</v>
      </c>
      <c r="B41" s="10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105" t="str">
        <f>G0228_1074205010351_02_0_69_!C42</f>
        <v>Г</v>
      </c>
      <c r="D41" s="107">
        <v>0</v>
      </c>
      <c r="E41" s="107">
        <v>0</v>
      </c>
      <c r="F41" s="107">
        <v>0</v>
      </c>
      <c r="G41" s="107">
        <v>0</v>
      </c>
      <c r="H41" s="107">
        <v>0</v>
      </c>
      <c r="I41" s="107">
        <v>0</v>
      </c>
      <c r="J41" s="107">
        <v>0</v>
      </c>
      <c r="K41" s="107">
        <v>0</v>
      </c>
      <c r="L41" s="107">
        <v>0</v>
      </c>
      <c r="M41" s="107">
        <v>0</v>
      </c>
      <c r="N41" s="107">
        <v>0</v>
      </c>
      <c r="O41" s="107">
        <v>0</v>
      </c>
      <c r="P41" s="107">
        <v>0</v>
      </c>
      <c r="Q41" s="107">
        <v>0</v>
      </c>
      <c r="R41" s="107">
        <v>0</v>
      </c>
      <c r="S41" s="107">
        <v>0</v>
      </c>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L41" s="107">
        <v>0</v>
      </c>
      <c r="AM41" s="107">
        <v>0</v>
      </c>
      <c r="AN41" s="221">
        <v>0</v>
      </c>
      <c r="AO41" s="221">
        <v>0</v>
      </c>
      <c r="AP41" s="107">
        <v>0</v>
      </c>
      <c r="AQ41" s="107">
        <v>0</v>
      </c>
      <c r="AR41" s="107">
        <v>0</v>
      </c>
      <c r="AS41" s="107">
        <v>0</v>
      </c>
      <c r="AT41" s="107">
        <v>0</v>
      </c>
      <c r="AU41" s="107">
        <v>0</v>
      </c>
      <c r="AV41" s="107">
        <v>0</v>
      </c>
      <c r="AW41" s="107">
        <v>0</v>
      </c>
      <c r="AX41" s="107">
        <v>0</v>
      </c>
      <c r="AY41" s="107">
        <v>0</v>
      </c>
      <c r="AZ41" s="107">
        <v>0</v>
      </c>
      <c r="BA41" s="107">
        <v>0</v>
      </c>
      <c r="BB41" s="107">
        <v>0</v>
      </c>
      <c r="BC41" s="107">
        <v>0</v>
      </c>
      <c r="BD41" s="107">
        <v>0</v>
      </c>
      <c r="BE41" s="107">
        <v>0</v>
      </c>
      <c r="BF41" s="107">
        <v>0</v>
      </c>
      <c r="BG41" s="107">
        <v>0</v>
      </c>
      <c r="BH41" s="107">
        <v>0</v>
      </c>
      <c r="BI41" s="107">
        <v>0</v>
      </c>
      <c r="BJ41" s="107">
        <v>0</v>
      </c>
      <c r="BK41" s="107">
        <v>0</v>
      </c>
    </row>
    <row r="42" spans="1:63" ht="94.5" x14ac:dyDescent="0.25">
      <c r="A42" s="90" t="str">
        <f>G0228_1074205010351_02_0_69_!A43</f>
        <v>1.1.4.2</v>
      </c>
      <c r="B42" s="10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105" t="str">
        <f>G0228_1074205010351_02_0_69_!C43</f>
        <v>Г</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c r="AK42" s="107">
        <v>0</v>
      </c>
      <c r="AL42" s="107">
        <v>0</v>
      </c>
      <c r="AM42" s="107">
        <v>0</v>
      </c>
      <c r="AN42" s="221">
        <v>0</v>
      </c>
      <c r="AO42" s="221">
        <v>0</v>
      </c>
      <c r="AP42" s="107">
        <v>0</v>
      </c>
      <c r="AQ42" s="107">
        <v>0</v>
      </c>
      <c r="AR42" s="107">
        <v>0</v>
      </c>
      <c r="AS42" s="107">
        <v>0</v>
      </c>
      <c r="AT42" s="107">
        <v>0</v>
      </c>
      <c r="AU42" s="107">
        <v>0</v>
      </c>
      <c r="AV42" s="107">
        <v>0</v>
      </c>
      <c r="AW42" s="107">
        <v>0</v>
      </c>
      <c r="AX42" s="107">
        <v>0</v>
      </c>
      <c r="AY42" s="107">
        <v>0</v>
      </c>
      <c r="AZ42" s="107">
        <v>0</v>
      </c>
      <c r="BA42" s="107">
        <v>0</v>
      </c>
      <c r="BB42" s="107">
        <v>0</v>
      </c>
      <c r="BC42" s="107">
        <v>0</v>
      </c>
      <c r="BD42" s="107">
        <v>0</v>
      </c>
      <c r="BE42" s="107">
        <v>0</v>
      </c>
      <c r="BF42" s="107">
        <v>0</v>
      </c>
      <c r="BG42" s="107">
        <v>0</v>
      </c>
      <c r="BH42" s="107">
        <v>0</v>
      </c>
      <c r="BI42" s="107">
        <v>0</v>
      </c>
      <c r="BJ42" s="107">
        <v>0</v>
      </c>
      <c r="BK42" s="107">
        <v>0</v>
      </c>
    </row>
    <row r="43" spans="1:63" ht="47.25" x14ac:dyDescent="0.25">
      <c r="A43" s="90" t="str">
        <f>G0228_1074205010351_02_0_69_!A44</f>
        <v>1.2</v>
      </c>
      <c r="B43" s="104" t="str">
        <f>G0228_1074205010351_02_0_69_!B44</f>
        <v>Реконструкция, модернизация, техническое перевооружение всего, в том числе:</v>
      </c>
      <c r="C43" s="105" t="str">
        <f>G0228_1074205010351_02_0_69_!C44</f>
        <v>Г</v>
      </c>
      <c r="D43" s="107">
        <f t="shared" ref="D43:AI43" si="11">SUM(D44,D54,D57,D70)</f>
        <v>0</v>
      </c>
      <c r="E43" s="107">
        <f t="shared" si="11"/>
        <v>0</v>
      </c>
      <c r="F43" s="107">
        <f t="shared" si="11"/>
        <v>0</v>
      </c>
      <c r="G43" s="107">
        <f t="shared" si="11"/>
        <v>0</v>
      </c>
      <c r="H43" s="107">
        <f t="shared" si="11"/>
        <v>0</v>
      </c>
      <c r="I43" s="107">
        <f t="shared" si="11"/>
        <v>0</v>
      </c>
      <c r="J43" s="107">
        <f t="shared" si="11"/>
        <v>0</v>
      </c>
      <c r="K43" s="107">
        <f t="shared" si="11"/>
        <v>0</v>
      </c>
      <c r="L43" s="107">
        <f t="shared" si="11"/>
        <v>0</v>
      </c>
      <c r="M43" s="107">
        <f t="shared" si="11"/>
        <v>0</v>
      </c>
      <c r="N43" s="107">
        <f t="shared" si="11"/>
        <v>0</v>
      </c>
      <c r="O43" s="107">
        <f t="shared" si="11"/>
        <v>0</v>
      </c>
      <c r="P43" s="107">
        <f t="shared" si="11"/>
        <v>0</v>
      </c>
      <c r="Q43" s="107">
        <f t="shared" si="11"/>
        <v>0</v>
      </c>
      <c r="R43" s="107">
        <f t="shared" si="11"/>
        <v>0</v>
      </c>
      <c r="S43" s="107">
        <f t="shared" si="11"/>
        <v>0</v>
      </c>
      <c r="T43" s="107">
        <f t="shared" si="11"/>
        <v>0</v>
      </c>
      <c r="U43" s="107">
        <f t="shared" si="11"/>
        <v>0</v>
      </c>
      <c r="V43" s="107">
        <f t="shared" si="11"/>
        <v>0</v>
      </c>
      <c r="W43" s="107">
        <f t="shared" si="11"/>
        <v>0</v>
      </c>
      <c r="X43" s="107">
        <f t="shared" si="11"/>
        <v>0</v>
      </c>
      <c r="Y43" s="107">
        <f t="shared" si="11"/>
        <v>0</v>
      </c>
      <c r="Z43" s="107">
        <f t="shared" si="11"/>
        <v>0</v>
      </c>
      <c r="AA43" s="107">
        <f t="shared" si="11"/>
        <v>0</v>
      </c>
      <c r="AB43" s="107">
        <f t="shared" si="11"/>
        <v>0</v>
      </c>
      <c r="AC43" s="107">
        <f t="shared" si="11"/>
        <v>0</v>
      </c>
      <c r="AD43" s="107">
        <f t="shared" si="11"/>
        <v>0</v>
      </c>
      <c r="AE43" s="107">
        <f t="shared" si="11"/>
        <v>0</v>
      </c>
      <c r="AF43" s="107">
        <f t="shared" si="11"/>
        <v>0</v>
      </c>
      <c r="AG43" s="107">
        <f t="shared" si="11"/>
        <v>0</v>
      </c>
      <c r="AH43" s="107">
        <f t="shared" si="11"/>
        <v>0</v>
      </c>
      <c r="AI43" s="107">
        <f t="shared" si="11"/>
        <v>0</v>
      </c>
      <c r="AJ43" s="107">
        <f t="shared" ref="AJ43:BK43" si="12">SUM(AJ44,AJ54,AJ57,AJ70)</f>
        <v>0</v>
      </c>
      <c r="AK43" s="107">
        <f t="shared" si="12"/>
        <v>0</v>
      </c>
      <c r="AL43" s="107">
        <f t="shared" si="12"/>
        <v>0</v>
      </c>
      <c r="AM43" s="107">
        <f t="shared" si="12"/>
        <v>0</v>
      </c>
      <c r="AN43" s="221">
        <f t="shared" si="12"/>
        <v>0.3</v>
      </c>
      <c r="AO43" s="221">
        <f t="shared" si="12"/>
        <v>0.3</v>
      </c>
      <c r="AP43" s="107">
        <f t="shared" si="12"/>
        <v>0</v>
      </c>
      <c r="AQ43" s="107">
        <f t="shared" si="12"/>
        <v>0</v>
      </c>
      <c r="AR43" s="107">
        <f t="shared" si="12"/>
        <v>0</v>
      </c>
      <c r="AS43" s="107">
        <f t="shared" si="12"/>
        <v>0</v>
      </c>
      <c r="AT43" s="107">
        <f t="shared" si="12"/>
        <v>0</v>
      </c>
      <c r="AU43" s="107">
        <f t="shared" si="12"/>
        <v>0</v>
      </c>
      <c r="AV43" s="107">
        <f t="shared" si="12"/>
        <v>0</v>
      </c>
      <c r="AW43" s="107">
        <f t="shared" si="12"/>
        <v>0</v>
      </c>
      <c r="AX43" s="107">
        <f t="shared" si="12"/>
        <v>0</v>
      </c>
      <c r="AY43" s="107">
        <f t="shared" si="12"/>
        <v>0</v>
      </c>
      <c r="AZ43" s="107">
        <f t="shared" si="12"/>
        <v>0</v>
      </c>
      <c r="BA43" s="107">
        <f t="shared" si="12"/>
        <v>0</v>
      </c>
      <c r="BB43" s="107">
        <f t="shared" si="12"/>
        <v>0</v>
      </c>
      <c r="BC43" s="107">
        <f t="shared" si="12"/>
        <v>0</v>
      </c>
      <c r="BD43" s="107">
        <f t="shared" si="12"/>
        <v>0</v>
      </c>
      <c r="BE43" s="107">
        <f t="shared" si="12"/>
        <v>0</v>
      </c>
      <c r="BF43" s="107">
        <f t="shared" si="12"/>
        <v>0</v>
      </c>
      <c r="BG43" s="107">
        <f t="shared" si="12"/>
        <v>0</v>
      </c>
      <c r="BH43" s="107">
        <f t="shared" si="12"/>
        <v>1.7796900000000002</v>
      </c>
      <c r="BI43" s="107">
        <f t="shared" si="12"/>
        <v>1.7796900000000002</v>
      </c>
      <c r="BJ43" s="107">
        <f t="shared" si="12"/>
        <v>0</v>
      </c>
      <c r="BK43" s="107">
        <f t="shared" si="12"/>
        <v>0</v>
      </c>
    </row>
    <row r="44" spans="1:63" ht="78.75" x14ac:dyDescent="0.25">
      <c r="A44" s="90" t="str">
        <f>G0228_1074205010351_02_0_69_!A45</f>
        <v>1.2.1</v>
      </c>
      <c r="B44" s="10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105" t="str">
        <f>G0228_1074205010351_02_0_69_!C45</f>
        <v>Г</v>
      </c>
      <c r="D44" s="107">
        <f t="shared" ref="D44:AI44" si="13">SUM(D45,D46)</f>
        <v>0</v>
      </c>
      <c r="E44" s="107">
        <f t="shared" si="13"/>
        <v>0</v>
      </c>
      <c r="F44" s="107">
        <f t="shared" si="13"/>
        <v>0</v>
      </c>
      <c r="G44" s="107">
        <f t="shared" si="13"/>
        <v>0</v>
      </c>
      <c r="H44" s="107">
        <f t="shared" si="13"/>
        <v>0</v>
      </c>
      <c r="I44" s="107">
        <f t="shared" si="13"/>
        <v>0</v>
      </c>
      <c r="J44" s="107">
        <f t="shared" si="13"/>
        <v>0</v>
      </c>
      <c r="K44" s="107">
        <f t="shared" si="13"/>
        <v>0</v>
      </c>
      <c r="L44" s="107">
        <f t="shared" si="13"/>
        <v>0</v>
      </c>
      <c r="M44" s="107">
        <f t="shared" si="13"/>
        <v>0</v>
      </c>
      <c r="N44" s="107">
        <f t="shared" si="13"/>
        <v>0</v>
      </c>
      <c r="O44" s="107">
        <f t="shared" si="13"/>
        <v>0</v>
      </c>
      <c r="P44" s="107">
        <f t="shared" si="13"/>
        <v>0</v>
      </c>
      <c r="Q44" s="107">
        <f t="shared" si="13"/>
        <v>0</v>
      </c>
      <c r="R44" s="107">
        <f t="shared" si="13"/>
        <v>0</v>
      </c>
      <c r="S44" s="107">
        <f t="shared" si="13"/>
        <v>0</v>
      </c>
      <c r="T44" s="107">
        <f t="shared" si="13"/>
        <v>0</v>
      </c>
      <c r="U44" s="107">
        <f t="shared" si="13"/>
        <v>0</v>
      </c>
      <c r="V44" s="107">
        <f t="shared" si="13"/>
        <v>0</v>
      </c>
      <c r="W44" s="107">
        <f t="shared" si="13"/>
        <v>0</v>
      </c>
      <c r="X44" s="107">
        <f t="shared" si="13"/>
        <v>0</v>
      </c>
      <c r="Y44" s="107">
        <f t="shared" si="13"/>
        <v>0</v>
      </c>
      <c r="Z44" s="107">
        <f t="shared" si="13"/>
        <v>0</v>
      </c>
      <c r="AA44" s="107">
        <f t="shared" si="13"/>
        <v>0</v>
      </c>
      <c r="AB44" s="107">
        <f t="shared" si="13"/>
        <v>0</v>
      </c>
      <c r="AC44" s="107">
        <f t="shared" si="13"/>
        <v>0</v>
      </c>
      <c r="AD44" s="107">
        <f t="shared" si="13"/>
        <v>0</v>
      </c>
      <c r="AE44" s="107">
        <f t="shared" si="13"/>
        <v>0</v>
      </c>
      <c r="AF44" s="107">
        <f t="shared" si="13"/>
        <v>0</v>
      </c>
      <c r="AG44" s="107">
        <f t="shared" si="13"/>
        <v>0</v>
      </c>
      <c r="AH44" s="107">
        <f t="shared" si="13"/>
        <v>0</v>
      </c>
      <c r="AI44" s="107">
        <f t="shared" si="13"/>
        <v>0</v>
      </c>
      <c r="AJ44" s="107">
        <f t="shared" ref="AJ44:BK44" si="14">SUM(AJ45,AJ46)</f>
        <v>0</v>
      </c>
      <c r="AK44" s="107">
        <f t="shared" si="14"/>
        <v>0</v>
      </c>
      <c r="AL44" s="107">
        <f t="shared" si="14"/>
        <v>0</v>
      </c>
      <c r="AM44" s="107">
        <f t="shared" si="14"/>
        <v>0</v>
      </c>
      <c r="AN44" s="221">
        <f t="shared" si="14"/>
        <v>0</v>
      </c>
      <c r="AO44" s="221">
        <f t="shared" si="14"/>
        <v>0</v>
      </c>
      <c r="AP44" s="107">
        <f t="shared" si="14"/>
        <v>0</v>
      </c>
      <c r="AQ44" s="107">
        <f t="shared" si="14"/>
        <v>0</v>
      </c>
      <c r="AR44" s="107">
        <f t="shared" si="14"/>
        <v>0</v>
      </c>
      <c r="AS44" s="107">
        <f t="shared" si="14"/>
        <v>0</v>
      </c>
      <c r="AT44" s="107">
        <f t="shared" si="14"/>
        <v>0</v>
      </c>
      <c r="AU44" s="107">
        <f t="shared" si="14"/>
        <v>0</v>
      </c>
      <c r="AV44" s="107">
        <f t="shared" si="14"/>
        <v>0</v>
      </c>
      <c r="AW44" s="107">
        <f t="shared" si="14"/>
        <v>0</v>
      </c>
      <c r="AX44" s="107">
        <f t="shared" si="14"/>
        <v>0</v>
      </c>
      <c r="AY44" s="107">
        <f t="shared" si="14"/>
        <v>0</v>
      </c>
      <c r="AZ44" s="107">
        <f t="shared" si="14"/>
        <v>0</v>
      </c>
      <c r="BA44" s="107">
        <f t="shared" si="14"/>
        <v>0</v>
      </c>
      <c r="BB44" s="107">
        <f t="shared" si="14"/>
        <v>0</v>
      </c>
      <c r="BC44" s="107">
        <f t="shared" si="14"/>
        <v>0</v>
      </c>
      <c r="BD44" s="107">
        <f t="shared" si="14"/>
        <v>0</v>
      </c>
      <c r="BE44" s="107">
        <f t="shared" si="14"/>
        <v>0</v>
      </c>
      <c r="BF44" s="107">
        <f t="shared" si="14"/>
        <v>0</v>
      </c>
      <c r="BG44" s="107">
        <f t="shared" si="14"/>
        <v>0</v>
      </c>
      <c r="BH44" s="107">
        <f t="shared" si="14"/>
        <v>0</v>
      </c>
      <c r="BI44" s="107">
        <f t="shared" si="14"/>
        <v>0</v>
      </c>
      <c r="BJ44" s="107">
        <f t="shared" si="14"/>
        <v>0</v>
      </c>
      <c r="BK44" s="107">
        <f t="shared" si="14"/>
        <v>0</v>
      </c>
    </row>
    <row r="45" spans="1:63" ht="31.5" x14ac:dyDescent="0.25">
      <c r="A45" s="90" t="str">
        <f>G0228_1074205010351_02_0_69_!A46</f>
        <v>1.2.1.1</v>
      </c>
      <c r="B45" s="104" t="str">
        <f>G0228_1074205010351_02_0_69_!B46</f>
        <v>Реконструкция трансформаторных и иных подстанций, всего, в числе:</v>
      </c>
      <c r="C45" s="105" t="str">
        <f>G0228_1074205010351_02_0_69_!C46</f>
        <v>Г</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c r="AK45" s="107">
        <v>0</v>
      </c>
      <c r="AL45" s="107">
        <v>0</v>
      </c>
      <c r="AM45" s="107">
        <v>0</v>
      </c>
      <c r="AN45" s="107">
        <v>0</v>
      </c>
      <c r="AO45" s="107">
        <v>0</v>
      </c>
      <c r="AP45" s="107">
        <v>0</v>
      </c>
      <c r="AQ45" s="107">
        <v>0</v>
      </c>
      <c r="AR45" s="107">
        <v>0</v>
      </c>
      <c r="AS45" s="107">
        <v>0</v>
      </c>
      <c r="AT45" s="107">
        <v>0</v>
      </c>
      <c r="AU45" s="107">
        <v>0</v>
      </c>
      <c r="AV45" s="107">
        <v>0</v>
      </c>
      <c r="AW45" s="107">
        <v>0</v>
      </c>
      <c r="AX45" s="107">
        <v>0</v>
      </c>
      <c r="AY45" s="107">
        <v>0</v>
      </c>
      <c r="AZ45" s="107">
        <v>0</v>
      </c>
      <c r="BA45" s="107">
        <v>0</v>
      </c>
      <c r="BB45" s="107">
        <v>0</v>
      </c>
      <c r="BC45" s="107">
        <v>0</v>
      </c>
      <c r="BD45" s="107">
        <v>0</v>
      </c>
      <c r="BE45" s="107">
        <v>0</v>
      </c>
      <c r="BF45" s="107">
        <v>0</v>
      </c>
      <c r="BG45" s="107">
        <v>0</v>
      </c>
      <c r="BH45" s="107">
        <v>0</v>
      </c>
      <c r="BI45" s="107">
        <v>0</v>
      </c>
      <c r="BJ45" s="107">
        <v>0</v>
      </c>
      <c r="BK45" s="107">
        <v>0</v>
      </c>
    </row>
    <row r="46" spans="1:63" ht="78.75" x14ac:dyDescent="0.25">
      <c r="A46" s="90" t="str">
        <f>G0228_1074205010351_02_0_69_!A47</f>
        <v>1.2.1.2</v>
      </c>
      <c r="B46" s="104" t="str">
        <f>G0228_1074205010351_02_0_69_!B47</f>
        <v>Модернизация, техническое перевооружение трансформаторных и иных подстанций, распределительных пунктов, всего, в том числе:</v>
      </c>
      <c r="C46" s="105" t="str">
        <f>G0228_1074205010351_02_0_69_!C47</f>
        <v>Г</v>
      </c>
      <c r="D46" s="121">
        <f>SUM(D47:D53)</f>
        <v>0</v>
      </c>
      <c r="E46" s="121">
        <f t="shared" ref="E46:BK46" si="15">SUM(E47:E53)</f>
        <v>0</v>
      </c>
      <c r="F46" s="121">
        <f t="shared" si="15"/>
        <v>0</v>
      </c>
      <c r="G46" s="121">
        <f t="shared" si="15"/>
        <v>0</v>
      </c>
      <c r="H46" s="121">
        <f t="shared" si="15"/>
        <v>0</v>
      </c>
      <c r="I46" s="121">
        <f t="shared" si="15"/>
        <v>0</v>
      </c>
      <c r="J46" s="121">
        <f t="shared" si="15"/>
        <v>0</v>
      </c>
      <c r="K46" s="121">
        <f t="shared" si="15"/>
        <v>0</v>
      </c>
      <c r="L46" s="121">
        <f t="shared" si="15"/>
        <v>0</v>
      </c>
      <c r="M46" s="121">
        <f t="shared" si="15"/>
        <v>0</v>
      </c>
      <c r="N46" s="121">
        <f t="shared" si="15"/>
        <v>0</v>
      </c>
      <c r="O46" s="121">
        <f t="shared" si="15"/>
        <v>0</v>
      </c>
      <c r="P46" s="121">
        <f t="shared" si="15"/>
        <v>0</v>
      </c>
      <c r="Q46" s="121">
        <f t="shared" si="15"/>
        <v>0</v>
      </c>
      <c r="R46" s="121">
        <f t="shared" si="15"/>
        <v>0</v>
      </c>
      <c r="S46" s="121">
        <f t="shared" si="15"/>
        <v>0</v>
      </c>
      <c r="T46" s="121">
        <f t="shared" si="15"/>
        <v>0</v>
      </c>
      <c r="U46" s="121">
        <f t="shared" si="15"/>
        <v>0</v>
      </c>
      <c r="V46" s="121">
        <f t="shared" si="15"/>
        <v>0</v>
      </c>
      <c r="W46" s="121">
        <f t="shared" si="15"/>
        <v>0</v>
      </c>
      <c r="X46" s="121">
        <f t="shared" si="15"/>
        <v>0</v>
      </c>
      <c r="Y46" s="121">
        <f t="shared" si="15"/>
        <v>0</v>
      </c>
      <c r="Z46" s="121">
        <f t="shared" si="15"/>
        <v>0</v>
      </c>
      <c r="AA46" s="121">
        <f t="shared" si="15"/>
        <v>0</v>
      </c>
      <c r="AB46" s="121">
        <f t="shared" si="15"/>
        <v>0</v>
      </c>
      <c r="AC46" s="121">
        <f t="shared" si="15"/>
        <v>0</v>
      </c>
      <c r="AD46" s="121">
        <f t="shared" si="15"/>
        <v>0</v>
      </c>
      <c r="AE46" s="121">
        <f t="shared" si="15"/>
        <v>0</v>
      </c>
      <c r="AF46" s="121">
        <f t="shared" si="15"/>
        <v>0</v>
      </c>
      <c r="AG46" s="121">
        <f t="shared" si="15"/>
        <v>0</v>
      </c>
      <c r="AH46" s="121">
        <f t="shared" si="15"/>
        <v>0</v>
      </c>
      <c r="AI46" s="121">
        <f t="shared" si="15"/>
        <v>0</v>
      </c>
      <c r="AJ46" s="121">
        <f t="shared" si="15"/>
        <v>0</v>
      </c>
      <c r="AK46" s="121">
        <f t="shared" si="15"/>
        <v>0</v>
      </c>
      <c r="AL46" s="121">
        <f t="shared" si="15"/>
        <v>0</v>
      </c>
      <c r="AM46" s="121">
        <f t="shared" si="15"/>
        <v>0</v>
      </c>
      <c r="AN46" s="121">
        <f t="shared" si="15"/>
        <v>0</v>
      </c>
      <c r="AO46" s="121">
        <f t="shared" si="15"/>
        <v>0</v>
      </c>
      <c r="AP46" s="121">
        <f t="shared" si="15"/>
        <v>0</v>
      </c>
      <c r="AQ46" s="121">
        <f t="shared" si="15"/>
        <v>0</v>
      </c>
      <c r="AR46" s="121">
        <f t="shared" si="15"/>
        <v>0</v>
      </c>
      <c r="AS46" s="121">
        <f t="shared" si="15"/>
        <v>0</v>
      </c>
      <c r="AT46" s="121">
        <f t="shared" si="15"/>
        <v>0</v>
      </c>
      <c r="AU46" s="121">
        <f t="shared" si="15"/>
        <v>0</v>
      </c>
      <c r="AV46" s="121">
        <f t="shared" si="15"/>
        <v>0</v>
      </c>
      <c r="AW46" s="121">
        <f t="shared" si="15"/>
        <v>0</v>
      </c>
      <c r="AX46" s="121">
        <f t="shared" si="15"/>
        <v>0</v>
      </c>
      <c r="AY46" s="121">
        <f t="shared" si="15"/>
        <v>0</v>
      </c>
      <c r="AZ46" s="121">
        <f t="shared" si="15"/>
        <v>0</v>
      </c>
      <c r="BA46" s="121">
        <f t="shared" si="15"/>
        <v>0</v>
      </c>
      <c r="BB46" s="121">
        <f t="shared" si="15"/>
        <v>0</v>
      </c>
      <c r="BC46" s="121">
        <f t="shared" si="15"/>
        <v>0</v>
      </c>
      <c r="BD46" s="121">
        <f t="shared" si="15"/>
        <v>0</v>
      </c>
      <c r="BE46" s="121">
        <f t="shared" si="15"/>
        <v>0</v>
      </c>
      <c r="BF46" s="121">
        <f t="shared" si="15"/>
        <v>0</v>
      </c>
      <c r="BG46" s="121">
        <f t="shared" si="15"/>
        <v>0</v>
      </c>
      <c r="BH46" s="121">
        <f t="shared" si="15"/>
        <v>0</v>
      </c>
      <c r="BI46" s="121">
        <f t="shared" si="15"/>
        <v>0</v>
      </c>
      <c r="BJ46" s="121">
        <f t="shared" si="15"/>
        <v>0</v>
      </c>
      <c r="BK46" s="121">
        <f t="shared" si="15"/>
        <v>0</v>
      </c>
    </row>
    <row r="47" spans="1:63" ht="15.75" x14ac:dyDescent="0.25">
      <c r="A47" s="90" t="str">
        <f>G0228_1074205010351_02_0_69_!A48</f>
        <v>1.2.1.2.1</v>
      </c>
      <c r="B47" s="104" t="str">
        <f>G0228_1074205010351_02_0_69_!B48</f>
        <v xml:space="preserve">Реконструкция ТП-9, ТП-10 </v>
      </c>
      <c r="C47" s="105" t="str">
        <f>G0228_1074205010351_02_0_69_!C48</f>
        <v>L_0000000001</v>
      </c>
      <c r="D47" s="107">
        <v>0</v>
      </c>
      <c r="E47" s="107" t="s">
        <v>482</v>
      </c>
      <c r="F47" s="107">
        <v>0</v>
      </c>
      <c r="G47" s="107" t="s">
        <v>482</v>
      </c>
      <c r="H47" s="107">
        <v>0</v>
      </c>
      <c r="I47" s="107" t="s">
        <v>482</v>
      </c>
      <c r="J47" s="107">
        <v>0</v>
      </c>
      <c r="K47" s="107" t="s">
        <v>482</v>
      </c>
      <c r="L47" s="107">
        <v>0</v>
      </c>
      <c r="M47" s="107" t="s">
        <v>482</v>
      </c>
      <c r="N47" s="107">
        <v>0</v>
      </c>
      <c r="O47" s="107" t="s">
        <v>482</v>
      </c>
      <c r="P47" s="107">
        <v>0</v>
      </c>
      <c r="Q47" s="107" t="s">
        <v>482</v>
      </c>
      <c r="R47" s="107">
        <v>0</v>
      </c>
      <c r="S47" s="107" t="s">
        <v>482</v>
      </c>
      <c r="T47" s="107">
        <v>0</v>
      </c>
      <c r="U47" s="107" t="s">
        <v>482</v>
      </c>
      <c r="V47" s="107">
        <v>0</v>
      </c>
      <c r="W47" s="107" t="s">
        <v>482</v>
      </c>
      <c r="X47" s="107">
        <v>0</v>
      </c>
      <c r="Y47" s="107" t="s">
        <v>482</v>
      </c>
      <c r="Z47" s="107">
        <v>0</v>
      </c>
      <c r="AA47" s="107" t="s">
        <v>482</v>
      </c>
      <c r="AB47" s="107">
        <v>0</v>
      </c>
      <c r="AC47" s="107" t="s">
        <v>482</v>
      </c>
      <c r="AD47" s="107">
        <v>0</v>
      </c>
      <c r="AE47" s="107" t="s">
        <v>482</v>
      </c>
      <c r="AF47" s="107">
        <v>0</v>
      </c>
      <c r="AG47" s="107" t="s">
        <v>482</v>
      </c>
      <c r="AH47" s="107">
        <v>0</v>
      </c>
      <c r="AI47" s="107" t="s">
        <v>482</v>
      </c>
      <c r="AJ47" s="107">
        <v>0</v>
      </c>
      <c r="AK47" s="107" t="s">
        <v>482</v>
      </c>
      <c r="AL47" s="107">
        <v>0</v>
      </c>
      <c r="AM47" s="107" t="s">
        <v>482</v>
      </c>
      <c r="AN47" s="107">
        <v>0</v>
      </c>
      <c r="AO47" s="107" t="s">
        <v>482</v>
      </c>
      <c r="AP47" s="107">
        <v>0</v>
      </c>
      <c r="AQ47" s="107" t="s">
        <v>482</v>
      </c>
      <c r="AR47" s="107">
        <v>0</v>
      </c>
      <c r="AS47" s="107" t="s">
        <v>482</v>
      </c>
      <c r="AT47" s="107">
        <v>0</v>
      </c>
      <c r="AU47" s="107" t="s">
        <v>482</v>
      </c>
      <c r="AV47" s="107">
        <v>0</v>
      </c>
      <c r="AW47" s="107" t="s">
        <v>482</v>
      </c>
      <c r="AX47" s="107">
        <v>0</v>
      </c>
      <c r="AY47" s="107" t="s">
        <v>482</v>
      </c>
      <c r="AZ47" s="107">
        <v>0</v>
      </c>
      <c r="BA47" s="478" t="s">
        <v>482</v>
      </c>
      <c r="BB47" s="107">
        <v>0</v>
      </c>
      <c r="BC47" s="107" t="s">
        <v>482</v>
      </c>
      <c r="BD47" s="107">
        <v>0</v>
      </c>
      <c r="BE47" s="107" t="s">
        <v>482</v>
      </c>
      <c r="BF47" s="107">
        <v>0</v>
      </c>
      <c r="BG47" s="107" t="s">
        <v>482</v>
      </c>
      <c r="BH47" s="478">
        <f>G0228_1074205010351_03_0_69_!AE48</f>
        <v>0</v>
      </c>
      <c r="BI47" s="107">
        <f>G0228_1074205010351_03_0_69_!AF48</f>
        <v>0</v>
      </c>
      <c r="BJ47" s="107">
        <v>0</v>
      </c>
      <c r="BK47" s="107" t="s">
        <v>482</v>
      </c>
    </row>
    <row r="48" spans="1:63" ht="31.5" x14ac:dyDescent="0.25">
      <c r="A48" s="90" t="str">
        <f>G0228_1074205010351_02_0_69_!A49</f>
        <v>1.2.1.2.2</v>
      </c>
      <c r="B48" s="104" t="str">
        <f>G0228_1074205010351_02_0_69_!B49</f>
        <v>Замена силового трансформатора ТП-5</v>
      </c>
      <c r="C48" s="105" t="str">
        <f>G0228_1074205010351_02_0_69_!C49</f>
        <v>L_0000000002</v>
      </c>
      <c r="D48" s="107">
        <v>0</v>
      </c>
      <c r="E48" s="107" t="s">
        <v>482</v>
      </c>
      <c r="F48" s="107">
        <v>0</v>
      </c>
      <c r="G48" s="107" t="s">
        <v>482</v>
      </c>
      <c r="H48" s="107">
        <v>0</v>
      </c>
      <c r="I48" s="107" t="s">
        <v>482</v>
      </c>
      <c r="J48" s="107">
        <v>0</v>
      </c>
      <c r="K48" s="107" t="s">
        <v>482</v>
      </c>
      <c r="L48" s="107">
        <v>0</v>
      </c>
      <c r="M48" s="107" t="s">
        <v>482</v>
      </c>
      <c r="N48" s="107">
        <v>0</v>
      </c>
      <c r="O48" s="107" t="s">
        <v>482</v>
      </c>
      <c r="P48" s="107">
        <v>0</v>
      </c>
      <c r="Q48" s="107" t="s">
        <v>482</v>
      </c>
      <c r="R48" s="107">
        <v>0</v>
      </c>
      <c r="S48" s="107" t="s">
        <v>482</v>
      </c>
      <c r="T48" s="107">
        <v>0</v>
      </c>
      <c r="U48" s="107" t="s">
        <v>482</v>
      </c>
      <c r="V48" s="107">
        <v>0</v>
      </c>
      <c r="W48" s="107" t="s">
        <v>482</v>
      </c>
      <c r="X48" s="107">
        <v>0</v>
      </c>
      <c r="Y48" s="107" t="s">
        <v>482</v>
      </c>
      <c r="Z48" s="107">
        <v>0</v>
      </c>
      <c r="AA48" s="107" t="s">
        <v>482</v>
      </c>
      <c r="AB48" s="107">
        <v>0</v>
      </c>
      <c r="AC48" s="107" t="s">
        <v>482</v>
      </c>
      <c r="AD48" s="107">
        <v>0</v>
      </c>
      <c r="AE48" s="107" t="s">
        <v>482</v>
      </c>
      <c r="AF48" s="107">
        <v>0</v>
      </c>
      <c r="AG48" s="107" t="s">
        <v>482</v>
      </c>
      <c r="AH48" s="107">
        <v>0</v>
      </c>
      <c r="AI48" s="107" t="s">
        <v>482</v>
      </c>
      <c r="AJ48" s="107">
        <v>0</v>
      </c>
      <c r="AK48" s="107" t="s">
        <v>482</v>
      </c>
      <c r="AL48" s="107">
        <v>0</v>
      </c>
      <c r="AM48" s="107" t="s">
        <v>482</v>
      </c>
      <c r="AN48" s="107">
        <v>0</v>
      </c>
      <c r="AO48" s="107" t="s">
        <v>482</v>
      </c>
      <c r="AP48" s="107">
        <v>0</v>
      </c>
      <c r="AQ48" s="107" t="s">
        <v>482</v>
      </c>
      <c r="AR48" s="107">
        <v>0</v>
      </c>
      <c r="AS48" s="107" t="s">
        <v>482</v>
      </c>
      <c r="AT48" s="107">
        <v>0</v>
      </c>
      <c r="AU48" s="107" t="s">
        <v>482</v>
      </c>
      <c r="AV48" s="107">
        <v>0</v>
      </c>
      <c r="AW48" s="107" t="s">
        <v>482</v>
      </c>
      <c r="AX48" s="107">
        <v>0</v>
      </c>
      <c r="AY48" s="107" t="s">
        <v>482</v>
      </c>
      <c r="AZ48" s="107">
        <v>0</v>
      </c>
      <c r="BA48" s="478" t="s">
        <v>482</v>
      </c>
      <c r="BB48" s="107">
        <v>0</v>
      </c>
      <c r="BC48" s="107" t="s">
        <v>482</v>
      </c>
      <c r="BD48" s="107">
        <v>0</v>
      </c>
      <c r="BE48" s="107" t="s">
        <v>482</v>
      </c>
      <c r="BF48" s="107">
        <v>0</v>
      </c>
      <c r="BG48" s="107" t="s">
        <v>482</v>
      </c>
      <c r="BH48" s="478">
        <f>G0228_1074205010351_03_0_69_!AE49</f>
        <v>0</v>
      </c>
      <c r="BI48" s="107">
        <f>G0228_1074205010351_03_0_69_!AF49</f>
        <v>0</v>
      </c>
      <c r="BJ48" s="107">
        <v>0</v>
      </c>
      <c r="BK48" s="107" t="s">
        <v>482</v>
      </c>
    </row>
    <row r="49" spans="1:63" ht="31.5" x14ac:dyDescent="0.25">
      <c r="A49" s="90" t="str">
        <f>G0228_1074205010351_02_0_69_!A50</f>
        <v>1.2.1.2.3</v>
      </c>
      <c r="B49" s="104" t="str">
        <f>G0228_1074205010351_02_0_69_!B50</f>
        <v>Замена силового трансформатора ТП-6</v>
      </c>
      <c r="C49" s="105" t="str">
        <f>G0228_1074205010351_02_0_69_!C50</f>
        <v>L_0000000003</v>
      </c>
      <c r="D49" s="107">
        <v>0</v>
      </c>
      <c r="E49" s="107" t="s">
        <v>482</v>
      </c>
      <c r="F49" s="107">
        <v>0</v>
      </c>
      <c r="G49" s="107" t="s">
        <v>482</v>
      </c>
      <c r="H49" s="107">
        <v>0</v>
      </c>
      <c r="I49" s="107" t="s">
        <v>482</v>
      </c>
      <c r="J49" s="107">
        <v>0</v>
      </c>
      <c r="K49" s="107" t="s">
        <v>482</v>
      </c>
      <c r="L49" s="107">
        <v>0</v>
      </c>
      <c r="M49" s="107" t="s">
        <v>482</v>
      </c>
      <c r="N49" s="107">
        <v>0</v>
      </c>
      <c r="O49" s="107" t="s">
        <v>482</v>
      </c>
      <c r="P49" s="107">
        <v>0</v>
      </c>
      <c r="Q49" s="107" t="s">
        <v>482</v>
      </c>
      <c r="R49" s="107">
        <v>0</v>
      </c>
      <c r="S49" s="107" t="s">
        <v>482</v>
      </c>
      <c r="T49" s="107">
        <v>0</v>
      </c>
      <c r="U49" s="107" t="s">
        <v>482</v>
      </c>
      <c r="V49" s="107">
        <v>0</v>
      </c>
      <c r="W49" s="107" t="s">
        <v>482</v>
      </c>
      <c r="X49" s="107">
        <v>0</v>
      </c>
      <c r="Y49" s="107" t="s">
        <v>482</v>
      </c>
      <c r="Z49" s="107">
        <v>0</v>
      </c>
      <c r="AA49" s="107" t="s">
        <v>482</v>
      </c>
      <c r="AB49" s="107">
        <v>0</v>
      </c>
      <c r="AC49" s="107" t="s">
        <v>482</v>
      </c>
      <c r="AD49" s="107">
        <v>0</v>
      </c>
      <c r="AE49" s="107" t="s">
        <v>482</v>
      </c>
      <c r="AF49" s="107">
        <v>0</v>
      </c>
      <c r="AG49" s="107" t="s">
        <v>482</v>
      </c>
      <c r="AH49" s="107">
        <v>0</v>
      </c>
      <c r="AI49" s="107" t="s">
        <v>482</v>
      </c>
      <c r="AJ49" s="107">
        <v>0</v>
      </c>
      <c r="AK49" s="107" t="s">
        <v>482</v>
      </c>
      <c r="AL49" s="107">
        <v>0</v>
      </c>
      <c r="AM49" s="107" t="s">
        <v>482</v>
      </c>
      <c r="AN49" s="107">
        <v>0</v>
      </c>
      <c r="AO49" s="107" t="s">
        <v>482</v>
      </c>
      <c r="AP49" s="107">
        <v>0</v>
      </c>
      <c r="AQ49" s="107" t="s">
        <v>482</v>
      </c>
      <c r="AR49" s="107">
        <v>0</v>
      </c>
      <c r="AS49" s="107" t="s">
        <v>482</v>
      </c>
      <c r="AT49" s="107">
        <v>0</v>
      </c>
      <c r="AU49" s="107" t="s">
        <v>482</v>
      </c>
      <c r="AV49" s="107">
        <v>0</v>
      </c>
      <c r="AW49" s="107" t="s">
        <v>482</v>
      </c>
      <c r="AX49" s="107">
        <v>0</v>
      </c>
      <c r="AY49" s="107" t="s">
        <v>482</v>
      </c>
      <c r="AZ49" s="107">
        <v>0</v>
      </c>
      <c r="BA49" s="478" t="s">
        <v>482</v>
      </c>
      <c r="BB49" s="107">
        <v>0</v>
      </c>
      <c r="BC49" s="107" t="s">
        <v>482</v>
      </c>
      <c r="BD49" s="107">
        <v>0</v>
      </c>
      <c r="BE49" s="107" t="s">
        <v>482</v>
      </c>
      <c r="BF49" s="107">
        <v>0</v>
      </c>
      <c r="BG49" s="107" t="s">
        <v>482</v>
      </c>
      <c r="BH49" s="478">
        <f>G0228_1074205010351_03_0_69_!AE50</f>
        <v>0</v>
      </c>
      <c r="BI49" s="107">
        <f>G0228_1074205010351_03_0_69_!AF50</f>
        <v>0</v>
      </c>
      <c r="BJ49" s="107">
        <v>0</v>
      </c>
      <c r="BK49" s="107" t="s">
        <v>482</v>
      </c>
    </row>
    <row r="50" spans="1:63" ht="31.5" x14ac:dyDescent="0.25">
      <c r="A50" s="90" t="str">
        <f>G0228_1074205010351_02_0_69_!A51</f>
        <v>1.2.1.2.4</v>
      </c>
      <c r="B50" s="104" t="str">
        <f>G0228_1074205010351_02_0_69_!B51</f>
        <v>Замена силового трансформатора ТП Л-19-41</v>
      </c>
      <c r="C50" s="105" t="str">
        <f>G0228_1074205010351_02_0_69_!C51</f>
        <v>L_0000000004</v>
      </c>
      <c r="D50" s="107">
        <v>0</v>
      </c>
      <c r="E50" s="107" t="s">
        <v>482</v>
      </c>
      <c r="F50" s="107">
        <v>0</v>
      </c>
      <c r="G50" s="107" t="s">
        <v>482</v>
      </c>
      <c r="H50" s="107">
        <v>0</v>
      </c>
      <c r="I50" s="107" t="s">
        <v>482</v>
      </c>
      <c r="J50" s="107">
        <v>0</v>
      </c>
      <c r="K50" s="107" t="s">
        <v>482</v>
      </c>
      <c r="L50" s="107">
        <v>0</v>
      </c>
      <c r="M50" s="107" t="s">
        <v>482</v>
      </c>
      <c r="N50" s="107">
        <v>0</v>
      </c>
      <c r="O50" s="107" t="s">
        <v>482</v>
      </c>
      <c r="P50" s="107">
        <v>0</v>
      </c>
      <c r="Q50" s="107" t="s">
        <v>482</v>
      </c>
      <c r="R50" s="107">
        <v>0</v>
      </c>
      <c r="S50" s="107" t="s">
        <v>482</v>
      </c>
      <c r="T50" s="107">
        <v>0</v>
      </c>
      <c r="U50" s="107" t="s">
        <v>482</v>
      </c>
      <c r="V50" s="107">
        <v>0</v>
      </c>
      <c r="W50" s="107" t="s">
        <v>482</v>
      </c>
      <c r="X50" s="107">
        <v>0</v>
      </c>
      <c r="Y50" s="107" t="s">
        <v>482</v>
      </c>
      <c r="Z50" s="107">
        <v>0</v>
      </c>
      <c r="AA50" s="107" t="s">
        <v>482</v>
      </c>
      <c r="AB50" s="107">
        <v>0</v>
      </c>
      <c r="AC50" s="107" t="s">
        <v>482</v>
      </c>
      <c r="AD50" s="107">
        <v>0</v>
      </c>
      <c r="AE50" s="107" t="s">
        <v>482</v>
      </c>
      <c r="AF50" s="107">
        <v>0</v>
      </c>
      <c r="AG50" s="107" t="s">
        <v>482</v>
      </c>
      <c r="AH50" s="107">
        <v>0</v>
      </c>
      <c r="AI50" s="107" t="s">
        <v>482</v>
      </c>
      <c r="AJ50" s="107">
        <v>0</v>
      </c>
      <c r="AK50" s="107" t="s">
        <v>482</v>
      </c>
      <c r="AL50" s="107">
        <v>0</v>
      </c>
      <c r="AM50" s="107" t="s">
        <v>482</v>
      </c>
      <c r="AN50" s="107">
        <v>0</v>
      </c>
      <c r="AO50" s="107" t="s">
        <v>482</v>
      </c>
      <c r="AP50" s="107">
        <v>0</v>
      </c>
      <c r="AQ50" s="107" t="s">
        <v>482</v>
      </c>
      <c r="AR50" s="107">
        <v>0</v>
      </c>
      <c r="AS50" s="107" t="s">
        <v>482</v>
      </c>
      <c r="AT50" s="107">
        <v>0</v>
      </c>
      <c r="AU50" s="107" t="s">
        <v>482</v>
      </c>
      <c r="AV50" s="107">
        <v>0</v>
      </c>
      <c r="AW50" s="107" t="s">
        <v>482</v>
      </c>
      <c r="AX50" s="107">
        <v>0</v>
      </c>
      <c r="AY50" s="107" t="s">
        <v>482</v>
      </c>
      <c r="AZ50" s="107">
        <v>0</v>
      </c>
      <c r="BA50" s="478" t="s">
        <v>482</v>
      </c>
      <c r="BB50" s="107">
        <v>0</v>
      </c>
      <c r="BC50" s="107" t="s">
        <v>482</v>
      </c>
      <c r="BD50" s="107">
        <v>0</v>
      </c>
      <c r="BE50" s="107" t="s">
        <v>482</v>
      </c>
      <c r="BF50" s="107">
        <v>0</v>
      </c>
      <c r="BG50" s="107" t="s">
        <v>482</v>
      </c>
      <c r="BH50" s="478">
        <f>G0228_1074205010351_03_0_69_!AE51</f>
        <v>0</v>
      </c>
      <c r="BI50" s="107">
        <f>G0228_1074205010351_03_0_69_!AF51</f>
        <v>0</v>
      </c>
      <c r="BJ50" s="107">
        <v>0</v>
      </c>
      <c r="BK50" s="107" t="s">
        <v>482</v>
      </c>
    </row>
    <row r="51" spans="1:63" ht="31.5" x14ac:dyDescent="0.25">
      <c r="A51" s="90" t="str">
        <f>G0228_1074205010351_02_0_69_!A52</f>
        <v>1.2.1.2.5</v>
      </c>
      <c r="B51" s="104" t="str">
        <f>G0228_1074205010351_02_0_69_!B52</f>
        <v>Проектирование и строительство ПС 35 кВ ГПЗ-5 (новая)</v>
      </c>
      <c r="C51" s="105" t="str">
        <f>G0228_1074205010351_02_0_69_!C52</f>
        <v>M_0000000001</v>
      </c>
      <c r="D51" s="107">
        <v>0</v>
      </c>
      <c r="E51" s="107" t="s">
        <v>482</v>
      </c>
      <c r="F51" s="107">
        <v>0</v>
      </c>
      <c r="G51" s="107" t="s">
        <v>482</v>
      </c>
      <c r="H51" s="107">
        <v>0</v>
      </c>
      <c r="I51" s="107" t="s">
        <v>482</v>
      </c>
      <c r="J51" s="107">
        <v>0</v>
      </c>
      <c r="K51" s="107" t="s">
        <v>482</v>
      </c>
      <c r="L51" s="107">
        <v>0</v>
      </c>
      <c r="M51" s="107" t="s">
        <v>482</v>
      </c>
      <c r="N51" s="107">
        <v>0</v>
      </c>
      <c r="O51" s="107" t="s">
        <v>482</v>
      </c>
      <c r="P51" s="107">
        <v>0</v>
      </c>
      <c r="Q51" s="107" t="s">
        <v>482</v>
      </c>
      <c r="R51" s="107">
        <v>0</v>
      </c>
      <c r="S51" s="107" t="s">
        <v>482</v>
      </c>
      <c r="T51" s="107">
        <v>0</v>
      </c>
      <c r="U51" s="107" t="s">
        <v>482</v>
      </c>
      <c r="V51" s="107">
        <v>0</v>
      </c>
      <c r="W51" s="107" t="s">
        <v>482</v>
      </c>
      <c r="X51" s="107">
        <v>0</v>
      </c>
      <c r="Y51" s="107" t="s">
        <v>482</v>
      </c>
      <c r="Z51" s="107">
        <v>0</v>
      </c>
      <c r="AA51" s="107" t="s">
        <v>482</v>
      </c>
      <c r="AB51" s="107">
        <v>0</v>
      </c>
      <c r="AC51" s="107" t="s">
        <v>482</v>
      </c>
      <c r="AD51" s="107">
        <v>0</v>
      </c>
      <c r="AE51" s="107" t="s">
        <v>482</v>
      </c>
      <c r="AF51" s="107">
        <v>0</v>
      </c>
      <c r="AG51" s="107" t="s">
        <v>482</v>
      </c>
      <c r="AH51" s="107">
        <v>0</v>
      </c>
      <c r="AI51" s="107" t="s">
        <v>482</v>
      </c>
      <c r="AJ51" s="107">
        <v>0</v>
      </c>
      <c r="AK51" s="107" t="s">
        <v>482</v>
      </c>
      <c r="AL51" s="107">
        <v>0</v>
      </c>
      <c r="AM51" s="107" t="s">
        <v>482</v>
      </c>
      <c r="AN51" s="107">
        <v>0</v>
      </c>
      <c r="AO51" s="107" t="s">
        <v>482</v>
      </c>
      <c r="AP51" s="107">
        <v>0</v>
      </c>
      <c r="AQ51" s="107" t="s">
        <v>482</v>
      </c>
      <c r="AR51" s="107">
        <v>0</v>
      </c>
      <c r="AS51" s="107" t="s">
        <v>482</v>
      </c>
      <c r="AT51" s="107">
        <v>0</v>
      </c>
      <c r="AU51" s="107" t="s">
        <v>482</v>
      </c>
      <c r="AV51" s="107">
        <v>0</v>
      </c>
      <c r="AW51" s="107" t="s">
        <v>482</v>
      </c>
      <c r="AX51" s="107">
        <v>0</v>
      </c>
      <c r="AY51" s="107" t="s">
        <v>482</v>
      </c>
      <c r="AZ51" s="107">
        <v>0</v>
      </c>
      <c r="BA51" s="478" t="s">
        <v>482</v>
      </c>
      <c r="BB51" s="107">
        <v>0</v>
      </c>
      <c r="BC51" s="107" t="s">
        <v>482</v>
      </c>
      <c r="BD51" s="107">
        <v>0</v>
      </c>
      <c r="BE51" s="107" t="s">
        <v>482</v>
      </c>
      <c r="BF51" s="107">
        <v>0</v>
      </c>
      <c r="BG51" s="107" t="s">
        <v>482</v>
      </c>
      <c r="BH51" s="478">
        <f>G0228_1074205010351_03_0_69_!AE52</f>
        <v>0</v>
      </c>
      <c r="BI51" s="107">
        <v>0</v>
      </c>
      <c r="BJ51" s="107">
        <v>0</v>
      </c>
      <c r="BK51" s="107" t="s">
        <v>482</v>
      </c>
    </row>
    <row r="52" spans="1:63" ht="31.5" hidden="1" x14ac:dyDescent="0.25">
      <c r="A52" s="90">
        <f>G0228_1074205010351_02_0_69_!A53</f>
        <v>0</v>
      </c>
      <c r="B52" s="104">
        <f>G0228_1074205010351_02_0_69_!B53</f>
        <v>0</v>
      </c>
      <c r="C52" s="105">
        <f>G0228_1074205010351_02_0_69_!C53</f>
        <v>0</v>
      </c>
      <c r="D52" s="107">
        <v>0</v>
      </c>
      <c r="E52" s="107" t="s">
        <v>482</v>
      </c>
      <c r="F52" s="107">
        <v>0</v>
      </c>
      <c r="G52" s="107" t="s">
        <v>482</v>
      </c>
      <c r="H52" s="107">
        <v>0</v>
      </c>
      <c r="I52" s="107" t="s">
        <v>482</v>
      </c>
      <c r="J52" s="107">
        <v>0</v>
      </c>
      <c r="K52" s="107" t="s">
        <v>482</v>
      </c>
      <c r="L52" s="107">
        <v>0</v>
      </c>
      <c r="M52" s="107" t="s">
        <v>482</v>
      </c>
      <c r="N52" s="107">
        <v>0</v>
      </c>
      <c r="O52" s="107" t="s">
        <v>482</v>
      </c>
      <c r="P52" s="107">
        <v>0</v>
      </c>
      <c r="Q52" s="107" t="s">
        <v>482</v>
      </c>
      <c r="R52" s="107">
        <v>0</v>
      </c>
      <c r="S52" s="107" t="s">
        <v>482</v>
      </c>
      <c r="T52" s="107">
        <v>0</v>
      </c>
      <c r="U52" s="107" t="s">
        <v>482</v>
      </c>
      <c r="V52" s="107">
        <v>0</v>
      </c>
      <c r="W52" s="107" t="s">
        <v>482</v>
      </c>
      <c r="X52" s="107">
        <v>0</v>
      </c>
      <c r="Y52" s="107" t="s">
        <v>482</v>
      </c>
      <c r="Z52" s="107">
        <v>0</v>
      </c>
      <c r="AA52" s="107" t="s">
        <v>482</v>
      </c>
      <c r="AB52" s="107">
        <v>0</v>
      </c>
      <c r="AC52" s="107" t="s">
        <v>482</v>
      </c>
      <c r="AD52" s="107">
        <v>0</v>
      </c>
      <c r="AE52" s="107" t="s">
        <v>482</v>
      </c>
      <c r="AF52" s="107">
        <v>0</v>
      </c>
      <c r="AG52" s="107" t="s">
        <v>482</v>
      </c>
      <c r="AH52" s="107">
        <v>0</v>
      </c>
      <c r="AI52" s="107" t="s">
        <v>482</v>
      </c>
      <c r="AJ52" s="107">
        <v>0</v>
      </c>
      <c r="AK52" s="107" t="s">
        <v>482</v>
      </c>
      <c r="AL52" s="107">
        <v>0</v>
      </c>
      <c r="AM52" s="107" t="s">
        <v>482</v>
      </c>
      <c r="AN52" s="107">
        <v>0</v>
      </c>
      <c r="AO52" s="107" t="s">
        <v>482</v>
      </c>
      <c r="AP52" s="107">
        <v>0</v>
      </c>
      <c r="AQ52" s="107" t="s">
        <v>482</v>
      </c>
      <c r="AR52" s="107">
        <v>0</v>
      </c>
      <c r="AS52" s="107" t="s">
        <v>482</v>
      </c>
      <c r="AT52" s="107">
        <v>0</v>
      </c>
      <c r="AU52" s="107" t="s">
        <v>482</v>
      </c>
      <c r="AV52" s="107">
        <v>0</v>
      </c>
      <c r="AW52" s="107" t="s">
        <v>482</v>
      </c>
      <c r="AX52" s="107">
        <v>0</v>
      </c>
      <c r="AY52" s="107" t="s">
        <v>482</v>
      </c>
      <c r="AZ52" s="107">
        <v>0</v>
      </c>
      <c r="BA52" s="478" t="s">
        <v>482</v>
      </c>
      <c r="BB52" s="107">
        <v>0</v>
      </c>
      <c r="BC52" s="107" t="s">
        <v>482</v>
      </c>
      <c r="BD52" s="107">
        <v>0</v>
      </c>
      <c r="BE52" s="107" t="s">
        <v>482</v>
      </c>
      <c r="BF52" s="107">
        <v>0</v>
      </c>
      <c r="BG52" s="107" t="s">
        <v>482</v>
      </c>
      <c r="BH52" s="478">
        <f>G0228_1074205010351_03_0_69_!AE53</f>
        <v>0</v>
      </c>
      <c r="BI52" s="107">
        <f>G0228_1074205010351_03_0_69_!AF53</f>
        <v>0</v>
      </c>
      <c r="BJ52" s="107">
        <v>0</v>
      </c>
      <c r="BK52" s="107" t="s">
        <v>482</v>
      </c>
    </row>
    <row r="53" spans="1:63" ht="15.75" hidden="1" x14ac:dyDescent="0.25">
      <c r="A53" s="90"/>
      <c r="B53" s="104"/>
      <c r="C53" s="105"/>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478"/>
      <c r="AI53" s="107"/>
      <c r="AJ53" s="107"/>
      <c r="AK53" s="107"/>
      <c r="AL53" s="107"/>
      <c r="AM53" s="107"/>
      <c r="AN53" s="107"/>
      <c r="AO53" s="107"/>
      <c r="AP53" s="107"/>
      <c r="AQ53" s="107"/>
      <c r="AR53" s="107"/>
      <c r="AS53" s="107"/>
      <c r="AT53" s="107"/>
      <c r="AU53" s="107"/>
      <c r="AV53" s="107"/>
      <c r="AW53" s="107"/>
      <c r="AX53" s="107"/>
      <c r="AY53" s="107"/>
      <c r="AZ53" s="107"/>
      <c r="BA53" s="478"/>
      <c r="BB53" s="107"/>
      <c r="BC53" s="107"/>
      <c r="BD53" s="107"/>
      <c r="BE53" s="107"/>
      <c r="BF53" s="107"/>
      <c r="BG53" s="107"/>
      <c r="BH53" s="107"/>
      <c r="BI53" s="107"/>
      <c r="BJ53" s="107"/>
      <c r="BK53" s="107"/>
    </row>
    <row r="54" spans="1:63" ht="47.25" x14ac:dyDescent="0.25">
      <c r="A54" s="90" t="str">
        <f>G0228_1074205010351_02_0_69_!A55</f>
        <v>1.2.2</v>
      </c>
      <c r="B54" s="104" t="str">
        <f>G0228_1074205010351_02_0_69_!B55</f>
        <v>Реконструкция, модернизация, техническое перевооружение линий электропередачи, всего, в том числе:</v>
      </c>
      <c r="C54" s="105" t="str">
        <f>G0228_1074205010351_02_0_69_!C55</f>
        <v>Г</v>
      </c>
      <c r="D54" s="107">
        <f t="shared" ref="D54:BK54" si="16">SUM(D55,D56)</f>
        <v>0</v>
      </c>
      <c r="E54" s="107">
        <f t="shared" si="16"/>
        <v>0</v>
      </c>
      <c r="F54" s="107">
        <f t="shared" si="16"/>
        <v>0</v>
      </c>
      <c r="G54" s="107">
        <f t="shared" si="16"/>
        <v>0</v>
      </c>
      <c r="H54" s="107">
        <f t="shared" si="16"/>
        <v>0</v>
      </c>
      <c r="I54" s="107">
        <f t="shared" si="16"/>
        <v>0</v>
      </c>
      <c r="J54" s="107">
        <f t="shared" si="16"/>
        <v>0</v>
      </c>
      <c r="K54" s="107">
        <f t="shared" si="16"/>
        <v>0</v>
      </c>
      <c r="L54" s="107">
        <f t="shared" si="16"/>
        <v>0</v>
      </c>
      <c r="M54" s="107">
        <f t="shared" si="16"/>
        <v>0</v>
      </c>
      <c r="N54" s="107">
        <f t="shared" si="16"/>
        <v>0</v>
      </c>
      <c r="O54" s="107">
        <f t="shared" si="16"/>
        <v>0</v>
      </c>
      <c r="P54" s="107">
        <f t="shared" si="16"/>
        <v>0</v>
      </c>
      <c r="Q54" s="107">
        <f t="shared" si="16"/>
        <v>0</v>
      </c>
      <c r="R54" s="107">
        <f t="shared" si="16"/>
        <v>0</v>
      </c>
      <c r="S54" s="107">
        <f t="shared" si="16"/>
        <v>0</v>
      </c>
      <c r="T54" s="107">
        <f t="shared" si="16"/>
        <v>0</v>
      </c>
      <c r="U54" s="107">
        <f t="shared" si="16"/>
        <v>0</v>
      </c>
      <c r="V54" s="107">
        <f t="shared" si="16"/>
        <v>0</v>
      </c>
      <c r="W54" s="107">
        <f t="shared" si="16"/>
        <v>0</v>
      </c>
      <c r="X54" s="107">
        <f t="shared" si="16"/>
        <v>0</v>
      </c>
      <c r="Y54" s="107">
        <f t="shared" si="16"/>
        <v>0</v>
      </c>
      <c r="Z54" s="107">
        <f t="shared" si="16"/>
        <v>0</v>
      </c>
      <c r="AA54" s="107">
        <f t="shared" si="16"/>
        <v>0</v>
      </c>
      <c r="AB54" s="107">
        <f t="shared" si="16"/>
        <v>0</v>
      </c>
      <c r="AC54" s="107">
        <f t="shared" si="16"/>
        <v>0</v>
      </c>
      <c r="AD54" s="107">
        <f t="shared" si="16"/>
        <v>0</v>
      </c>
      <c r="AE54" s="107">
        <f t="shared" si="16"/>
        <v>0</v>
      </c>
      <c r="AF54" s="107">
        <f t="shared" si="16"/>
        <v>0</v>
      </c>
      <c r="AG54" s="107">
        <f t="shared" si="16"/>
        <v>0</v>
      </c>
      <c r="AH54" s="107">
        <f t="shared" si="16"/>
        <v>0</v>
      </c>
      <c r="AI54" s="107">
        <f t="shared" si="16"/>
        <v>0</v>
      </c>
      <c r="AJ54" s="107">
        <f t="shared" si="16"/>
        <v>0</v>
      </c>
      <c r="AK54" s="107">
        <f t="shared" si="16"/>
        <v>0</v>
      </c>
      <c r="AL54" s="107">
        <f t="shared" si="16"/>
        <v>0</v>
      </c>
      <c r="AM54" s="107">
        <f t="shared" si="16"/>
        <v>0</v>
      </c>
      <c r="AN54" s="221">
        <f t="shared" si="16"/>
        <v>0</v>
      </c>
      <c r="AO54" s="221">
        <f t="shared" si="16"/>
        <v>0</v>
      </c>
      <c r="AP54" s="107">
        <f t="shared" si="16"/>
        <v>0</v>
      </c>
      <c r="AQ54" s="107">
        <f t="shared" si="16"/>
        <v>0</v>
      </c>
      <c r="AR54" s="107">
        <f t="shared" si="16"/>
        <v>0</v>
      </c>
      <c r="AS54" s="107">
        <f t="shared" si="16"/>
        <v>0</v>
      </c>
      <c r="AT54" s="107">
        <f t="shared" si="16"/>
        <v>0</v>
      </c>
      <c r="AU54" s="107">
        <f t="shared" si="16"/>
        <v>0</v>
      </c>
      <c r="AV54" s="107">
        <f t="shared" si="16"/>
        <v>0</v>
      </c>
      <c r="AW54" s="107">
        <f t="shared" si="16"/>
        <v>0</v>
      </c>
      <c r="AX54" s="107">
        <f t="shared" si="16"/>
        <v>0</v>
      </c>
      <c r="AY54" s="107">
        <f t="shared" si="16"/>
        <v>0</v>
      </c>
      <c r="AZ54" s="107">
        <f t="shared" si="16"/>
        <v>0</v>
      </c>
      <c r="BA54" s="107">
        <f t="shared" si="16"/>
        <v>0</v>
      </c>
      <c r="BB54" s="107">
        <f t="shared" si="16"/>
        <v>0</v>
      </c>
      <c r="BC54" s="107">
        <f t="shared" si="16"/>
        <v>0</v>
      </c>
      <c r="BD54" s="107">
        <f t="shared" si="16"/>
        <v>0</v>
      </c>
      <c r="BE54" s="107">
        <f t="shared" si="16"/>
        <v>0</v>
      </c>
      <c r="BF54" s="107">
        <f t="shared" si="16"/>
        <v>0</v>
      </c>
      <c r="BG54" s="107">
        <f t="shared" si="16"/>
        <v>0</v>
      </c>
      <c r="BH54" s="107">
        <f t="shared" si="16"/>
        <v>0</v>
      </c>
      <c r="BI54" s="107">
        <f t="shared" si="16"/>
        <v>0</v>
      </c>
      <c r="BJ54" s="107">
        <f t="shared" si="16"/>
        <v>0</v>
      </c>
      <c r="BK54" s="107">
        <f t="shared" si="16"/>
        <v>0</v>
      </c>
    </row>
    <row r="55" spans="1:63" ht="31.5" x14ac:dyDescent="0.25">
      <c r="A55" s="90" t="str">
        <f>G0228_1074205010351_02_0_69_!A56</f>
        <v>1.2.2.1</v>
      </c>
      <c r="B55" s="104" t="str">
        <f>G0228_1074205010351_02_0_69_!B56</f>
        <v>Реконструкция линий электропередачи, всего, в том числе:</v>
      </c>
      <c r="C55" s="105" t="str">
        <f>G0228_1074205010351_02_0_69_!C56</f>
        <v>Г</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c r="AI55" s="107">
        <v>0</v>
      </c>
      <c r="AJ55" s="107">
        <v>0</v>
      </c>
      <c r="AK55" s="107">
        <v>0</v>
      </c>
      <c r="AL55" s="107">
        <v>0</v>
      </c>
      <c r="AM55" s="107">
        <v>0</v>
      </c>
      <c r="AN55" s="221">
        <v>0</v>
      </c>
      <c r="AO55" s="221">
        <v>0</v>
      </c>
      <c r="AP55" s="107">
        <v>0</v>
      </c>
      <c r="AQ55" s="107">
        <v>0</v>
      </c>
      <c r="AR55" s="107">
        <v>0</v>
      </c>
      <c r="AS55" s="107">
        <v>0</v>
      </c>
      <c r="AT55" s="107">
        <v>0</v>
      </c>
      <c r="AU55" s="107">
        <v>0</v>
      </c>
      <c r="AV55" s="107">
        <v>0</v>
      </c>
      <c r="AW55" s="107">
        <v>0</v>
      </c>
      <c r="AX55" s="107">
        <v>0</v>
      </c>
      <c r="AY55" s="107">
        <v>0</v>
      </c>
      <c r="AZ55" s="107">
        <v>0</v>
      </c>
      <c r="BA55" s="107">
        <v>0</v>
      </c>
      <c r="BB55" s="107">
        <v>0</v>
      </c>
      <c r="BC55" s="107">
        <v>0</v>
      </c>
      <c r="BD55" s="107">
        <v>0</v>
      </c>
      <c r="BE55" s="107">
        <v>0</v>
      </c>
      <c r="BF55" s="107">
        <v>0</v>
      </c>
      <c r="BG55" s="107">
        <v>0</v>
      </c>
      <c r="BH55" s="107">
        <v>0</v>
      </c>
      <c r="BI55" s="107">
        <v>0</v>
      </c>
      <c r="BJ55" s="107">
        <v>0</v>
      </c>
      <c r="BK55" s="107">
        <v>0</v>
      </c>
    </row>
    <row r="56" spans="1:63" ht="47.25" x14ac:dyDescent="0.25">
      <c r="A56" s="90" t="str">
        <f>G0228_1074205010351_02_0_69_!A57</f>
        <v>1.2.2.2</v>
      </c>
      <c r="B56" s="104" t="str">
        <f>G0228_1074205010351_02_0_69_!B57</f>
        <v>Модернизация, техническое перевооружение линий электропередачи, всего, в том числе:</v>
      </c>
      <c r="C56" s="105" t="str">
        <f>G0228_1074205010351_02_0_69_!C57</f>
        <v>Г</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221">
        <v>0</v>
      </c>
      <c r="AO56" s="221">
        <v>0</v>
      </c>
      <c r="AP56" s="107">
        <v>0</v>
      </c>
      <c r="AQ56" s="107">
        <v>0</v>
      </c>
      <c r="AR56" s="107">
        <v>0</v>
      </c>
      <c r="AS56" s="107">
        <v>0</v>
      </c>
      <c r="AT56" s="107">
        <v>0</v>
      </c>
      <c r="AU56" s="107">
        <v>0</v>
      </c>
      <c r="AV56" s="107">
        <v>0</v>
      </c>
      <c r="AW56" s="107">
        <v>0</v>
      </c>
      <c r="AX56" s="107">
        <v>0</v>
      </c>
      <c r="AY56" s="107">
        <v>0</v>
      </c>
      <c r="AZ56" s="107">
        <v>0</v>
      </c>
      <c r="BA56" s="107">
        <v>0</v>
      </c>
      <c r="BB56" s="107">
        <v>0</v>
      </c>
      <c r="BC56" s="107">
        <v>0</v>
      </c>
      <c r="BD56" s="107">
        <v>0</v>
      </c>
      <c r="BE56" s="107">
        <v>0</v>
      </c>
      <c r="BF56" s="107">
        <v>0</v>
      </c>
      <c r="BG56" s="107">
        <v>0</v>
      </c>
      <c r="BH56" s="107">
        <v>0</v>
      </c>
      <c r="BI56" s="107">
        <v>0</v>
      </c>
      <c r="BJ56" s="107">
        <v>0</v>
      </c>
      <c r="BK56" s="107">
        <v>0</v>
      </c>
    </row>
    <row r="57" spans="1:63" ht="47.25" x14ac:dyDescent="0.25">
      <c r="A57" s="90" t="str">
        <f>G0228_1074205010351_02_0_69_!A58</f>
        <v>1.2.3</v>
      </c>
      <c r="B57" s="104" t="str">
        <f>G0228_1074205010351_02_0_69_!B58</f>
        <v>Развитие и модернизация учета электрической энергии (мощности), всего, в том числе:</v>
      </c>
      <c r="C57" s="105" t="str">
        <f>G0228_1074205010351_02_0_69_!C58</f>
        <v>Г</v>
      </c>
      <c r="D57" s="107">
        <f t="shared" ref="D57:BK57" si="17">SUM(D58,D61,D62,D63,D64,D67,D68,D69)</f>
        <v>0</v>
      </c>
      <c r="E57" s="107">
        <f t="shared" si="17"/>
        <v>0</v>
      </c>
      <c r="F57" s="107">
        <f t="shared" si="17"/>
        <v>0</v>
      </c>
      <c r="G57" s="107">
        <f t="shared" si="17"/>
        <v>0</v>
      </c>
      <c r="H57" s="107">
        <f t="shared" si="17"/>
        <v>0</v>
      </c>
      <c r="I57" s="107">
        <f t="shared" si="17"/>
        <v>0</v>
      </c>
      <c r="J57" s="107">
        <f t="shared" si="17"/>
        <v>0</v>
      </c>
      <c r="K57" s="107">
        <f t="shared" si="17"/>
        <v>0</v>
      </c>
      <c r="L57" s="107">
        <f t="shared" si="17"/>
        <v>0</v>
      </c>
      <c r="M57" s="107">
        <f t="shared" si="17"/>
        <v>0</v>
      </c>
      <c r="N57" s="107">
        <f t="shared" si="17"/>
        <v>0</v>
      </c>
      <c r="O57" s="107">
        <f t="shared" si="17"/>
        <v>0</v>
      </c>
      <c r="P57" s="107">
        <f t="shared" si="17"/>
        <v>0</v>
      </c>
      <c r="Q57" s="107">
        <f t="shared" si="17"/>
        <v>0</v>
      </c>
      <c r="R57" s="107">
        <f t="shared" si="17"/>
        <v>0</v>
      </c>
      <c r="S57" s="107">
        <f t="shared" si="17"/>
        <v>0</v>
      </c>
      <c r="T57" s="107">
        <f t="shared" si="17"/>
        <v>0</v>
      </c>
      <c r="U57" s="107">
        <f t="shared" si="17"/>
        <v>0</v>
      </c>
      <c r="V57" s="107">
        <f t="shared" si="17"/>
        <v>0</v>
      </c>
      <c r="W57" s="107">
        <f t="shared" si="17"/>
        <v>0</v>
      </c>
      <c r="X57" s="107">
        <f t="shared" si="17"/>
        <v>0</v>
      </c>
      <c r="Y57" s="107">
        <f t="shared" si="17"/>
        <v>0</v>
      </c>
      <c r="Z57" s="107">
        <f t="shared" si="17"/>
        <v>0</v>
      </c>
      <c r="AA57" s="107">
        <f t="shared" si="17"/>
        <v>0</v>
      </c>
      <c r="AB57" s="107">
        <f t="shared" si="17"/>
        <v>0</v>
      </c>
      <c r="AC57" s="107">
        <f t="shared" si="17"/>
        <v>0</v>
      </c>
      <c r="AD57" s="107">
        <f t="shared" si="17"/>
        <v>0</v>
      </c>
      <c r="AE57" s="107">
        <f t="shared" si="17"/>
        <v>0</v>
      </c>
      <c r="AF57" s="107">
        <f t="shared" si="17"/>
        <v>0</v>
      </c>
      <c r="AG57" s="107">
        <f t="shared" si="17"/>
        <v>0</v>
      </c>
      <c r="AH57" s="107">
        <f t="shared" si="17"/>
        <v>0</v>
      </c>
      <c r="AI57" s="107">
        <f t="shared" si="17"/>
        <v>0</v>
      </c>
      <c r="AJ57" s="107">
        <f t="shared" si="17"/>
        <v>0</v>
      </c>
      <c r="AK57" s="107">
        <f t="shared" si="17"/>
        <v>0</v>
      </c>
      <c r="AL57" s="107">
        <f t="shared" si="17"/>
        <v>0</v>
      </c>
      <c r="AM57" s="107">
        <f t="shared" si="17"/>
        <v>0</v>
      </c>
      <c r="AN57" s="221">
        <f t="shared" si="17"/>
        <v>0.3</v>
      </c>
      <c r="AO57" s="221">
        <f t="shared" si="17"/>
        <v>0.3</v>
      </c>
      <c r="AP57" s="107">
        <f t="shared" si="17"/>
        <v>0</v>
      </c>
      <c r="AQ57" s="107">
        <f t="shared" si="17"/>
        <v>0</v>
      </c>
      <c r="AR57" s="107">
        <f t="shared" si="17"/>
        <v>0</v>
      </c>
      <c r="AS57" s="107">
        <f t="shared" si="17"/>
        <v>0</v>
      </c>
      <c r="AT57" s="107">
        <f t="shared" si="17"/>
        <v>0</v>
      </c>
      <c r="AU57" s="107">
        <f t="shared" si="17"/>
        <v>0</v>
      </c>
      <c r="AV57" s="107">
        <f t="shared" si="17"/>
        <v>0</v>
      </c>
      <c r="AW57" s="107">
        <f t="shared" si="17"/>
        <v>0</v>
      </c>
      <c r="AX57" s="107">
        <f t="shared" si="17"/>
        <v>0</v>
      </c>
      <c r="AY57" s="107">
        <f t="shared" si="17"/>
        <v>0</v>
      </c>
      <c r="AZ57" s="107">
        <f t="shared" si="17"/>
        <v>0</v>
      </c>
      <c r="BA57" s="107">
        <f t="shared" si="17"/>
        <v>0</v>
      </c>
      <c r="BB57" s="107">
        <f t="shared" si="17"/>
        <v>0</v>
      </c>
      <c r="BC57" s="107">
        <f t="shared" si="17"/>
        <v>0</v>
      </c>
      <c r="BD57" s="107">
        <f t="shared" si="17"/>
        <v>0</v>
      </c>
      <c r="BE57" s="107">
        <f t="shared" si="17"/>
        <v>0</v>
      </c>
      <c r="BF57" s="107">
        <f t="shared" si="17"/>
        <v>0</v>
      </c>
      <c r="BG57" s="107">
        <f t="shared" si="17"/>
        <v>0</v>
      </c>
      <c r="BH57" s="107">
        <f t="shared" si="17"/>
        <v>1.7796900000000002</v>
      </c>
      <c r="BI57" s="107">
        <f t="shared" si="17"/>
        <v>1.7796900000000002</v>
      </c>
      <c r="BJ57" s="107">
        <f t="shared" si="17"/>
        <v>0</v>
      </c>
      <c r="BK57" s="107">
        <f t="shared" si="17"/>
        <v>0</v>
      </c>
    </row>
    <row r="58" spans="1:63" ht="47.25" x14ac:dyDescent="0.25">
      <c r="A58" s="90" t="str">
        <f>G0228_1074205010351_02_0_69_!A59</f>
        <v>1.2.3.1</v>
      </c>
      <c r="B58" s="104" t="str">
        <f>G0228_1074205010351_02_0_69_!B59</f>
        <v>"Установка приборов учета, класс напряжения 0,22 (0,4) кВ, всего, в том числе:"</v>
      </c>
      <c r="C58" s="105" t="str">
        <f>G0228_1074205010351_02_0_69_!C59</f>
        <v>Г</v>
      </c>
      <c r="D58" s="121">
        <f t="shared" ref="D58:BK58" si="18">SUM(D59:D60)</f>
        <v>0</v>
      </c>
      <c r="E58" s="121">
        <f t="shared" si="18"/>
        <v>0</v>
      </c>
      <c r="F58" s="121">
        <f t="shared" si="18"/>
        <v>0</v>
      </c>
      <c r="G58" s="121">
        <f t="shared" si="18"/>
        <v>0</v>
      </c>
      <c r="H58" s="121">
        <f t="shared" si="18"/>
        <v>0</v>
      </c>
      <c r="I58" s="121">
        <f t="shared" si="18"/>
        <v>0</v>
      </c>
      <c r="J58" s="121">
        <f t="shared" si="18"/>
        <v>0</v>
      </c>
      <c r="K58" s="121">
        <f t="shared" si="18"/>
        <v>0</v>
      </c>
      <c r="L58" s="121">
        <f t="shared" si="18"/>
        <v>0</v>
      </c>
      <c r="M58" s="121">
        <f t="shared" si="18"/>
        <v>0</v>
      </c>
      <c r="N58" s="121">
        <f t="shared" si="18"/>
        <v>0</v>
      </c>
      <c r="O58" s="121">
        <f t="shared" si="18"/>
        <v>0</v>
      </c>
      <c r="P58" s="121">
        <f t="shared" si="18"/>
        <v>0</v>
      </c>
      <c r="Q58" s="121">
        <f t="shared" si="18"/>
        <v>0</v>
      </c>
      <c r="R58" s="121">
        <f t="shared" si="18"/>
        <v>0</v>
      </c>
      <c r="S58" s="121">
        <f t="shared" si="18"/>
        <v>0</v>
      </c>
      <c r="T58" s="121">
        <f t="shared" si="18"/>
        <v>0</v>
      </c>
      <c r="U58" s="121">
        <f t="shared" si="18"/>
        <v>0</v>
      </c>
      <c r="V58" s="121">
        <f t="shared" si="18"/>
        <v>0</v>
      </c>
      <c r="W58" s="121">
        <f t="shared" si="18"/>
        <v>0</v>
      </c>
      <c r="X58" s="121">
        <f t="shared" si="18"/>
        <v>0</v>
      </c>
      <c r="Y58" s="121">
        <f t="shared" si="18"/>
        <v>0</v>
      </c>
      <c r="Z58" s="121">
        <f t="shared" si="18"/>
        <v>0</v>
      </c>
      <c r="AA58" s="121">
        <f t="shared" si="18"/>
        <v>0</v>
      </c>
      <c r="AB58" s="121">
        <f t="shared" si="18"/>
        <v>0</v>
      </c>
      <c r="AC58" s="121">
        <f t="shared" si="18"/>
        <v>0</v>
      </c>
      <c r="AD58" s="121">
        <f t="shared" si="18"/>
        <v>0</v>
      </c>
      <c r="AE58" s="121">
        <f t="shared" si="18"/>
        <v>0</v>
      </c>
      <c r="AF58" s="121">
        <f t="shared" si="18"/>
        <v>0</v>
      </c>
      <c r="AG58" s="121">
        <f t="shared" si="18"/>
        <v>0</v>
      </c>
      <c r="AH58" s="121">
        <f t="shared" si="18"/>
        <v>0</v>
      </c>
      <c r="AI58" s="121">
        <f t="shared" si="18"/>
        <v>0</v>
      </c>
      <c r="AJ58" s="121">
        <f t="shared" si="18"/>
        <v>0</v>
      </c>
      <c r="AK58" s="121">
        <f t="shared" si="18"/>
        <v>0</v>
      </c>
      <c r="AL58" s="121">
        <f t="shared" si="18"/>
        <v>0</v>
      </c>
      <c r="AM58" s="121">
        <f t="shared" si="18"/>
        <v>0</v>
      </c>
      <c r="AN58" s="223">
        <f t="shared" si="18"/>
        <v>0.3</v>
      </c>
      <c r="AO58" s="223">
        <f t="shared" si="18"/>
        <v>0.3</v>
      </c>
      <c r="AP58" s="121">
        <f t="shared" si="18"/>
        <v>0</v>
      </c>
      <c r="AQ58" s="121">
        <f t="shared" si="18"/>
        <v>0</v>
      </c>
      <c r="AR58" s="121">
        <f t="shared" si="18"/>
        <v>0</v>
      </c>
      <c r="AS58" s="121">
        <f t="shared" si="18"/>
        <v>0</v>
      </c>
      <c r="AT58" s="121">
        <f t="shared" si="18"/>
        <v>0</v>
      </c>
      <c r="AU58" s="121">
        <f t="shared" si="18"/>
        <v>0</v>
      </c>
      <c r="AV58" s="121">
        <f t="shared" si="18"/>
        <v>0</v>
      </c>
      <c r="AW58" s="121">
        <f t="shared" si="18"/>
        <v>0</v>
      </c>
      <c r="AX58" s="121">
        <f t="shared" si="18"/>
        <v>0</v>
      </c>
      <c r="AY58" s="121">
        <f t="shared" si="18"/>
        <v>0</v>
      </c>
      <c r="AZ58" s="121">
        <f t="shared" si="18"/>
        <v>0</v>
      </c>
      <c r="BA58" s="121">
        <f t="shared" si="18"/>
        <v>0</v>
      </c>
      <c r="BB58" s="121">
        <f t="shared" si="18"/>
        <v>0</v>
      </c>
      <c r="BC58" s="121">
        <f t="shared" si="18"/>
        <v>0</v>
      </c>
      <c r="BD58" s="121">
        <f t="shared" si="18"/>
        <v>0</v>
      </c>
      <c r="BE58" s="121">
        <f t="shared" si="18"/>
        <v>0</v>
      </c>
      <c r="BF58" s="121">
        <f t="shared" si="18"/>
        <v>0</v>
      </c>
      <c r="BG58" s="121">
        <f t="shared" si="18"/>
        <v>0</v>
      </c>
      <c r="BH58" s="121">
        <f t="shared" si="18"/>
        <v>1.7796900000000002</v>
      </c>
      <c r="BI58" s="121">
        <f t="shared" si="18"/>
        <v>1.7796900000000002</v>
      </c>
      <c r="BJ58" s="121">
        <f t="shared" si="18"/>
        <v>0</v>
      </c>
      <c r="BK58" s="121">
        <f t="shared" si="18"/>
        <v>0</v>
      </c>
    </row>
    <row r="59" spans="1:63" ht="15.75" hidden="1" x14ac:dyDescent="0.25">
      <c r="A59" s="90"/>
      <c r="B59" s="104"/>
      <c r="C59" s="105"/>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480"/>
      <c r="AO59" s="107"/>
      <c r="AP59" s="107"/>
      <c r="AQ59" s="107"/>
      <c r="AR59" s="107"/>
      <c r="AS59" s="107"/>
      <c r="AT59" s="107"/>
      <c r="AU59" s="107"/>
      <c r="AV59" s="107"/>
      <c r="AW59" s="107"/>
      <c r="AX59" s="107"/>
      <c r="AY59" s="107"/>
      <c r="AZ59" s="107"/>
      <c r="BA59" s="478"/>
      <c r="BB59" s="107"/>
      <c r="BC59" s="107"/>
      <c r="BD59" s="107"/>
      <c r="BE59" s="107"/>
      <c r="BF59" s="107"/>
      <c r="BG59" s="107"/>
      <c r="BH59" s="107"/>
      <c r="BI59" s="107"/>
      <c r="BJ59" s="107"/>
      <c r="BK59" s="107"/>
    </row>
    <row r="60" spans="1:63" ht="94.5" x14ac:dyDescent="0.25">
      <c r="A60" s="90" t="str">
        <f>G0228_1074205010351_02_0_69_!A61</f>
        <v>1.2.3.1</v>
      </c>
      <c r="B60" s="10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105" t="str">
        <f>G0228_1074205010351_02_0_69_!C61</f>
        <v>J_0000000001</v>
      </c>
      <c r="D60" s="107">
        <v>0</v>
      </c>
      <c r="E60" s="107" t="s">
        <v>482</v>
      </c>
      <c r="F60" s="107">
        <v>0</v>
      </c>
      <c r="G60" s="107" t="s">
        <v>482</v>
      </c>
      <c r="H60" s="107">
        <v>0</v>
      </c>
      <c r="I60" s="107" t="s">
        <v>482</v>
      </c>
      <c r="J60" s="107">
        <v>0</v>
      </c>
      <c r="K60" s="107" t="s">
        <v>482</v>
      </c>
      <c r="L60" s="107">
        <v>0</v>
      </c>
      <c r="M60" s="107" t="s">
        <v>482</v>
      </c>
      <c r="N60" s="107">
        <v>0</v>
      </c>
      <c r="O60" s="107" t="s">
        <v>482</v>
      </c>
      <c r="P60" s="107">
        <v>0</v>
      </c>
      <c r="Q60" s="107" t="s">
        <v>482</v>
      </c>
      <c r="R60" s="107">
        <v>0</v>
      </c>
      <c r="S60" s="107" t="s">
        <v>482</v>
      </c>
      <c r="T60" s="107">
        <v>0</v>
      </c>
      <c r="U60" s="107" t="s">
        <v>482</v>
      </c>
      <c r="V60" s="107">
        <v>0</v>
      </c>
      <c r="W60" s="107" t="s">
        <v>482</v>
      </c>
      <c r="X60" s="107">
        <v>0</v>
      </c>
      <c r="Y60" s="107" t="s">
        <v>482</v>
      </c>
      <c r="Z60" s="107">
        <v>0</v>
      </c>
      <c r="AA60" s="107" t="s">
        <v>482</v>
      </c>
      <c r="AB60" s="107">
        <v>0</v>
      </c>
      <c r="AC60" s="107" t="s">
        <v>482</v>
      </c>
      <c r="AD60" s="107">
        <v>0</v>
      </c>
      <c r="AE60" s="107" t="s">
        <v>482</v>
      </c>
      <c r="AF60" s="107">
        <v>0</v>
      </c>
      <c r="AG60" s="107" t="s">
        <v>482</v>
      </c>
      <c r="AH60" s="107">
        <v>0</v>
      </c>
      <c r="AI60" s="107" t="s">
        <v>482</v>
      </c>
      <c r="AJ60" s="107">
        <v>0</v>
      </c>
      <c r="AK60" s="107" t="s">
        <v>482</v>
      </c>
      <c r="AL60" s="107">
        <v>0</v>
      </c>
      <c r="AM60" s="107" t="s">
        <v>482</v>
      </c>
      <c r="AN60" s="480">
        <v>0.3</v>
      </c>
      <c r="AO60" s="490">
        <f>AN60</f>
        <v>0.3</v>
      </c>
      <c r="AP60" s="107">
        <v>0</v>
      </c>
      <c r="AQ60" s="107" t="s">
        <v>482</v>
      </c>
      <c r="AR60" s="107">
        <v>0</v>
      </c>
      <c r="AS60" s="107" t="s">
        <v>482</v>
      </c>
      <c r="AT60" s="107">
        <v>0</v>
      </c>
      <c r="AU60" s="107" t="s">
        <v>482</v>
      </c>
      <c r="AV60" s="107">
        <v>0</v>
      </c>
      <c r="AW60" s="107" t="s">
        <v>482</v>
      </c>
      <c r="AX60" s="107">
        <v>0</v>
      </c>
      <c r="AY60" s="107" t="s">
        <v>482</v>
      </c>
      <c r="AZ60" s="107">
        <v>0</v>
      </c>
      <c r="BA60" s="478" t="s">
        <v>482</v>
      </c>
      <c r="BB60" s="107">
        <v>0</v>
      </c>
      <c r="BC60" s="107" t="s">
        <v>482</v>
      </c>
      <c r="BD60" s="107">
        <v>0</v>
      </c>
      <c r="BE60" s="107" t="s">
        <v>482</v>
      </c>
      <c r="BF60" s="107">
        <v>0</v>
      </c>
      <c r="BG60" s="107" t="s">
        <v>482</v>
      </c>
      <c r="BH60" s="107">
        <f>G0228_1074205010351_03_0_69_!AE61</f>
        <v>1.7796900000000002</v>
      </c>
      <c r="BI60" s="107">
        <f>G0228_1074205010351_03_0_69_!AF61</f>
        <v>1.7796900000000002</v>
      </c>
      <c r="BJ60" s="107">
        <v>0</v>
      </c>
      <c r="BK60" s="107" t="s">
        <v>482</v>
      </c>
    </row>
    <row r="61" spans="1:63" ht="47.25" x14ac:dyDescent="0.25">
      <c r="A61" s="90" t="str">
        <f>G0228_1074205010351_02_0_69_!A62</f>
        <v>1.2.3.2</v>
      </c>
      <c r="B61" s="104" t="str">
        <f>G0228_1074205010351_02_0_69_!B62</f>
        <v>"Установка приборов учета, класс напряжения 6 (10) кВ, всего, в том числе:"</v>
      </c>
      <c r="C61" s="105" t="str">
        <f>G0228_1074205010351_02_0_69_!C62</f>
        <v>Г</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221">
        <v>0</v>
      </c>
      <c r="AO61" s="221">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row>
    <row r="62" spans="1:63" ht="47.25" x14ac:dyDescent="0.25">
      <c r="A62" s="90" t="str">
        <f>G0228_1074205010351_02_0_69_!A63</f>
        <v>1.2.3.3</v>
      </c>
      <c r="B62" s="104" t="str">
        <f>G0228_1074205010351_02_0_69_!B63</f>
        <v>"Установка приборов учета, класс напряжения 35 кВ, всего, в том числе:"</v>
      </c>
      <c r="C62" s="105" t="str">
        <f>G0228_1074205010351_02_0_69_!C63</f>
        <v>Г</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221">
        <v>0</v>
      </c>
      <c r="AO62" s="221">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row>
    <row r="63" spans="1:63" ht="47.25" x14ac:dyDescent="0.25">
      <c r="A63" s="90" t="str">
        <f>G0228_1074205010351_02_0_69_!A64</f>
        <v>1.2.3.4</v>
      </c>
      <c r="B63" s="104" t="str">
        <f>G0228_1074205010351_02_0_69_!B64</f>
        <v>"Установка приборов учета, класс напряжения 110 кВ и выше, всего, в том числе:"</v>
      </c>
      <c r="C63" s="105" t="str">
        <f>G0228_1074205010351_02_0_69_!C64</f>
        <v>Г</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221">
        <v>0</v>
      </c>
      <c r="AO63" s="221">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row>
    <row r="64" spans="1:63" ht="63" x14ac:dyDescent="0.25">
      <c r="A64" s="90" t="str">
        <f>G0228_1074205010351_02_0_69_!A65</f>
        <v>1.2.3.5</v>
      </c>
      <c r="B64" s="104" t="str">
        <f>G0228_1074205010351_02_0_69_!B65</f>
        <v>"Включение приборов учета в систему сбора и передачи данных, класс напряжения 0,22 (0,4) кВ, всего, в том числе:"</v>
      </c>
      <c r="C64" s="105" t="str">
        <f>G0228_1074205010351_02_0_69_!C65</f>
        <v>Г</v>
      </c>
      <c r="D64" s="107">
        <f t="shared" ref="D64:BK64" si="19">SUM(D65:D66)</f>
        <v>0</v>
      </c>
      <c r="E64" s="107">
        <f t="shared" si="19"/>
        <v>0</v>
      </c>
      <c r="F64" s="107">
        <f t="shared" si="19"/>
        <v>0</v>
      </c>
      <c r="G64" s="107">
        <f t="shared" si="19"/>
        <v>0</v>
      </c>
      <c r="H64" s="107">
        <f t="shared" si="19"/>
        <v>0</v>
      </c>
      <c r="I64" s="107">
        <f t="shared" si="19"/>
        <v>0</v>
      </c>
      <c r="J64" s="107">
        <f t="shared" si="19"/>
        <v>0</v>
      </c>
      <c r="K64" s="107">
        <f t="shared" si="19"/>
        <v>0</v>
      </c>
      <c r="L64" s="107">
        <f t="shared" si="19"/>
        <v>0</v>
      </c>
      <c r="M64" s="107">
        <f t="shared" si="19"/>
        <v>0</v>
      </c>
      <c r="N64" s="107">
        <f t="shared" si="19"/>
        <v>0</v>
      </c>
      <c r="O64" s="107">
        <f t="shared" si="19"/>
        <v>0</v>
      </c>
      <c r="P64" s="107">
        <f t="shared" si="19"/>
        <v>0</v>
      </c>
      <c r="Q64" s="107">
        <f t="shared" si="19"/>
        <v>0</v>
      </c>
      <c r="R64" s="107">
        <f t="shared" si="19"/>
        <v>0</v>
      </c>
      <c r="S64" s="107">
        <f t="shared" si="19"/>
        <v>0</v>
      </c>
      <c r="T64" s="107">
        <f t="shared" si="19"/>
        <v>0</v>
      </c>
      <c r="U64" s="107">
        <f t="shared" si="19"/>
        <v>0</v>
      </c>
      <c r="V64" s="107">
        <f t="shared" si="19"/>
        <v>0</v>
      </c>
      <c r="W64" s="107">
        <f t="shared" si="19"/>
        <v>0</v>
      </c>
      <c r="X64" s="107">
        <f t="shared" si="19"/>
        <v>0</v>
      </c>
      <c r="Y64" s="107">
        <f t="shared" si="19"/>
        <v>0</v>
      </c>
      <c r="Z64" s="107">
        <f t="shared" si="19"/>
        <v>0</v>
      </c>
      <c r="AA64" s="107">
        <f t="shared" si="19"/>
        <v>0</v>
      </c>
      <c r="AB64" s="107">
        <f t="shared" si="19"/>
        <v>0</v>
      </c>
      <c r="AC64" s="107">
        <f t="shared" si="19"/>
        <v>0</v>
      </c>
      <c r="AD64" s="107">
        <f t="shared" si="19"/>
        <v>0</v>
      </c>
      <c r="AE64" s="107">
        <f t="shared" si="19"/>
        <v>0</v>
      </c>
      <c r="AF64" s="107">
        <f t="shared" si="19"/>
        <v>0</v>
      </c>
      <c r="AG64" s="107">
        <f t="shared" si="19"/>
        <v>0</v>
      </c>
      <c r="AH64" s="107">
        <f t="shared" si="19"/>
        <v>0</v>
      </c>
      <c r="AI64" s="107">
        <f t="shared" si="19"/>
        <v>0</v>
      </c>
      <c r="AJ64" s="107">
        <f t="shared" si="19"/>
        <v>0</v>
      </c>
      <c r="AK64" s="107">
        <f t="shared" si="19"/>
        <v>0</v>
      </c>
      <c r="AL64" s="107">
        <f t="shared" si="19"/>
        <v>0</v>
      </c>
      <c r="AM64" s="107">
        <f t="shared" si="19"/>
        <v>0</v>
      </c>
      <c r="AN64" s="221">
        <f t="shared" si="19"/>
        <v>0</v>
      </c>
      <c r="AO64" s="221">
        <f t="shared" si="19"/>
        <v>0</v>
      </c>
      <c r="AP64" s="107">
        <f t="shared" si="19"/>
        <v>0</v>
      </c>
      <c r="AQ64" s="107">
        <f t="shared" si="19"/>
        <v>0</v>
      </c>
      <c r="AR64" s="107">
        <f t="shared" si="19"/>
        <v>0</v>
      </c>
      <c r="AS64" s="107">
        <f t="shared" si="19"/>
        <v>0</v>
      </c>
      <c r="AT64" s="107">
        <f t="shared" si="19"/>
        <v>0</v>
      </c>
      <c r="AU64" s="107">
        <f t="shared" si="19"/>
        <v>0</v>
      </c>
      <c r="AV64" s="107">
        <f t="shared" si="19"/>
        <v>0</v>
      </c>
      <c r="AW64" s="107">
        <f t="shared" si="19"/>
        <v>0</v>
      </c>
      <c r="AX64" s="107">
        <f t="shared" si="19"/>
        <v>0</v>
      </c>
      <c r="AY64" s="107">
        <f t="shared" si="19"/>
        <v>0</v>
      </c>
      <c r="AZ64" s="107">
        <f t="shared" si="19"/>
        <v>0</v>
      </c>
      <c r="BA64" s="107">
        <f t="shared" si="19"/>
        <v>0</v>
      </c>
      <c r="BB64" s="107">
        <f t="shared" si="19"/>
        <v>0</v>
      </c>
      <c r="BC64" s="107">
        <f t="shared" si="19"/>
        <v>0</v>
      </c>
      <c r="BD64" s="107">
        <f t="shared" si="19"/>
        <v>0</v>
      </c>
      <c r="BE64" s="107">
        <f t="shared" si="19"/>
        <v>0</v>
      </c>
      <c r="BF64" s="107">
        <f t="shared" si="19"/>
        <v>0</v>
      </c>
      <c r="BG64" s="107">
        <f t="shared" si="19"/>
        <v>0</v>
      </c>
      <c r="BH64" s="107">
        <f t="shared" si="19"/>
        <v>0</v>
      </c>
      <c r="BI64" s="107">
        <f t="shared" si="19"/>
        <v>0</v>
      </c>
      <c r="BJ64" s="107">
        <f t="shared" si="19"/>
        <v>0</v>
      </c>
      <c r="BK64" s="107">
        <f t="shared" si="19"/>
        <v>0</v>
      </c>
    </row>
    <row r="65" spans="1:63" ht="15.75" hidden="1" x14ac:dyDescent="0.25">
      <c r="A65" s="90"/>
      <c r="B65" s="104"/>
      <c r="C65" s="105"/>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480"/>
      <c r="AO65" s="107"/>
      <c r="AP65" s="107"/>
      <c r="AQ65" s="107"/>
      <c r="AR65" s="107"/>
      <c r="AS65" s="107"/>
      <c r="AT65" s="107"/>
      <c r="AU65" s="107"/>
      <c r="AV65" s="107"/>
      <c r="AW65" s="107"/>
      <c r="AX65" s="107"/>
      <c r="AY65" s="107"/>
      <c r="AZ65" s="107"/>
      <c r="BA65" s="478"/>
      <c r="BB65" s="107"/>
      <c r="BC65" s="107"/>
      <c r="BD65" s="107"/>
      <c r="BE65" s="107"/>
      <c r="BF65" s="107"/>
      <c r="BG65" s="107"/>
      <c r="BH65" s="107"/>
      <c r="BI65" s="107"/>
      <c r="BJ65" s="107"/>
      <c r="BK65" s="107"/>
    </row>
    <row r="66" spans="1:63" ht="15.75" hidden="1" x14ac:dyDescent="0.25">
      <c r="A66" s="90"/>
      <c r="B66" s="104"/>
      <c r="C66" s="105"/>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478"/>
      <c r="BA66" s="478"/>
      <c r="BB66" s="107"/>
      <c r="BC66" s="107"/>
      <c r="BD66" s="107"/>
      <c r="BE66" s="107"/>
      <c r="BF66" s="107"/>
      <c r="BG66" s="107"/>
      <c r="BH66" s="107"/>
      <c r="BI66" s="107"/>
      <c r="BJ66" s="107"/>
      <c r="BK66" s="107"/>
    </row>
    <row r="67" spans="1:63" ht="63" x14ac:dyDescent="0.25">
      <c r="A67" s="90" t="str">
        <f>G0228_1074205010351_02_0_69_!A68</f>
        <v>1.2.3.6</v>
      </c>
      <c r="B67" s="104" t="str">
        <f>G0228_1074205010351_02_0_69_!B68</f>
        <v>"Включение приборов учета в систему сбора и передачи данных, класс напряжения 6 (10) кВ, всего, в том числе:"</v>
      </c>
      <c r="C67" s="105" t="str">
        <f>G0228_1074205010351_02_0_69_!C68</f>
        <v>Г</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c r="AI67" s="107">
        <v>0</v>
      </c>
      <c r="AJ67" s="107">
        <v>0</v>
      </c>
      <c r="AK67" s="107">
        <v>0</v>
      </c>
      <c r="AL67" s="107">
        <v>0</v>
      </c>
      <c r="AM67" s="107">
        <v>0</v>
      </c>
      <c r="AN67" s="221">
        <v>0</v>
      </c>
      <c r="AO67" s="221">
        <v>0</v>
      </c>
      <c r="AP67" s="107">
        <v>0</v>
      </c>
      <c r="AQ67" s="107">
        <v>0</v>
      </c>
      <c r="AR67" s="107">
        <v>0</v>
      </c>
      <c r="AS67" s="107">
        <v>0</v>
      </c>
      <c r="AT67" s="107">
        <v>0</v>
      </c>
      <c r="AU67" s="107">
        <v>0</v>
      </c>
      <c r="AV67" s="107">
        <v>0</v>
      </c>
      <c r="AW67" s="107">
        <v>0</v>
      </c>
      <c r="AX67" s="107">
        <v>0</v>
      </c>
      <c r="AY67" s="107">
        <v>0</v>
      </c>
      <c r="AZ67" s="107">
        <v>0</v>
      </c>
      <c r="BA67" s="107">
        <v>0</v>
      </c>
      <c r="BB67" s="107">
        <v>0</v>
      </c>
      <c r="BC67" s="107">
        <v>0</v>
      </c>
      <c r="BD67" s="107">
        <v>0</v>
      </c>
      <c r="BE67" s="107">
        <v>0</v>
      </c>
      <c r="BF67" s="107">
        <v>0</v>
      </c>
      <c r="BG67" s="107">
        <v>0</v>
      </c>
      <c r="BH67" s="107">
        <v>0</v>
      </c>
      <c r="BI67" s="107">
        <v>0</v>
      </c>
      <c r="BJ67" s="107">
        <v>0</v>
      </c>
      <c r="BK67" s="107">
        <v>0</v>
      </c>
    </row>
    <row r="68" spans="1:63" ht="63" x14ac:dyDescent="0.25">
      <c r="A68" s="90" t="str">
        <f>G0228_1074205010351_02_0_69_!A69</f>
        <v>1.2.3.7</v>
      </c>
      <c r="B68" s="104" t="str">
        <f>G0228_1074205010351_02_0_69_!B69</f>
        <v>"Включение приборов учета в систему сбора и передачи данных, класс напряжения 35 кВ, всего, в том числе:"</v>
      </c>
      <c r="C68" s="105" t="str">
        <f>G0228_1074205010351_02_0_69_!C69</f>
        <v>Г</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c r="AF68" s="107">
        <v>0</v>
      </c>
      <c r="AG68" s="107">
        <v>0</v>
      </c>
      <c r="AH68" s="107">
        <v>0</v>
      </c>
      <c r="AI68" s="107">
        <v>0</v>
      </c>
      <c r="AJ68" s="107">
        <v>0</v>
      </c>
      <c r="AK68" s="107">
        <v>0</v>
      </c>
      <c r="AL68" s="107">
        <v>0</v>
      </c>
      <c r="AM68" s="107">
        <v>0</v>
      </c>
      <c r="AN68" s="221">
        <v>0</v>
      </c>
      <c r="AO68" s="221">
        <v>0</v>
      </c>
      <c r="AP68" s="107">
        <v>0</v>
      </c>
      <c r="AQ68" s="107">
        <v>0</v>
      </c>
      <c r="AR68" s="107">
        <v>0</v>
      </c>
      <c r="AS68" s="107">
        <v>0</v>
      </c>
      <c r="AT68" s="107">
        <v>0</v>
      </c>
      <c r="AU68" s="107">
        <v>0</v>
      </c>
      <c r="AV68" s="107">
        <v>0</v>
      </c>
      <c r="AW68" s="107">
        <v>0</v>
      </c>
      <c r="AX68" s="107">
        <v>0</v>
      </c>
      <c r="AY68" s="107">
        <v>0</v>
      </c>
      <c r="AZ68" s="107">
        <v>0</v>
      </c>
      <c r="BA68" s="107">
        <v>0</v>
      </c>
      <c r="BB68" s="107">
        <v>0</v>
      </c>
      <c r="BC68" s="107">
        <v>0</v>
      </c>
      <c r="BD68" s="107">
        <v>0</v>
      </c>
      <c r="BE68" s="107">
        <v>0</v>
      </c>
      <c r="BF68" s="107">
        <v>0</v>
      </c>
      <c r="BG68" s="107">
        <v>0</v>
      </c>
      <c r="BH68" s="107">
        <v>0</v>
      </c>
      <c r="BI68" s="107">
        <v>0</v>
      </c>
      <c r="BJ68" s="107">
        <v>0</v>
      </c>
      <c r="BK68" s="107">
        <v>0</v>
      </c>
    </row>
    <row r="69" spans="1:63" ht="63" x14ac:dyDescent="0.25">
      <c r="A69" s="90" t="str">
        <f>G0228_1074205010351_02_0_69_!A70</f>
        <v>1.2.3.8</v>
      </c>
      <c r="B69" s="104" t="str">
        <f>G0228_1074205010351_02_0_69_!B70</f>
        <v>"Включение приборов учета в систему сбора и передачи данных, класс напряжения 110 кВ и выше, всего, в том числе:"</v>
      </c>
      <c r="C69" s="105" t="str">
        <f>G0228_1074205010351_02_0_69_!C70</f>
        <v>Г</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c r="AF69" s="107">
        <v>0</v>
      </c>
      <c r="AG69" s="107">
        <v>0</v>
      </c>
      <c r="AH69" s="107">
        <v>0</v>
      </c>
      <c r="AI69" s="107">
        <v>0</v>
      </c>
      <c r="AJ69" s="107">
        <v>0</v>
      </c>
      <c r="AK69" s="107">
        <v>0</v>
      </c>
      <c r="AL69" s="107">
        <v>0</v>
      </c>
      <c r="AM69" s="107">
        <v>0</v>
      </c>
      <c r="AN69" s="221">
        <v>0</v>
      </c>
      <c r="AO69" s="221">
        <v>0</v>
      </c>
      <c r="AP69" s="107">
        <v>0</v>
      </c>
      <c r="AQ69" s="107">
        <v>0</v>
      </c>
      <c r="AR69" s="107">
        <v>0</v>
      </c>
      <c r="AS69" s="107">
        <v>0</v>
      </c>
      <c r="AT69" s="107">
        <v>0</v>
      </c>
      <c r="AU69" s="107">
        <v>0</v>
      </c>
      <c r="AV69" s="107">
        <v>0</v>
      </c>
      <c r="AW69" s="107">
        <v>0</v>
      </c>
      <c r="AX69" s="107">
        <v>0</v>
      </c>
      <c r="AY69" s="107">
        <v>0</v>
      </c>
      <c r="AZ69" s="107">
        <v>0</v>
      </c>
      <c r="BA69" s="107">
        <v>0</v>
      </c>
      <c r="BB69" s="107">
        <v>0</v>
      </c>
      <c r="BC69" s="107">
        <v>0</v>
      </c>
      <c r="BD69" s="107">
        <v>0</v>
      </c>
      <c r="BE69" s="107">
        <v>0</v>
      </c>
      <c r="BF69" s="107">
        <v>0</v>
      </c>
      <c r="BG69" s="107">
        <v>0</v>
      </c>
      <c r="BH69" s="107">
        <v>0</v>
      </c>
      <c r="BI69" s="107">
        <v>0</v>
      </c>
      <c r="BJ69" s="107">
        <v>0</v>
      </c>
      <c r="BK69" s="107">
        <v>0</v>
      </c>
    </row>
    <row r="70" spans="1:63" ht="63" x14ac:dyDescent="0.25">
      <c r="A70" s="90" t="str">
        <f>G0228_1074205010351_02_0_69_!A71</f>
        <v>1.2.4</v>
      </c>
      <c r="B70" s="104" t="str">
        <f>G0228_1074205010351_02_0_69_!B71</f>
        <v>Реконструкция, модернизация, техническое перевооружение прочих объектов основных средств, всего, в том числе:</v>
      </c>
      <c r="C70" s="105" t="str">
        <f>G0228_1074205010351_02_0_69_!C71</f>
        <v>Г</v>
      </c>
      <c r="D70" s="107">
        <f t="shared" ref="D70:AI70" si="20">SUM(D71,D72)</f>
        <v>0</v>
      </c>
      <c r="E70" s="107">
        <f t="shared" si="20"/>
        <v>0</v>
      </c>
      <c r="F70" s="107">
        <f t="shared" si="20"/>
        <v>0</v>
      </c>
      <c r="G70" s="107">
        <f t="shared" si="20"/>
        <v>0</v>
      </c>
      <c r="H70" s="107">
        <f t="shared" si="20"/>
        <v>0</v>
      </c>
      <c r="I70" s="107">
        <f t="shared" si="20"/>
        <v>0</v>
      </c>
      <c r="J70" s="107">
        <f t="shared" si="20"/>
        <v>0</v>
      </c>
      <c r="K70" s="107">
        <f t="shared" si="20"/>
        <v>0</v>
      </c>
      <c r="L70" s="107">
        <f t="shared" si="20"/>
        <v>0</v>
      </c>
      <c r="M70" s="107">
        <f t="shared" si="20"/>
        <v>0</v>
      </c>
      <c r="N70" s="107">
        <f t="shared" si="20"/>
        <v>0</v>
      </c>
      <c r="O70" s="107">
        <f t="shared" si="20"/>
        <v>0</v>
      </c>
      <c r="P70" s="107">
        <f t="shared" si="20"/>
        <v>0</v>
      </c>
      <c r="Q70" s="107">
        <f t="shared" si="20"/>
        <v>0</v>
      </c>
      <c r="R70" s="107">
        <f t="shared" si="20"/>
        <v>0</v>
      </c>
      <c r="S70" s="107">
        <f t="shared" si="20"/>
        <v>0</v>
      </c>
      <c r="T70" s="107">
        <f t="shared" si="20"/>
        <v>0</v>
      </c>
      <c r="U70" s="107">
        <f t="shared" si="20"/>
        <v>0</v>
      </c>
      <c r="V70" s="107">
        <f t="shared" si="20"/>
        <v>0</v>
      </c>
      <c r="W70" s="107">
        <f t="shared" si="20"/>
        <v>0</v>
      </c>
      <c r="X70" s="107">
        <f t="shared" si="20"/>
        <v>0</v>
      </c>
      <c r="Y70" s="107">
        <f t="shared" si="20"/>
        <v>0</v>
      </c>
      <c r="Z70" s="107">
        <f t="shared" si="20"/>
        <v>0</v>
      </c>
      <c r="AA70" s="107">
        <f t="shared" si="20"/>
        <v>0</v>
      </c>
      <c r="AB70" s="107">
        <f t="shared" si="20"/>
        <v>0</v>
      </c>
      <c r="AC70" s="107">
        <f t="shared" si="20"/>
        <v>0</v>
      </c>
      <c r="AD70" s="107">
        <f t="shared" si="20"/>
        <v>0</v>
      </c>
      <c r="AE70" s="107">
        <f t="shared" si="20"/>
        <v>0</v>
      </c>
      <c r="AF70" s="107">
        <f t="shared" si="20"/>
        <v>0</v>
      </c>
      <c r="AG70" s="107">
        <f t="shared" si="20"/>
        <v>0</v>
      </c>
      <c r="AH70" s="107">
        <f t="shared" si="20"/>
        <v>0</v>
      </c>
      <c r="AI70" s="107">
        <f t="shared" si="20"/>
        <v>0</v>
      </c>
      <c r="AJ70" s="107">
        <f t="shared" ref="AJ70:BK70" si="21">SUM(AJ71,AJ72)</f>
        <v>0</v>
      </c>
      <c r="AK70" s="107">
        <f t="shared" si="21"/>
        <v>0</v>
      </c>
      <c r="AL70" s="107">
        <f t="shared" si="21"/>
        <v>0</v>
      </c>
      <c r="AM70" s="107">
        <f t="shared" si="21"/>
        <v>0</v>
      </c>
      <c r="AN70" s="221">
        <f t="shared" si="21"/>
        <v>0</v>
      </c>
      <c r="AO70" s="221">
        <f t="shared" si="21"/>
        <v>0</v>
      </c>
      <c r="AP70" s="107">
        <f t="shared" si="21"/>
        <v>0</v>
      </c>
      <c r="AQ70" s="107">
        <f t="shared" si="21"/>
        <v>0</v>
      </c>
      <c r="AR70" s="107">
        <f t="shared" si="21"/>
        <v>0</v>
      </c>
      <c r="AS70" s="107">
        <f t="shared" si="21"/>
        <v>0</v>
      </c>
      <c r="AT70" s="107">
        <f t="shared" si="21"/>
        <v>0</v>
      </c>
      <c r="AU70" s="107">
        <f t="shared" si="21"/>
        <v>0</v>
      </c>
      <c r="AV70" s="107">
        <f t="shared" si="21"/>
        <v>0</v>
      </c>
      <c r="AW70" s="107">
        <f t="shared" si="21"/>
        <v>0</v>
      </c>
      <c r="AX70" s="107">
        <f t="shared" si="21"/>
        <v>0</v>
      </c>
      <c r="AY70" s="107">
        <f t="shared" si="21"/>
        <v>0</v>
      </c>
      <c r="AZ70" s="107">
        <f t="shared" si="21"/>
        <v>0</v>
      </c>
      <c r="BA70" s="107">
        <f t="shared" si="21"/>
        <v>0</v>
      </c>
      <c r="BB70" s="107">
        <f t="shared" si="21"/>
        <v>0</v>
      </c>
      <c r="BC70" s="107">
        <f t="shared" si="21"/>
        <v>0</v>
      </c>
      <c r="BD70" s="107">
        <f t="shared" si="21"/>
        <v>0</v>
      </c>
      <c r="BE70" s="107">
        <f t="shared" si="21"/>
        <v>0</v>
      </c>
      <c r="BF70" s="107">
        <f t="shared" si="21"/>
        <v>0</v>
      </c>
      <c r="BG70" s="107">
        <f t="shared" si="21"/>
        <v>0</v>
      </c>
      <c r="BH70" s="107">
        <f t="shared" si="21"/>
        <v>0</v>
      </c>
      <c r="BI70" s="107">
        <f t="shared" si="21"/>
        <v>0</v>
      </c>
      <c r="BJ70" s="107">
        <f t="shared" si="21"/>
        <v>0</v>
      </c>
      <c r="BK70" s="107">
        <f t="shared" si="21"/>
        <v>0</v>
      </c>
    </row>
    <row r="71" spans="1:63" ht="47.25" x14ac:dyDescent="0.25">
      <c r="A71" s="90" t="str">
        <f>G0228_1074205010351_02_0_69_!A72</f>
        <v>1.2.4.1</v>
      </c>
      <c r="B71" s="104" t="str">
        <f>G0228_1074205010351_02_0_69_!B72</f>
        <v>Реконструкция прочих объектов основных средств, всего, в том числе:</v>
      </c>
      <c r="C71" s="105" t="str">
        <f>G0228_1074205010351_02_0_69_!C72</f>
        <v>Г</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c r="AI71" s="107">
        <v>0</v>
      </c>
      <c r="AJ71" s="107">
        <v>0</v>
      </c>
      <c r="AK71" s="107">
        <v>0</v>
      </c>
      <c r="AL71" s="107">
        <v>0</v>
      </c>
      <c r="AM71" s="107">
        <v>0</v>
      </c>
      <c r="AN71" s="107">
        <v>0</v>
      </c>
      <c r="AO71" s="107">
        <v>0</v>
      </c>
      <c r="AP71" s="107">
        <v>0</v>
      </c>
      <c r="AQ71" s="107">
        <v>0</v>
      </c>
      <c r="AR71" s="107">
        <v>0</v>
      </c>
      <c r="AS71" s="107">
        <v>0</v>
      </c>
      <c r="AT71" s="107">
        <v>0</v>
      </c>
      <c r="AU71" s="107">
        <v>0</v>
      </c>
      <c r="AV71" s="107">
        <v>0</v>
      </c>
      <c r="AW71" s="107">
        <v>0</v>
      </c>
      <c r="AX71" s="107">
        <v>0</v>
      </c>
      <c r="AY71" s="107">
        <v>0</v>
      </c>
      <c r="AZ71" s="107">
        <v>0</v>
      </c>
      <c r="BA71" s="107">
        <v>0</v>
      </c>
      <c r="BB71" s="107">
        <v>0</v>
      </c>
      <c r="BC71" s="107">
        <v>0</v>
      </c>
      <c r="BD71" s="107">
        <v>0</v>
      </c>
      <c r="BE71" s="107">
        <v>0</v>
      </c>
      <c r="BF71" s="107">
        <v>0</v>
      </c>
      <c r="BG71" s="107">
        <v>0</v>
      </c>
      <c r="BH71" s="107">
        <v>0</v>
      </c>
      <c r="BI71" s="107">
        <v>0</v>
      </c>
      <c r="BJ71" s="107">
        <v>0</v>
      </c>
      <c r="BK71" s="107">
        <v>0</v>
      </c>
    </row>
    <row r="72" spans="1:63" ht="63" x14ac:dyDescent="0.25">
      <c r="A72" s="90" t="str">
        <f>G0228_1074205010351_02_0_69_!A73</f>
        <v>1.2.4.2</v>
      </c>
      <c r="B72" s="104" t="str">
        <f>G0228_1074205010351_02_0_69_!B73</f>
        <v>Модернизация, техническое перевооружение прочих объектов основных средств, всего, в том числе:</v>
      </c>
      <c r="C72" s="105" t="str">
        <f>G0228_1074205010351_02_0_69_!C73</f>
        <v>Г</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c r="AF72" s="107">
        <v>0</v>
      </c>
      <c r="AG72" s="107">
        <v>0</v>
      </c>
      <c r="AH72" s="107">
        <v>0</v>
      </c>
      <c r="AI72" s="107">
        <v>0</v>
      </c>
      <c r="AJ72" s="107">
        <v>0</v>
      </c>
      <c r="AK72" s="107">
        <v>0</v>
      </c>
      <c r="AL72" s="107">
        <v>0</v>
      </c>
      <c r="AM72" s="107">
        <v>0</v>
      </c>
      <c r="AN72" s="221">
        <v>0</v>
      </c>
      <c r="AO72" s="221">
        <v>0</v>
      </c>
      <c r="AP72" s="107">
        <v>0</v>
      </c>
      <c r="AQ72" s="107">
        <v>0</v>
      </c>
      <c r="AR72" s="107">
        <v>0</v>
      </c>
      <c r="AS72" s="107">
        <v>0</v>
      </c>
      <c r="AT72" s="107">
        <v>0</v>
      </c>
      <c r="AU72" s="107">
        <v>0</v>
      </c>
      <c r="AV72" s="107">
        <v>0</v>
      </c>
      <c r="AW72" s="107">
        <v>0</v>
      </c>
      <c r="AX72" s="107">
        <v>0</v>
      </c>
      <c r="AY72" s="107">
        <v>0</v>
      </c>
      <c r="AZ72" s="107">
        <v>0</v>
      </c>
      <c r="BA72" s="107">
        <v>0</v>
      </c>
      <c r="BB72" s="107">
        <v>0</v>
      </c>
      <c r="BC72" s="107">
        <v>0</v>
      </c>
      <c r="BD72" s="107">
        <v>0</v>
      </c>
      <c r="BE72" s="107">
        <v>0</v>
      </c>
      <c r="BF72" s="107">
        <v>0</v>
      </c>
      <c r="BG72" s="107">
        <v>0</v>
      </c>
      <c r="BH72" s="107">
        <v>0</v>
      </c>
      <c r="BI72" s="107">
        <v>0</v>
      </c>
      <c r="BJ72" s="107">
        <v>0</v>
      </c>
      <c r="BK72" s="107">
        <v>0</v>
      </c>
    </row>
    <row r="73" spans="1:63" ht="94.5" x14ac:dyDescent="0.25">
      <c r="A73" s="90" t="str">
        <f>G0228_1074205010351_02_0_69_!A74</f>
        <v>1.3</v>
      </c>
      <c r="B73" s="10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105" t="str">
        <f>G0228_1074205010351_02_0_69_!C74</f>
        <v>Г</v>
      </c>
      <c r="D73" s="107">
        <f t="shared" ref="D73:BK73" si="22">SUM(D74,D75)</f>
        <v>0</v>
      </c>
      <c r="E73" s="107">
        <f t="shared" si="22"/>
        <v>0</v>
      </c>
      <c r="F73" s="107">
        <f t="shared" si="22"/>
        <v>0</v>
      </c>
      <c r="G73" s="107">
        <f t="shared" si="22"/>
        <v>0</v>
      </c>
      <c r="H73" s="107">
        <f t="shared" si="22"/>
        <v>0</v>
      </c>
      <c r="I73" s="107">
        <f t="shared" si="22"/>
        <v>0</v>
      </c>
      <c r="J73" s="107">
        <f t="shared" si="22"/>
        <v>0</v>
      </c>
      <c r="K73" s="107">
        <f t="shared" si="22"/>
        <v>0</v>
      </c>
      <c r="L73" s="107">
        <f t="shared" si="22"/>
        <v>0</v>
      </c>
      <c r="M73" s="107">
        <f t="shared" si="22"/>
        <v>0</v>
      </c>
      <c r="N73" s="107">
        <f t="shared" si="22"/>
        <v>0</v>
      </c>
      <c r="O73" s="107">
        <f t="shared" si="22"/>
        <v>0</v>
      </c>
      <c r="P73" s="107">
        <f t="shared" si="22"/>
        <v>0</v>
      </c>
      <c r="Q73" s="107">
        <f t="shared" si="22"/>
        <v>0</v>
      </c>
      <c r="R73" s="107">
        <f t="shared" si="22"/>
        <v>0</v>
      </c>
      <c r="S73" s="107">
        <f t="shared" si="22"/>
        <v>0</v>
      </c>
      <c r="T73" s="107">
        <f t="shared" si="22"/>
        <v>0</v>
      </c>
      <c r="U73" s="107">
        <f t="shared" si="22"/>
        <v>0</v>
      </c>
      <c r="V73" s="107">
        <f t="shared" si="22"/>
        <v>0</v>
      </c>
      <c r="W73" s="107">
        <f t="shared" si="22"/>
        <v>0</v>
      </c>
      <c r="X73" s="107">
        <f t="shared" si="22"/>
        <v>0</v>
      </c>
      <c r="Y73" s="107">
        <f t="shared" si="22"/>
        <v>0</v>
      </c>
      <c r="Z73" s="107">
        <f t="shared" si="22"/>
        <v>0</v>
      </c>
      <c r="AA73" s="107">
        <f t="shared" si="22"/>
        <v>0</v>
      </c>
      <c r="AB73" s="107">
        <f t="shared" si="22"/>
        <v>0</v>
      </c>
      <c r="AC73" s="107">
        <f t="shared" si="22"/>
        <v>0</v>
      </c>
      <c r="AD73" s="107">
        <f t="shared" si="22"/>
        <v>0</v>
      </c>
      <c r="AE73" s="107">
        <f t="shared" si="22"/>
        <v>0</v>
      </c>
      <c r="AF73" s="107">
        <f t="shared" si="22"/>
        <v>0</v>
      </c>
      <c r="AG73" s="107">
        <f t="shared" si="22"/>
        <v>0</v>
      </c>
      <c r="AH73" s="107">
        <f t="shared" si="22"/>
        <v>0</v>
      </c>
      <c r="AI73" s="107">
        <f t="shared" si="22"/>
        <v>0</v>
      </c>
      <c r="AJ73" s="107">
        <f t="shared" si="22"/>
        <v>0</v>
      </c>
      <c r="AK73" s="107">
        <f t="shared" si="22"/>
        <v>0</v>
      </c>
      <c r="AL73" s="107">
        <f t="shared" si="22"/>
        <v>0</v>
      </c>
      <c r="AM73" s="107">
        <f t="shared" si="22"/>
        <v>0</v>
      </c>
      <c r="AN73" s="221">
        <f t="shared" si="22"/>
        <v>0</v>
      </c>
      <c r="AO73" s="221">
        <f t="shared" si="22"/>
        <v>0</v>
      </c>
      <c r="AP73" s="107">
        <f t="shared" si="22"/>
        <v>0</v>
      </c>
      <c r="AQ73" s="107">
        <f t="shared" si="22"/>
        <v>0</v>
      </c>
      <c r="AR73" s="107">
        <f t="shared" si="22"/>
        <v>0</v>
      </c>
      <c r="AS73" s="107">
        <f t="shared" si="22"/>
        <v>0</v>
      </c>
      <c r="AT73" s="107">
        <f t="shared" si="22"/>
        <v>0</v>
      </c>
      <c r="AU73" s="107">
        <f t="shared" si="22"/>
        <v>0</v>
      </c>
      <c r="AV73" s="107">
        <f t="shared" si="22"/>
        <v>0</v>
      </c>
      <c r="AW73" s="107">
        <f t="shared" si="22"/>
        <v>0</v>
      </c>
      <c r="AX73" s="107">
        <f t="shared" si="22"/>
        <v>0</v>
      </c>
      <c r="AY73" s="107">
        <f t="shared" si="22"/>
        <v>0</v>
      </c>
      <c r="AZ73" s="107">
        <f t="shared" si="22"/>
        <v>0</v>
      </c>
      <c r="BA73" s="107">
        <f t="shared" si="22"/>
        <v>0</v>
      </c>
      <c r="BB73" s="107">
        <f t="shared" si="22"/>
        <v>0</v>
      </c>
      <c r="BC73" s="107">
        <f t="shared" si="22"/>
        <v>0</v>
      </c>
      <c r="BD73" s="107">
        <f t="shared" si="22"/>
        <v>0</v>
      </c>
      <c r="BE73" s="107">
        <f t="shared" si="22"/>
        <v>0</v>
      </c>
      <c r="BF73" s="107">
        <f t="shared" si="22"/>
        <v>0</v>
      </c>
      <c r="BG73" s="107">
        <f t="shared" si="22"/>
        <v>0</v>
      </c>
      <c r="BH73" s="107">
        <f t="shared" si="22"/>
        <v>0</v>
      </c>
      <c r="BI73" s="107">
        <f t="shared" si="22"/>
        <v>0</v>
      </c>
      <c r="BJ73" s="107">
        <f t="shared" si="22"/>
        <v>0</v>
      </c>
      <c r="BK73" s="107">
        <f t="shared" si="22"/>
        <v>0</v>
      </c>
    </row>
    <row r="74" spans="1:63" ht="78.75" x14ac:dyDescent="0.25">
      <c r="A74" s="90" t="str">
        <f>G0228_1074205010351_02_0_69_!A75</f>
        <v>1.3.1</v>
      </c>
      <c r="B74" s="10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105" t="str">
        <f>G0228_1074205010351_02_0_69_!C75</f>
        <v>Г</v>
      </c>
      <c r="D74" s="107">
        <v>0</v>
      </c>
      <c r="E74" s="107">
        <v>0</v>
      </c>
      <c r="F74" s="107">
        <v>0</v>
      </c>
      <c r="G74" s="107">
        <v>0</v>
      </c>
      <c r="H74" s="107">
        <v>0</v>
      </c>
      <c r="I74" s="107">
        <v>0</v>
      </c>
      <c r="J74" s="107">
        <v>0</v>
      </c>
      <c r="K74" s="107">
        <v>0</v>
      </c>
      <c r="L74" s="107">
        <v>0</v>
      </c>
      <c r="M74" s="107">
        <v>0</v>
      </c>
      <c r="N74" s="107">
        <v>0</v>
      </c>
      <c r="O74" s="107">
        <v>0</v>
      </c>
      <c r="P74" s="107">
        <v>0</v>
      </c>
      <c r="Q74" s="107">
        <v>0</v>
      </c>
      <c r="R74" s="107">
        <v>0</v>
      </c>
      <c r="S74" s="107">
        <v>0</v>
      </c>
      <c r="T74" s="107">
        <v>0</v>
      </c>
      <c r="U74" s="107">
        <v>0</v>
      </c>
      <c r="V74" s="107">
        <v>0</v>
      </c>
      <c r="W74" s="107">
        <v>0</v>
      </c>
      <c r="X74" s="107">
        <v>0</v>
      </c>
      <c r="Y74" s="107">
        <v>0</v>
      </c>
      <c r="Z74" s="107">
        <v>0</v>
      </c>
      <c r="AA74" s="107">
        <v>0</v>
      </c>
      <c r="AB74" s="107">
        <v>0</v>
      </c>
      <c r="AC74" s="107">
        <v>0</v>
      </c>
      <c r="AD74" s="107">
        <v>0</v>
      </c>
      <c r="AE74" s="107">
        <v>0</v>
      </c>
      <c r="AF74" s="107">
        <v>0</v>
      </c>
      <c r="AG74" s="107">
        <v>0</v>
      </c>
      <c r="AH74" s="107">
        <v>0</v>
      </c>
      <c r="AI74" s="107">
        <v>0</v>
      </c>
      <c r="AJ74" s="107">
        <v>0</v>
      </c>
      <c r="AK74" s="107">
        <v>0</v>
      </c>
      <c r="AL74" s="107">
        <v>0</v>
      </c>
      <c r="AM74" s="107">
        <v>0</v>
      </c>
      <c r="AN74" s="221">
        <v>0</v>
      </c>
      <c r="AO74" s="221">
        <v>0</v>
      </c>
      <c r="AP74" s="107">
        <v>0</v>
      </c>
      <c r="AQ74" s="107">
        <v>0</v>
      </c>
      <c r="AR74" s="107">
        <v>0</v>
      </c>
      <c r="AS74" s="107">
        <v>0</v>
      </c>
      <c r="AT74" s="107">
        <v>0</v>
      </c>
      <c r="AU74" s="107">
        <v>0</v>
      </c>
      <c r="AV74" s="107">
        <v>0</v>
      </c>
      <c r="AW74" s="107">
        <v>0</v>
      </c>
      <c r="AX74" s="107">
        <v>0</v>
      </c>
      <c r="AY74" s="107">
        <v>0</v>
      </c>
      <c r="AZ74" s="107">
        <v>0</v>
      </c>
      <c r="BA74" s="107">
        <v>0</v>
      </c>
      <c r="BB74" s="107">
        <v>0</v>
      </c>
      <c r="BC74" s="107">
        <v>0</v>
      </c>
      <c r="BD74" s="107">
        <v>0</v>
      </c>
      <c r="BE74" s="107">
        <v>0</v>
      </c>
      <c r="BF74" s="107">
        <v>0</v>
      </c>
      <c r="BG74" s="107">
        <v>0</v>
      </c>
      <c r="BH74" s="107">
        <v>0</v>
      </c>
      <c r="BI74" s="107">
        <v>0</v>
      </c>
      <c r="BJ74" s="107">
        <v>0</v>
      </c>
      <c r="BK74" s="107">
        <v>0</v>
      </c>
    </row>
    <row r="75" spans="1:63" ht="78.75" x14ac:dyDescent="0.25">
      <c r="A75" s="90" t="str">
        <f>G0228_1074205010351_02_0_69_!A76</f>
        <v>1.3.2</v>
      </c>
      <c r="B75" s="104" t="str">
        <f>G0228_1074205010351_02_0_69_!B76</f>
        <v>Инвестиционные проекты, предусмотренные схемой и программой развития субъекта Российской Федерации, всего, в том числе:</v>
      </c>
      <c r="C75" s="105" t="str">
        <f>G0228_1074205010351_02_0_69_!C76</f>
        <v>Г</v>
      </c>
      <c r="D75" s="107">
        <f t="shared" ref="D75:AI75" si="23">SUM(D76:D76)</f>
        <v>0</v>
      </c>
      <c r="E75" s="107">
        <f t="shared" si="23"/>
        <v>0</v>
      </c>
      <c r="F75" s="107">
        <f t="shared" si="23"/>
        <v>0</v>
      </c>
      <c r="G75" s="107">
        <f t="shared" si="23"/>
        <v>0</v>
      </c>
      <c r="H75" s="107">
        <f t="shared" si="23"/>
        <v>0</v>
      </c>
      <c r="I75" s="107">
        <f t="shared" si="23"/>
        <v>0</v>
      </c>
      <c r="J75" s="107">
        <f t="shared" si="23"/>
        <v>0</v>
      </c>
      <c r="K75" s="107">
        <f t="shared" si="23"/>
        <v>0</v>
      </c>
      <c r="L75" s="107">
        <f t="shared" si="23"/>
        <v>0</v>
      </c>
      <c r="M75" s="107">
        <f t="shared" si="23"/>
        <v>0</v>
      </c>
      <c r="N75" s="107">
        <f t="shared" si="23"/>
        <v>0</v>
      </c>
      <c r="O75" s="107">
        <f t="shared" si="23"/>
        <v>0</v>
      </c>
      <c r="P75" s="107">
        <f t="shared" si="23"/>
        <v>0</v>
      </c>
      <c r="Q75" s="107">
        <f t="shared" si="23"/>
        <v>0</v>
      </c>
      <c r="R75" s="107">
        <f t="shared" si="23"/>
        <v>0</v>
      </c>
      <c r="S75" s="107">
        <f t="shared" si="23"/>
        <v>0</v>
      </c>
      <c r="T75" s="107">
        <f t="shared" si="23"/>
        <v>0</v>
      </c>
      <c r="U75" s="107">
        <f t="shared" si="23"/>
        <v>0</v>
      </c>
      <c r="V75" s="107">
        <f t="shared" si="23"/>
        <v>0</v>
      </c>
      <c r="W75" s="107">
        <f t="shared" si="23"/>
        <v>0</v>
      </c>
      <c r="X75" s="107">
        <f t="shared" si="23"/>
        <v>0</v>
      </c>
      <c r="Y75" s="107">
        <f t="shared" si="23"/>
        <v>0</v>
      </c>
      <c r="Z75" s="107">
        <f t="shared" si="23"/>
        <v>0</v>
      </c>
      <c r="AA75" s="107">
        <f t="shared" si="23"/>
        <v>0</v>
      </c>
      <c r="AB75" s="107">
        <f t="shared" si="23"/>
        <v>0</v>
      </c>
      <c r="AC75" s="107">
        <f t="shared" si="23"/>
        <v>0</v>
      </c>
      <c r="AD75" s="107">
        <f t="shared" si="23"/>
        <v>0</v>
      </c>
      <c r="AE75" s="107">
        <f t="shared" si="23"/>
        <v>0</v>
      </c>
      <c r="AF75" s="107">
        <f t="shared" si="23"/>
        <v>0</v>
      </c>
      <c r="AG75" s="107">
        <f t="shared" si="23"/>
        <v>0</v>
      </c>
      <c r="AH75" s="107">
        <f t="shared" si="23"/>
        <v>0</v>
      </c>
      <c r="AI75" s="107">
        <f t="shared" si="23"/>
        <v>0</v>
      </c>
      <c r="AJ75" s="107">
        <f t="shared" ref="AJ75:BK75" si="24">SUM(AJ76:AJ76)</f>
        <v>0</v>
      </c>
      <c r="AK75" s="107">
        <f t="shared" si="24"/>
        <v>0</v>
      </c>
      <c r="AL75" s="107">
        <f t="shared" si="24"/>
        <v>0</v>
      </c>
      <c r="AM75" s="107">
        <f t="shared" si="24"/>
        <v>0</v>
      </c>
      <c r="AN75" s="221">
        <f t="shared" si="24"/>
        <v>0</v>
      </c>
      <c r="AO75" s="221">
        <f t="shared" si="24"/>
        <v>0</v>
      </c>
      <c r="AP75" s="107">
        <f t="shared" si="24"/>
        <v>0</v>
      </c>
      <c r="AQ75" s="107">
        <f t="shared" si="24"/>
        <v>0</v>
      </c>
      <c r="AR75" s="107">
        <f t="shared" si="24"/>
        <v>0</v>
      </c>
      <c r="AS75" s="107">
        <f t="shared" si="24"/>
        <v>0</v>
      </c>
      <c r="AT75" s="107">
        <f t="shared" si="24"/>
        <v>0</v>
      </c>
      <c r="AU75" s="107">
        <f t="shared" si="24"/>
        <v>0</v>
      </c>
      <c r="AV75" s="107">
        <f t="shared" si="24"/>
        <v>0</v>
      </c>
      <c r="AW75" s="107">
        <f t="shared" si="24"/>
        <v>0</v>
      </c>
      <c r="AX75" s="107">
        <f t="shared" si="24"/>
        <v>0</v>
      </c>
      <c r="AY75" s="107">
        <f t="shared" si="24"/>
        <v>0</v>
      </c>
      <c r="AZ75" s="107">
        <f t="shared" si="24"/>
        <v>0</v>
      </c>
      <c r="BA75" s="107">
        <f t="shared" si="24"/>
        <v>0</v>
      </c>
      <c r="BB75" s="107">
        <f t="shared" si="24"/>
        <v>0</v>
      </c>
      <c r="BC75" s="107">
        <f t="shared" si="24"/>
        <v>0</v>
      </c>
      <c r="BD75" s="107">
        <f t="shared" si="24"/>
        <v>0</v>
      </c>
      <c r="BE75" s="107">
        <f t="shared" si="24"/>
        <v>0</v>
      </c>
      <c r="BF75" s="107">
        <f t="shared" si="24"/>
        <v>0</v>
      </c>
      <c r="BG75" s="107">
        <f t="shared" si="24"/>
        <v>0</v>
      </c>
      <c r="BH75" s="107">
        <f t="shared" si="24"/>
        <v>0</v>
      </c>
      <c r="BI75" s="107">
        <f t="shared" si="24"/>
        <v>0</v>
      </c>
      <c r="BJ75" s="107">
        <f t="shared" si="24"/>
        <v>0</v>
      </c>
      <c r="BK75" s="107">
        <f t="shared" si="24"/>
        <v>0</v>
      </c>
    </row>
    <row r="76" spans="1:63" ht="47.25" hidden="1" x14ac:dyDescent="0.25">
      <c r="A76" s="90">
        <f>G0228_1074205010351_02_0_69_!A77</f>
        <v>0</v>
      </c>
      <c r="B76" s="104">
        <f>G0228_1074205010351_02_0_69_!B77</f>
        <v>0</v>
      </c>
      <c r="C76" s="105">
        <f>G0228_1074205010351_02_0_69_!C77</f>
        <v>0</v>
      </c>
      <c r="D76" s="107">
        <v>0</v>
      </c>
      <c r="E76" s="107" t="s">
        <v>482</v>
      </c>
      <c r="F76" s="107">
        <v>0</v>
      </c>
      <c r="G76" s="107" t="s">
        <v>482</v>
      </c>
      <c r="H76" s="107">
        <v>0</v>
      </c>
      <c r="I76" s="107" t="s">
        <v>482</v>
      </c>
      <c r="J76" s="107">
        <v>0</v>
      </c>
      <c r="K76" s="107" t="s">
        <v>482</v>
      </c>
      <c r="L76" s="107">
        <v>0</v>
      </c>
      <c r="M76" s="107" t="s">
        <v>482</v>
      </c>
      <c r="N76" s="107">
        <v>0</v>
      </c>
      <c r="O76" s="107" t="s">
        <v>482</v>
      </c>
      <c r="P76" s="107">
        <v>0</v>
      </c>
      <c r="Q76" s="107" t="s">
        <v>482</v>
      </c>
      <c r="R76" s="107">
        <v>0</v>
      </c>
      <c r="S76" s="107" t="s">
        <v>482</v>
      </c>
      <c r="T76" s="107">
        <v>0</v>
      </c>
      <c r="U76" s="107" t="s">
        <v>482</v>
      </c>
      <c r="V76" s="107">
        <v>0</v>
      </c>
      <c r="W76" s="107" t="s">
        <v>482</v>
      </c>
      <c r="X76" s="107">
        <v>0</v>
      </c>
      <c r="Y76" s="107" t="s">
        <v>482</v>
      </c>
      <c r="Z76" s="107">
        <v>0</v>
      </c>
      <c r="AA76" s="107" t="s">
        <v>482</v>
      </c>
      <c r="AB76" s="107">
        <v>0</v>
      </c>
      <c r="AC76" s="107" t="s">
        <v>482</v>
      </c>
      <c r="AD76" s="107">
        <v>0</v>
      </c>
      <c r="AE76" s="107" t="s">
        <v>482</v>
      </c>
      <c r="AF76" s="107">
        <v>0</v>
      </c>
      <c r="AG76" s="107" t="s">
        <v>482</v>
      </c>
      <c r="AH76" s="107">
        <v>0</v>
      </c>
      <c r="AI76" s="107" t="s">
        <v>482</v>
      </c>
      <c r="AJ76" s="107">
        <v>0</v>
      </c>
      <c r="AK76" s="107" t="s">
        <v>482</v>
      </c>
      <c r="AL76" s="107">
        <v>0</v>
      </c>
      <c r="AM76" s="107" t="s">
        <v>482</v>
      </c>
      <c r="AN76" s="107">
        <v>0</v>
      </c>
      <c r="AO76" s="107" t="s">
        <v>482</v>
      </c>
      <c r="AP76" s="478">
        <v>0</v>
      </c>
      <c r="AQ76" s="107" t="s">
        <v>482</v>
      </c>
      <c r="AR76" s="107">
        <v>0</v>
      </c>
      <c r="AS76" s="107" t="s">
        <v>482</v>
      </c>
      <c r="AT76" s="107">
        <v>0</v>
      </c>
      <c r="AU76" s="107" t="s">
        <v>482</v>
      </c>
      <c r="AV76" s="107">
        <v>0</v>
      </c>
      <c r="AW76" s="107" t="s">
        <v>482</v>
      </c>
      <c r="AX76" s="107">
        <v>0</v>
      </c>
      <c r="AY76" s="107" t="s">
        <v>482</v>
      </c>
      <c r="AZ76" s="107">
        <v>0</v>
      </c>
      <c r="BA76" s="478" t="s">
        <v>482</v>
      </c>
      <c r="BB76" s="107">
        <v>0</v>
      </c>
      <c r="BC76" s="107" t="s">
        <v>482</v>
      </c>
      <c r="BD76" s="107">
        <v>0</v>
      </c>
      <c r="BE76" s="107" t="s">
        <v>482</v>
      </c>
      <c r="BF76" s="107">
        <v>0</v>
      </c>
      <c r="BG76" s="107" t="s">
        <v>482</v>
      </c>
      <c r="BH76" s="107">
        <v>0</v>
      </c>
      <c r="BI76" s="107" t="s">
        <v>482</v>
      </c>
      <c r="BJ76" s="107">
        <v>0</v>
      </c>
      <c r="BK76" s="107" t="s">
        <v>482</v>
      </c>
    </row>
    <row r="77" spans="1:63" ht="47.25" x14ac:dyDescent="0.25">
      <c r="A77" s="90" t="str">
        <f>G0228_1074205010351_02_0_69_!A78</f>
        <v>1.4</v>
      </c>
      <c r="B77" s="104" t="str">
        <f>G0228_1074205010351_02_0_69_!B78</f>
        <v>Прочее новое строительство объектов электросетевого хозяйства, всего, в том числе:</v>
      </c>
      <c r="C77" s="105" t="str">
        <f>G0228_1074205010351_02_0_69_!C78</f>
        <v>Г</v>
      </c>
      <c r="D77" s="107">
        <f t="shared" ref="D77:AI77" si="25">SUM(D78:D81)</f>
        <v>0</v>
      </c>
      <c r="E77" s="107">
        <f t="shared" si="25"/>
        <v>0</v>
      </c>
      <c r="F77" s="107">
        <f t="shared" si="25"/>
        <v>0</v>
      </c>
      <c r="G77" s="107">
        <f t="shared" si="25"/>
        <v>0</v>
      </c>
      <c r="H77" s="107">
        <f t="shared" si="25"/>
        <v>0</v>
      </c>
      <c r="I77" s="107">
        <f t="shared" si="25"/>
        <v>0</v>
      </c>
      <c r="J77" s="107">
        <f t="shared" si="25"/>
        <v>0</v>
      </c>
      <c r="K77" s="107">
        <f t="shared" si="25"/>
        <v>0</v>
      </c>
      <c r="L77" s="107">
        <f t="shared" si="25"/>
        <v>0</v>
      </c>
      <c r="M77" s="107">
        <f t="shared" si="25"/>
        <v>0</v>
      </c>
      <c r="N77" s="107">
        <f t="shared" si="25"/>
        <v>0</v>
      </c>
      <c r="O77" s="107">
        <f t="shared" si="25"/>
        <v>0</v>
      </c>
      <c r="P77" s="107">
        <f t="shared" si="25"/>
        <v>0</v>
      </c>
      <c r="Q77" s="107">
        <f t="shared" si="25"/>
        <v>0</v>
      </c>
      <c r="R77" s="107">
        <f t="shared" si="25"/>
        <v>0</v>
      </c>
      <c r="S77" s="107">
        <f t="shared" si="25"/>
        <v>0</v>
      </c>
      <c r="T77" s="107">
        <f t="shared" si="25"/>
        <v>0</v>
      </c>
      <c r="U77" s="107">
        <f t="shared" si="25"/>
        <v>0</v>
      </c>
      <c r="V77" s="107">
        <f t="shared" si="25"/>
        <v>0</v>
      </c>
      <c r="W77" s="107">
        <f t="shared" si="25"/>
        <v>0</v>
      </c>
      <c r="X77" s="107">
        <f t="shared" si="25"/>
        <v>0</v>
      </c>
      <c r="Y77" s="107">
        <f t="shared" si="25"/>
        <v>0</v>
      </c>
      <c r="Z77" s="107">
        <f t="shared" si="25"/>
        <v>0</v>
      </c>
      <c r="AA77" s="107">
        <f t="shared" si="25"/>
        <v>0</v>
      </c>
      <c r="AB77" s="107">
        <f t="shared" si="25"/>
        <v>0</v>
      </c>
      <c r="AC77" s="107">
        <f t="shared" si="25"/>
        <v>0</v>
      </c>
      <c r="AD77" s="107">
        <f t="shared" si="25"/>
        <v>0</v>
      </c>
      <c r="AE77" s="107">
        <f t="shared" si="25"/>
        <v>0</v>
      </c>
      <c r="AF77" s="107">
        <f t="shared" si="25"/>
        <v>0</v>
      </c>
      <c r="AG77" s="107">
        <f t="shared" si="25"/>
        <v>0</v>
      </c>
      <c r="AH77" s="107">
        <f t="shared" si="25"/>
        <v>0</v>
      </c>
      <c r="AI77" s="107">
        <f t="shared" si="25"/>
        <v>0</v>
      </c>
      <c r="AJ77" s="107">
        <f t="shared" ref="AJ77:BK77" si="26">SUM(AJ78:AJ81)</f>
        <v>0</v>
      </c>
      <c r="AK77" s="107">
        <f t="shared" si="26"/>
        <v>0</v>
      </c>
      <c r="AL77" s="107">
        <f t="shared" si="26"/>
        <v>0</v>
      </c>
      <c r="AM77" s="107">
        <f t="shared" si="26"/>
        <v>0</v>
      </c>
      <c r="AN77" s="221">
        <f t="shared" si="26"/>
        <v>0</v>
      </c>
      <c r="AO77" s="221">
        <f t="shared" si="26"/>
        <v>0</v>
      </c>
      <c r="AP77" s="107">
        <f t="shared" si="26"/>
        <v>0</v>
      </c>
      <c r="AQ77" s="107">
        <f t="shared" si="26"/>
        <v>0</v>
      </c>
      <c r="AR77" s="107">
        <f t="shared" si="26"/>
        <v>0</v>
      </c>
      <c r="AS77" s="107">
        <f t="shared" si="26"/>
        <v>0</v>
      </c>
      <c r="AT77" s="107">
        <f t="shared" si="26"/>
        <v>0</v>
      </c>
      <c r="AU77" s="107">
        <f t="shared" si="26"/>
        <v>0</v>
      </c>
      <c r="AV77" s="107">
        <f t="shared" si="26"/>
        <v>0</v>
      </c>
      <c r="AW77" s="107">
        <f t="shared" si="26"/>
        <v>0</v>
      </c>
      <c r="AX77" s="107">
        <f t="shared" si="26"/>
        <v>0</v>
      </c>
      <c r="AY77" s="107">
        <f t="shared" si="26"/>
        <v>0</v>
      </c>
      <c r="AZ77" s="107">
        <f t="shared" si="26"/>
        <v>0</v>
      </c>
      <c r="BA77" s="107">
        <f t="shared" si="26"/>
        <v>0</v>
      </c>
      <c r="BB77" s="107">
        <f t="shared" si="26"/>
        <v>0</v>
      </c>
      <c r="BC77" s="107">
        <f t="shared" si="26"/>
        <v>0</v>
      </c>
      <c r="BD77" s="107">
        <f t="shared" si="26"/>
        <v>0</v>
      </c>
      <c r="BE77" s="107">
        <f t="shared" si="26"/>
        <v>0</v>
      </c>
      <c r="BF77" s="107">
        <f t="shared" si="26"/>
        <v>0</v>
      </c>
      <c r="BG77" s="107">
        <f t="shared" si="26"/>
        <v>0</v>
      </c>
      <c r="BH77" s="107">
        <f t="shared" si="26"/>
        <v>0</v>
      </c>
      <c r="BI77" s="107">
        <f t="shared" si="26"/>
        <v>0</v>
      </c>
      <c r="BJ77" s="107">
        <f t="shared" si="26"/>
        <v>0</v>
      </c>
      <c r="BK77" s="107">
        <f t="shared" si="26"/>
        <v>0</v>
      </c>
    </row>
    <row r="78" spans="1:63" ht="15.75" hidden="1" x14ac:dyDescent="0.25">
      <c r="A78" s="90"/>
      <c r="B78" s="104"/>
      <c r="C78" s="105"/>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478"/>
      <c r="BB78" s="107"/>
      <c r="BC78" s="107"/>
      <c r="BD78" s="107"/>
      <c r="BE78" s="107"/>
      <c r="BF78" s="107"/>
      <c r="BG78" s="107"/>
      <c r="BH78" s="478"/>
      <c r="BI78" s="107"/>
      <c r="BJ78" s="107"/>
      <c r="BK78" s="107"/>
    </row>
    <row r="79" spans="1:63" ht="15.75" hidden="1" x14ac:dyDescent="0.25">
      <c r="A79" s="90"/>
      <c r="B79" s="104"/>
      <c r="C79" s="105"/>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7"/>
      <c r="AX79" s="107"/>
      <c r="AY79" s="107"/>
      <c r="AZ79" s="107"/>
      <c r="BA79" s="478"/>
      <c r="BB79" s="107"/>
      <c r="BC79" s="107"/>
      <c r="BD79" s="107"/>
      <c r="BE79" s="107"/>
      <c r="BF79" s="107"/>
      <c r="BG79" s="107"/>
      <c r="BH79" s="478"/>
      <c r="BI79" s="107"/>
      <c r="BJ79" s="107"/>
      <c r="BK79" s="107"/>
    </row>
    <row r="80" spans="1:63" ht="16.5" hidden="1" customHeight="1" x14ac:dyDescent="0.25">
      <c r="A80" s="90"/>
      <c r="B80" s="104"/>
      <c r="C80" s="105"/>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478"/>
      <c r="BA80" s="478"/>
      <c r="BB80" s="107"/>
      <c r="BC80" s="107"/>
      <c r="BD80" s="107"/>
      <c r="BE80" s="107"/>
      <c r="BF80" s="107"/>
      <c r="BG80" s="107"/>
      <c r="BH80" s="107"/>
      <c r="BI80" s="107"/>
      <c r="BJ80" s="107"/>
      <c r="BK80" s="107"/>
    </row>
    <row r="81" spans="1:63" ht="15.75" hidden="1" x14ac:dyDescent="0.25">
      <c r="A81" s="90"/>
      <c r="B81" s="104"/>
      <c r="C81" s="105"/>
      <c r="D81" s="478"/>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478"/>
      <c r="BB81" s="107"/>
      <c r="BC81" s="107"/>
      <c r="BD81" s="107"/>
      <c r="BE81" s="107"/>
      <c r="BF81" s="107"/>
      <c r="BG81" s="107"/>
      <c r="BH81" s="107"/>
      <c r="BI81" s="107"/>
      <c r="BJ81" s="107"/>
      <c r="BK81" s="107"/>
    </row>
    <row r="82" spans="1:63" ht="47.25" x14ac:dyDescent="0.25">
      <c r="A82" s="90" t="str">
        <f>G0228_1074205010351_02_0_69_!A83</f>
        <v>1.5</v>
      </c>
      <c r="B82" s="104" t="str">
        <f>G0228_1074205010351_02_0_69_!B83</f>
        <v>Покупка земельных участков для целей реализации инвестиционных проектов, всего, в том числе:</v>
      </c>
      <c r="C82" s="105" t="str">
        <f>G0228_1074205010351_02_0_69_!C83</f>
        <v>Г</v>
      </c>
      <c r="D82" s="107">
        <v>0</v>
      </c>
      <c r="E82" s="107" t="s">
        <v>482</v>
      </c>
      <c r="F82" s="107">
        <v>0</v>
      </c>
      <c r="G82" s="107" t="s">
        <v>482</v>
      </c>
      <c r="H82" s="107">
        <v>0</v>
      </c>
      <c r="I82" s="107" t="s">
        <v>482</v>
      </c>
      <c r="J82" s="107">
        <v>0</v>
      </c>
      <c r="K82" s="107" t="s">
        <v>482</v>
      </c>
      <c r="L82" s="107">
        <v>0</v>
      </c>
      <c r="M82" s="107" t="s">
        <v>482</v>
      </c>
      <c r="N82" s="107">
        <v>0</v>
      </c>
      <c r="O82" s="107" t="s">
        <v>482</v>
      </c>
      <c r="P82" s="107">
        <v>0</v>
      </c>
      <c r="Q82" s="107" t="s">
        <v>482</v>
      </c>
      <c r="R82" s="107">
        <v>0</v>
      </c>
      <c r="S82" s="107" t="s">
        <v>482</v>
      </c>
      <c r="T82" s="107">
        <v>0</v>
      </c>
      <c r="U82" s="107" t="s">
        <v>482</v>
      </c>
      <c r="V82" s="107">
        <v>0</v>
      </c>
      <c r="W82" s="107" t="s">
        <v>482</v>
      </c>
      <c r="X82" s="107">
        <v>0</v>
      </c>
      <c r="Y82" s="107" t="s">
        <v>482</v>
      </c>
      <c r="Z82" s="107">
        <v>0</v>
      </c>
      <c r="AA82" s="107" t="s">
        <v>482</v>
      </c>
      <c r="AB82" s="107">
        <v>0</v>
      </c>
      <c r="AC82" s="107" t="s">
        <v>482</v>
      </c>
      <c r="AD82" s="107">
        <v>0</v>
      </c>
      <c r="AE82" s="107" t="s">
        <v>482</v>
      </c>
      <c r="AF82" s="107">
        <v>0</v>
      </c>
      <c r="AG82" s="107" t="s">
        <v>482</v>
      </c>
      <c r="AH82" s="107">
        <v>0</v>
      </c>
      <c r="AI82" s="107" t="s">
        <v>482</v>
      </c>
      <c r="AJ82" s="107">
        <v>0</v>
      </c>
      <c r="AK82" s="107" t="s">
        <v>482</v>
      </c>
      <c r="AL82" s="107">
        <v>0</v>
      </c>
      <c r="AM82" s="107" t="s">
        <v>482</v>
      </c>
      <c r="AN82" s="107">
        <v>0</v>
      </c>
      <c r="AO82" s="107" t="s">
        <v>482</v>
      </c>
      <c r="AP82" s="107">
        <v>0</v>
      </c>
      <c r="AQ82" s="107" t="s">
        <v>482</v>
      </c>
      <c r="AR82" s="107">
        <v>0</v>
      </c>
      <c r="AS82" s="107" t="s">
        <v>482</v>
      </c>
      <c r="AT82" s="107">
        <v>0</v>
      </c>
      <c r="AU82" s="107" t="s">
        <v>482</v>
      </c>
      <c r="AV82" s="107">
        <v>0</v>
      </c>
      <c r="AW82" s="107" t="s">
        <v>482</v>
      </c>
      <c r="AX82" s="107">
        <v>0</v>
      </c>
      <c r="AY82" s="107" t="s">
        <v>482</v>
      </c>
      <c r="AZ82" s="107">
        <v>0</v>
      </c>
      <c r="BA82" s="107" t="s">
        <v>482</v>
      </c>
      <c r="BB82" s="107">
        <v>0</v>
      </c>
      <c r="BC82" s="107" t="s">
        <v>482</v>
      </c>
      <c r="BD82" s="107">
        <v>0</v>
      </c>
      <c r="BE82" s="107" t="s">
        <v>482</v>
      </c>
      <c r="BF82" s="107">
        <v>0</v>
      </c>
      <c r="BG82" s="107" t="s">
        <v>482</v>
      </c>
      <c r="BH82" s="107">
        <v>0</v>
      </c>
      <c r="BI82" s="107" t="s">
        <v>482</v>
      </c>
      <c r="BJ82" s="107">
        <v>0</v>
      </c>
      <c r="BK82" s="107" t="s">
        <v>482</v>
      </c>
    </row>
    <row r="83" spans="1:63" ht="31.5" x14ac:dyDescent="0.25">
      <c r="A83" s="90" t="str">
        <f>G0228_1074205010351_02_0_69_!A84</f>
        <v>1.6</v>
      </c>
      <c r="B83" s="104" t="str">
        <f>G0228_1074205010351_02_0_69_!B84</f>
        <v>Прочие инвестиционные проекты, всего, в том числе:</v>
      </c>
      <c r="C83" s="105" t="str">
        <f>G0228_1074205010351_02_0_69_!C84</f>
        <v>Г</v>
      </c>
      <c r="D83" s="107">
        <f t="shared" ref="D83:AI83" si="27">SUM(D84:D100)</f>
        <v>0</v>
      </c>
      <c r="E83" s="107">
        <f t="shared" si="27"/>
        <v>0</v>
      </c>
      <c r="F83" s="107">
        <f t="shared" si="27"/>
        <v>0</v>
      </c>
      <c r="G83" s="107">
        <f t="shared" si="27"/>
        <v>0</v>
      </c>
      <c r="H83" s="107">
        <f t="shared" si="27"/>
        <v>0</v>
      </c>
      <c r="I83" s="107">
        <f t="shared" si="27"/>
        <v>0</v>
      </c>
      <c r="J83" s="107">
        <f t="shared" si="27"/>
        <v>0</v>
      </c>
      <c r="K83" s="107">
        <f t="shared" si="27"/>
        <v>0</v>
      </c>
      <c r="L83" s="107">
        <f t="shared" si="27"/>
        <v>0</v>
      </c>
      <c r="M83" s="107">
        <f t="shared" si="27"/>
        <v>0</v>
      </c>
      <c r="N83" s="107">
        <f t="shared" si="27"/>
        <v>0</v>
      </c>
      <c r="O83" s="107">
        <f t="shared" si="27"/>
        <v>0</v>
      </c>
      <c r="P83" s="107">
        <f t="shared" si="27"/>
        <v>0</v>
      </c>
      <c r="Q83" s="107">
        <f t="shared" si="27"/>
        <v>0</v>
      </c>
      <c r="R83" s="107">
        <f t="shared" si="27"/>
        <v>0</v>
      </c>
      <c r="S83" s="107">
        <f t="shared" si="27"/>
        <v>0</v>
      </c>
      <c r="T83" s="107">
        <f t="shared" si="27"/>
        <v>0</v>
      </c>
      <c r="U83" s="107">
        <f t="shared" si="27"/>
        <v>0</v>
      </c>
      <c r="V83" s="107">
        <f t="shared" si="27"/>
        <v>0</v>
      </c>
      <c r="W83" s="107">
        <f t="shared" si="27"/>
        <v>0</v>
      </c>
      <c r="X83" s="107">
        <f t="shared" si="27"/>
        <v>0</v>
      </c>
      <c r="Y83" s="107">
        <f t="shared" si="27"/>
        <v>0</v>
      </c>
      <c r="Z83" s="107">
        <f t="shared" si="27"/>
        <v>0</v>
      </c>
      <c r="AA83" s="107">
        <f t="shared" si="27"/>
        <v>0</v>
      </c>
      <c r="AB83" s="107">
        <f t="shared" si="27"/>
        <v>0</v>
      </c>
      <c r="AC83" s="107">
        <f t="shared" si="27"/>
        <v>0</v>
      </c>
      <c r="AD83" s="107">
        <f t="shared" si="27"/>
        <v>0</v>
      </c>
      <c r="AE83" s="107">
        <f t="shared" si="27"/>
        <v>0</v>
      </c>
      <c r="AF83" s="107">
        <f t="shared" si="27"/>
        <v>0</v>
      </c>
      <c r="AG83" s="107">
        <f t="shared" si="27"/>
        <v>0</v>
      </c>
      <c r="AH83" s="107">
        <f t="shared" si="27"/>
        <v>0</v>
      </c>
      <c r="AI83" s="107">
        <f t="shared" si="27"/>
        <v>0</v>
      </c>
      <c r="AJ83" s="107">
        <f t="shared" ref="AJ83:BK83" si="28">SUM(AJ84:AJ100)</f>
        <v>0</v>
      </c>
      <c r="AK83" s="107">
        <f t="shared" si="28"/>
        <v>0</v>
      </c>
      <c r="AL83" s="107">
        <f t="shared" si="28"/>
        <v>0</v>
      </c>
      <c r="AM83" s="107">
        <f t="shared" si="28"/>
        <v>0</v>
      </c>
      <c r="AN83" s="221">
        <f t="shared" si="28"/>
        <v>0</v>
      </c>
      <c r="AO83" s="221">
        <f t="shared" si="28"/>
        <v>0</v>
      </c>
      <c r="AP83" s="107">
        <f t="shared" si="28"/>
        <v>0</v>
      </c>
      <c r="AQ83" s="107">
        <f t="shared" si="28"/>
        <v>0</v>
      </c>
      <c r="AR83" s="107">
        <f t="shared" si="28"/>
        <v>0</v>
      </c>
      <c r="AS83" s="107">
        <f t="shared" si="28"/>
        <v>0</v>
      </c>
      <c r="AT83" s="107">
        <f t="shared" si="28"/>
        <v>0</v>
      </c>
      <c r="AU83" s="107">
        <f t="shared" si="28"/>
        <v>0</v>
      </c>
      <c r="AV83" s="107">
        <f t="shared" si="28"/>
        <v>0</v>
      </c>
      <c r="AW83" s="107">
        <f t="shared" si="28"/>
        <v>0</v>
      </c>
      <c r="AX83" s="107">
        <f t="shared" si="28"/>
        <v>0</v>
      </c>
      <c r="AY83" s="107">
        <f t="shared" si="28"/>
        <v>0</v>
      </c>
      <c r="AZ83" s="107">
        <f t="shared" si="28"/>
        <v>0</v>
      </c>
      <c r="BA83" s="107">
        <f t="shared" si="28"/>
        <v>0</v>
      </c>
      <c r="BB83" s="107">
        <f t="shared" si="28"/>
        <v>0</v>
      </c>
      <c r="BC83" s="107">
        <f t="shared" si="28"/>
        <v>0</v>
      </c>
      <c r="BD83" s="107">
        <f t="shared" si="28"/>
        <v>0</v>
      </c>
      <c r="BE83" s="107">
        <f t="shared" si="28"/>
        <v>0</v>
      </c>
      <c r="BF83" s="107">
        <f t="shared" si="28"/>
        <v>0</v>
      </c>
      <c r="BG83" s="107">
        <f t="shared" si="28"/>
        <v>0</v>
      </c>
      <c r="BH83" s="107">
        <f t="shared" si="28"/>
        <v>1.45231</v>
      </c>
      <c r="BI83" s="107">
        <f t="shared" si="28"/>
        <v>0</v>
      </c>
      <c r="BJ83" s="107">
        <f t="shared" si="28"/>
        <v>0</v>
      </c>
      <c r="BK83" s="107">
        <f t="shared" si="28"/>
        <v>0</v>
      </c>
    </row>
    <row r="84" spans="1:63" ht="15.75" x14ac:dyDescent="0.25">
      <c r="A84" s="90" t="str">
        <f>G0228_1074205010351_02_0_69_!A85</f>
        <v>1.6.1</v>
      </c>
      <c r="B84" s="104" t="str">
        <f>G0228_1074205010351_02_0_69_!B85</f>
        <v>Приобретение автогидроподъемника</v>
      </c>
      <c r="C84" s="105" t="str">
        <f>G0228_1074205010351_02_0_69_!C85</f>
        <v>J_0000000002</v>
      </c>
      <c r="D84" s="107">
        <v>0</v>
      </c>
      <c r="E84" s="107" t="s">
        <v>482</v>
      </c>
      <c r="F84" s="107">
        <v>0</v>
      </c>
      <c r="G84" s="107" t="s">
        <v>482</v>
      </c>
      <c r="H84" s="107">
        <v>0</v>
      </c>
      <c r="I84" s="107" t="s">
        <v>482</v>
      </c>
      <c r="J84" s="107">
        <v>0</v>
      </c>
      <c r="K84" s="107" t="s">
        <v>482</v>
      </c>
      <c r="L84" s="107">
        <v>0</v>
      </c>
      <c r="M84" s="107" t="s">
        <v>482</v>
      </c>
      <c r="N84" s="107">
        <v>0</v>
      </c>
      <c r="O84" s="107" t="s">
        <v>482</v>
      </c>
      <c r="P84" s="107">
        <v>0</v>
      </c>
      <c r="Q84" s="107" t="s">
        <v>482</v>
      </c>
      <c r="R84" s="107">
        <v>0</v>
      </c>
      <c r="S84" s="107" t="s">
        <v>482</v>
      </c>
      <c r="T84" s="107">
        <v>0</v>
      </c>
      <c r="U84" s="107" t="s">
        <v>482</v>
      </c>
      <c r="V84" s="107">
        <v>0</v>
      </c>
      <c r="W84" s="107" t="s">
        <v>482</v>
      </c>
      <c r="X84" s="107">
        <v>0</v>
      </c>
      <c r="Y84" s="107" t="s">
        <v>482</v>
      </c>
      <c r="Z84" s="107">
        <v>0</v>
      </c>
      <c r="AA84" s="107" t="s">
        <v>482</v>
      </c>
      <c r="AB84" s="107">
        <v>0</v>
      </c>
      <c r="AC84" s="107" t="s">
        <v>482</v>
      </c>
      <c r="AD84" s="107">
        <v>0</v>
      </c>
      <c r="AE84" s="107" t="s">
        <v>482</v>
      </c>
      <c r="AF84" s="107">
        <v>0</v>
      </c>
      <c r="AG84" s="107" t="s">
        <v>482</v>
      </c>
      <c r="AH84" s="107">
        <v>0</v>
      </c>
      <c r="AI84" s="107" t="s">
        <v>482</v>
      </c>
      <c r="AJ84" s="107">
        <v>0</v>
      </c>
      <c r="AK84" s="107" t="s">
        <v>482</v>
      </c>
      <c r="AL84" s="107">
        <v>0</v>
      </c>
      <c r="AM84" s="107" t="s">
        <v>482</v>
      </c>
      <c r="AN84" s="107">
        <v>0</v>
      </c>
      <c r="AO84" s="107" t="s">
        <v>482</v>
      </c>
      <c r="AP84" s="107">
        <v>0</v>
      </c>
      <c r="AQ84" s="107" t="s">
        <v>482</v>
      </c>
      <c r="AR84" s="107">
        <v>0</v>
      </c>
      <c r="AS84" s="107" t="s">
        <v>482</v>
      </c>
      <c r="AT84" s="107">
        <v>0</v>
      </c>
      <c r="AU84" s="107" t="s">
        <v>482</v>
      </c>
      <c r="AV84" s="107">
        <v>0</v>
      </c>
      <c r="AW84" s="107" t="s">
        <v>482</v>
      </c>
      <c r="AX84" s="107">
        <v>0</v>
      </c>
      <c r="AY84" s="107" t="s">
        <v>482</v>
      </c>
      <c r="AZ84" s="107">
        <v>0</v>
      </c>
      <c r="BA84" s="478" t="s">
        <v>482</v>
      </c>
      <c r="BB84" s="107">
        <v>0</v>
      </c>
      <c r="BC84" s="107" t="s">
        <v>482</v>
      </c>
      <c r="BD84" s="107">
        <v>0</v>
      </c>
      <c r="BE84" s="107" t="s">
        <v>482</v>
      </c>
      <c r="BF84" s="107">
        <v>0</v>
      </c>
      <c r="BG84" s="107" t="s">
        <v>482</v>
      </c>
      <c r="BH84" s="478">
        <f>G0228_1074205010351_03_0_69_!AE85</f>
        <v>0</v>
      </c>
      <c r="BI84" s="107" t="s">
        <v>482</v>
      </c>
      <c r="BJ84" s="107">
        <v>0</v>
      </c>
      <c r="BK84" s="107" t="s">
        <v>482</v>
      </c>
    </row>
    <row r="85" spans="1:63" ht="15.75" hidden="1" x14ac:dyDescent="0.25">
      <c r="A85" s="90">
        <f>G0228_1074205010351_02_0_69_!A86</f>
        <v>0</v>
      </c>
      <c r="B85" s="104">
        <f>G0228_1074205010351_02_0_69_!B86</f>
        <v>0</v>
      </c>
      <c r="C85" s="105">
        <f>G0228_1074205010351_02_0_69_!C86</f>
        <v>0</v>
      </c>
      <c r="D85" s="107">
        <v>0</v>
      </c>
      <c r="E85" s="107" t="s">
        <v>482</v>
      </c>
      <c r="F85" s="107">
        <v>0</v>
      </c>
      <c r="G85" s="107" t="s">
        <v>482</v>
      </c>
      <c r="H85" s="107">
        <v>0</v>
      </c>
      <c r="I85" s="107" t="s">
        <v>482</v>
      </c>
      <c r="J85" s="107">
        <v>0</v>
      </c>
      <c r="K85" s="107" t="s">
        <v>482</v>
      </c>
      <c r="L85" s="107">
        <v>0</v>
      </c>
      <c r="M85" s="107" t="s">
        <v>482</v>
      </c>
      <c r="N85" s="107">
        <v>0</v>
      </c>
      <c r="O85" s="107" t="s">
        <v>482</v>
      </c>
      <c r="P85" s="107">
        <v>0</v>
      </c>
      <c r="Q85" s="107" t="s">
        <v>482</v>
      </c>
      <c r="R85" s="107">
        <v>0</v>
      </c>
      <c r="S85" s="107" t="s">
        <v>482</v>
      </c>
      <c r="T85" s="107">
        <v>0</v>
      </c>
      <c r="U85" s="107" t="s">
        <v>482</v>
      </c>
      <c r="V85" s="107">
        <v>0</v>
      </c>
      <c r="W85" s="107" t="s">
        <v>482</v>
      </c>
      <c r="X85" s="107">
        <v>0</v>
      </c>
      <c r="Y85" s="107" t="s">
        <v>482</v>
      </c>
      <c r="Z85" s="107">
        <v>0</v>
      </c>
      <c r="AA85" s="107" t="s">
        <v>482</v>
      </c>
      <c r="AB85" s="107">
        <v>0</v>
      </c>
      <c r="AC85" s="107" t="s">
        <v>482</v>
      </c>
      <c r="AD85" s="107">
        <v>0</v>
      </c>
      <c r="AE85" s="107" t="s">
        <v>482</v>
      </c>
      <c r="AF85" s="107">
        <v>0</v>
      </c>
      <c r="AG85" s="107" t="s">
        <v>482</v>
      </c>
      <c r="AH85" s="107">
        <v>0</v>
      </c>
      <c r="AI85" s="107" t="s">
        <v>482</v>
      </c>
      <c r="AJ85" s="107">
        <v>0</v>
      </c>
      <c r="AK85" s="107" t="s">
        <v>482</v>
      </c>
      <c r="AL85" s="107">
        <v>0</v>
      </c>
      <c r="AM85" s="107" t="s">
        <v>482</v>
      </c>
      <c r="AN85" s="107">
        <v>0</v>
      </c>
      <c r="AO85" s="107" t="s">
        <v>482</v>
      </c>
      <c r="AP85" s="107">
        <v>0</v>
      </c>
      <c r="AQ85" s="107" t="s">
        <v>482</v>
      </c>
      <c r="AR85" s="107">
        <v>0</v>
      </c>
      <c r="AS85" s="107" t="s">
        <v>482</v>
      </c>
      <c r="AT85" s="107">
        <v>0</v>
      </c>
      <c r="AU85" s="107" t="s">
        <v>482</v>
      </c>
      <c r="AV85" s="107">
        <v>0</v>
      </c>
      <c r="AW85" s="107" t="s">
        <v>482</v>
      </c>
      <c r="AX85" s="107">
        <v>0</v>
      </c>
      <c r="AY85" s="107" t="s">
        <v>482</v>
      </c>
      <c r="AZ85" s="107">
        <v>0</v>
      </c>
      <c r="BA85" s="478" t="s">
        <v>482</v>
      </c>
      <c r="BB85" s="107">
        <v>0</v>
      </c>
      <c r="BC85" s="107" t="s">
        <v>482</v>
      </c>
      <c r="BD85" s="107">
        <v>0</v>
      </c>
      <c r="BE85" s="107" t="s">
        <v>482</v>
      </c>
      <c r="BF85" s="107">
        <v>0</v>
      </c>
      <c r="BG85" s="107" t="s">
        <v>482</v>
      </c>
      <c r="BH85" s="478">
        <f>G0228_1074205010351_03_0_69_!AE86</f>
        <v>0</v>
      </c>
      <c r="BI85" s="107" t="s">
        <v>482</v>
      </c>
      <c r="BJ85" s="107">
        <v>0</v>
      </c>
      <c r="BK85" s="107" t="s">
        <v>482</v>
      </c>
    </row>
    <row r="86" spans="1:63" ht="31.5" x14ac:dyDescent="0.25">
      <c r="A86" s="90" t="str">
        <f>G0228_1074205010351_02_0_69_!A87</f>
        <v>1.6.2</v>
      </c>
      <c r="B86" s="104" t="str">
        <f>G0228_1074205010351_02_0_69_!B87</f>
        <v>Приобретение бригадного автомобиля</v>
      </c>
      <c r="C86" s="105" t="str">
        <f>G0228_1074205010351_02_0_69_!C87</f>
        <v>J_0000000003</v>
      </c>
      <c r="D86" s="107">
        <v>0</v>
      </c>
      <c r="E86" s="107" t="s">
        <v>482</v>
      </c>
      <c r="F86" s="107">
        <v>0</v>
      </c>
      <c r="G86" s="107" t="s">
        <v>482</v>
      </c>
      <c r="H86" s="107">
        <v>0</v>
      </c>
      <c r="I86" s="107" t="s">
        <v>482</v>
      </c>
      <c r="J86" s="107">
        <v>0</v>
      </c>
      <c r="K86" s="107" t="s">
        <v>482</v>
      </c>
      <c r="L86" s="107">
        <v>0</v>
      </c>
      <c r="M86" s="107" t="s">
        <v>482</v>
      </c>
      <c r="N86" s="107">
        <v>0</v>
      </c>
      <c r="O86" s="107" t="s">
        <v>482</v>
      </c>
      <c r="P86" s="107">
        <v>0</v>
      </c>
      <c r="Q86" s="107" t="s">
        <v>482</v>
      </c>
      <c r="R86" s="107">
        <v>0</v>
      </c>
      <c r="S86" s="107" t="s">
        <v>482</v>
      </c>
      <c r="T86" s="107">
        <v>0</v>
      </c>
      <c r="U86" s="107" t="s">
        <v>482</v>
      </c>
      <c r="V86" s="107">
        <v>0</v>
      </c>
      <c r="W86" s="107" t="s">
        <v>482</v>
      </c>
      <c r="X86" s="107">
        <v>0</v>
      </c>
      <c r="Y86" s="107" t="s">
        <v>482</v>
      </c>
      <c r="Z86" s="107">
        <v>0</v>
      </c>
      <c r="AA86" s="107" t="s">
        <v>482</v>
      </c>
      <c r="AB86" s="107">
        <v>0</v>
      </c>
      <c r="AC86" s="107" t="s">
        <v>482</v>
      </c>
      <c r="AD86" s="107">
        <v>0</v>
      </c>
      <c r="AE86" s="107" t="s">
        <v>482</v>
      </c>
      <c r="AF86" s="107">
        <v>0</v>
      </c>
      <c r="AG86" s="107" t="s">
        <v>482</v>
      </c>
      <c r="AH86" s="107">
        <v>0</v>
      </c>
      <c r="AI86" s="107" t="s">
        <v>482</v>
      </c>
      <c r="AJ86" s="107">
        <v>0</v>
      </c>
      <c r="AK86" s="107" t="s">
        <v>482</v>
      </c>
      <c r="AL86" s="107">
        <v>0</v>
      </c>
      <c r="AM86" s="107" t="s">
        <v>482</v>
      </c>
      <c r="AN86" s="107">
        <v>0</v>
      </c>
      <c r="AO86" s="107" t="s">
        <v>482</v>
      </c>
      <c r="AP86" s="107">
        <v>0</v>
      </c>
      <c r="AQ86" s="107" t="s">
        <v>482</v>
      </c>
      <c r="AR86" s="107">
        <v>0</v>
      </c>
      <c r="AS86" s="107" t="s">
        <v>482</v>
      </c>
      <c r="AT86" s="107">
        <v>0</v>
      </c>
      <c r="AU86" s="107" t="s">
        <v>482</v>
      </c>
      <c r="AV86" s="107">
        <v>0</v>
      </c>
      <c r="AW86" s="107" t="s">
        <v>482</v>
      </c>
      <c r="AX86" s="107">
        <v>0</v>
      </c>
      <c r="AY86" s="107" t="s">
        <v>482</v>
      </c>
      <c r="AZ86" s="107">
        <v>0</v>
      </c>
      <c r="BA86" s="478" t="s">
        <v>482</v>
      </c>
      <c r="BB86" s="107">
        <v>0</v>
      </c>
      <c r="BC86" s="107" t="s">
        <v>482</v>
      </c>
      <c r="BD86" s="107">
        <v>0</v>
      </c>
      <c r="BE86" s="107" t="s">
        <v>482</v>
      </c>
      <c r="BF86" s="107">
        <v>0</v>
      </c>
      <c r="BG86" s="107" t="s">
        <v>482</v>
      </c>
      <c r="BH86" s="478">
        <f>G0228_1074205010351_03_0_69_!AE87</f>
        <v>1.45231</v>
      </c>
      <c r="BI86" s="107" t="str">
        <f>G0228_1074205010351_03_0_69_!AN87</f>
        <v>нд</v>
      </c>
      <c r="BJ86" s="107">
        <v>0</v>
      </c>
      <c r="BK86" s="107" t="s">
        <v>482</v>
      </c>
    </row>
    <row r="87" spans="1:63" ht="15.75" hidden="1" x14ac:dyDescent="0.25">
      <c r="A87" s="90"/>
      <c r="B87" s="104"/>
      <c r="C87" s="105"/>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478"/>
      <c r="BB87" s="107"/>
      <c r="BC87" s="107"/>
      <c r="BD87" s="107"/>
      <c r="BE87" s="107"/>
      <c r="BF87" s="107"/>
      <c r="BG87" s="107"/>
      <c r="BH87" s="478"/>
      <c r="BI87" s="107"/>
      <c r="BJ87" s="107"/>
      <c r="BK87" s="107"/>
    </row>
    <row r="88" spans="1:63" ht="15.75" hidden="1" x14ac:dyDescent="0.25">
      <c r="A88" s="90"/>
      <c r="B88" s="104"/>
      <c r="C88" s="105"/>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478"/>
      <c r="BB88" s="107"/>
      <c r="BC88" s="107"/>
      <c r="BD88" s="107"/>
      <c r="BE88" s="107"/>
      <c r="BF88" s="478"/>
      <c r="BG88" s="107"/>
      <c r="BH88" s="478"/>
      <c r="BI88" s="107"/>
      <c r="BJ88" s="107"/>
      <c r="BK88" s="107"/>
    </row>
    <row r="89" spans="1:63" ht="15.75" hidden="1" x14ac:dyDescent="0.25">
      <c r="A89" s="90"/>
      <c r="B89" s="104"/>
      <c r="C89" s="10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478"/>
      <c r="BB89" s="107"/>
      <c r="BC89" s="107"/>
      <c r="BD89" s="107"/>
      <c r="BE89" s="107"/>
      <c r="BF89" s="107"/>
      <c r="BG89" s="107"/>
      <c r="BH89" s="478"/>
      <c r="BI89" s="107"/>
      <c r="BJ89" s="107"/>
      <c r="BK89" s="107"/>
    </row>
    <row r="90" spans="1:63" ht="15.75" hidden="1" x14ac:dyDescent="0.25">
      <c r="A90" s="90"/>
      <c r="B90" s="104"/>
      <c r="C90" s="105"/>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478"/>
      <c r="BB90" s="107"/>
      <c r="BC90" s="107"/>
      <c r="BD90" s="107"/>
      <c r="BE90" s="107"/>
      <c r="BF90" s="107"/>
      <c r="BG90" s="107"/>
      <c r="BH90" s="478"/>
      <c r="BI90" s="107"/>
      <c r="BJ90" s="107"/>
      <c r="BK90" s="107"/>
    </row>
    <row r="91" spans="1:63" ht="15.75" hidden="1" x14ac:dyDescent="0.25">
      <c r="A91" s="90"/>
      <c r="B91" s="104"/>
      <c r="C91" s="105"/>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478"/>
      <c r="BB91" s="107"/>
      <c r="BC91" s="107"/>
      <c r="BD91" s="107"/>
      <c r="BE91" s="107"/>
      <c r="BF91" s="107"/>
      <c r="BG91" s="107"/>
      <c r="BH91" s="478"/>
      <c r="BI91" s="107"/>
      <c r="BJ91" s="107"/>
      <c r="BK91" s="107"/>
    </row>
    <row r="92" spans="1:63" ht="15.75" hidden="1" x14ac:dyDescent="0.25">
      <c r="A92" s="90"/>
      <c r="B92" s="104"/>
      <c r="C92" s="105"/>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478"/>
      <c r="BB92" s="107"/>
      <c r="BC92" s="107"/>
      <c r="BD92" s="107"/>
      <c r="BE92" s="107"/>
      <c r="BF92" s="107"/>
      <c r="BG92" s="107"/>
      <c r="BH92" s="478"/>
      <c r="BI92" s="107"/>
      <c r="BJ92" s="107"/>
      <c r="BK92" s="107"/>
    </row>
    <row r="93" spans="1:63" ht="15.75" hidden="1" x14ac:dyDescent="0.25">
      <c r="A93" s="90"/>
      <c r="B93" s="104"/>
      <c r="C93" s="105"/>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478"/>
      <c r="BB93" s="107"/>
      <c r="BC93" s="107"/>
      <c r="BD93" s="107"/>
      <c r="BE93" s="107"/>
      <c r="BF93" s="107"/>
      <c r="BG93" s="107"/>
      <c r="BH93" s="478"/>
      <c r="BI93" s="107"/>
      <c r="BJ93" s="107"/>
      <c r="BK93" s="107"/>
    </row>
    <row r="94" spans="1:63" ht="15.75" hidden="1" x14ac:dyDescent="0.25">
      <c r="A94" s="90"/>
      <c r="B94" s="104"/>
      <c r="C94" s="105"/>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478"/>
      <c r="BB94" s="107"/>
      <c r="BC94" s="107"/>
      <c r="BD94" s="107"/>
      <c r="BE94" s="107"/>
      <c r="BF94" s="107"/>
      <c r="BG94" s="107"/>
      <c r="BH94" s="478"/>
      <c r="BI94" s="107"/>
      <c r="BJ94" s="107"/>
      <c r="BK94" s="107"/>
    </row>
    <row r="95" spans="1:63" ht="15.75" hidden="1" x14ac:dyDescent="0.25">
      <c r="A95" s="90"/>
      <c r="B95" s="104"/>
      <c r="C95" s="10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478"/>
      <c r="BB95" s="107"/>
      <c r="BC95" s="107"/>
      <c r="BD95" s="107"/>
      <c r="BE95" s="107"/>
      <c r="BF95" s="107"/>
      <c r="BG95" s="107"/>
      <c r="BH95" s="478"/>
      <c r="BI95" s="107"/>
      <c r="BJ95" s="107"/>
      <c r="BK95" s="107"/>
    </row>
    <row r="96" spans="1:63" ht="15.75" hidden="1" x14ac:dyDescent="0.25">
      <c r="A96" s="90"/>
      <c r="B96" s="104"/>
      <c r="C96" s="105"/>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478"/>
      <c r="BB96" s="107"/>
      <c r="BC96" s="107"/>
      <c r="BD96" s="107"/>
      <c r="BE96" s="107"/>
      <c r="BF96" s="478"/>
      <c r="BG96" s="107"/>
      <c r="BH96" s="107"/>
      <c r="BI96" s="107"/>
      <c r="BJ96" s="107"/>
      <c r="BK96" s="107"/>
    </row>
    <row r="97" spans="1:63" ht="15.75" hidden="1" x14ac:dyDescent="0.25">
      <c r="A97" s="90"/>
      <c r="B97" s="104"/>
      <c r="C97" s="105"/>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478"/>
      <c r="BB97" s="107"/>
      <c r="BC97" s="107"/>
      <c r="BD97" s="107"/>
      <c r="BE97" s="107"/>
      <c r="BF97" s="478"/>
      <c r="BG97" s="107"/>
      <c r="BH97" s="107"/>
      <c r="BI97" s="107"/>
      <c r="BJ97" s="107"/>
      <c r="BK97" s="107"/>
    </row>
    <row r="98" spans="1:63" ht="15.75" hidden="1" x14ac:dyDescent="0.25">
      <c r="A98" s="90"/>
      <c r="B98" s="104"/>
      <c r="C98" s="105"/>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478"/>
      <c r="BB98" s="107"/>
      <c r="BC98" s="107"/>
      <c r="BD98" s="107"/>
      <c r="BE98" s="107"/>
      <c r="BF98" s="478"/>
      <c r="BG98" s="107"/>
      <c r="BH98" s="107"/>
      <c r="BI98" s="107"/>
      <c r="BJ98" s="107"/>
      <c r="BK98" s="107"/>
    </row>
    <row r="99" spans="1:63" ht="15.75" hidden="1" x14ac:dyDescent="0.25">
      <c r="A99" s="90"/>
      <c r="B99" s="104"/>
      <c r="C99" s="105"/>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478"/>
      <c r="BB99" s="107"/>
      <c r="BC99" s="107"/>
      <c r="BD99" s="107"/>
      <c r="BE99" s="107"/>
      <c r="BF99" s="478"/>
      <c r="BG99" s="107"/>
      <c r="BH99" s="107"/>
      <c r="BI99" s="107"/>
      <c r="BJ99" s="107"/>
      <c r="BK99" s="107"/>
    </row>
    <row r="100" spans="1:63" ht="15.75" hidden="1" x14ac:dyDescent="0.25">
      <c r="A100" s="90"/>
      <c r="B100" s="104"/>
      <c r="C100" s="105"/>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478"/>
      <c r="BB100" s="107"/>
      <c r="BC100" s="107"/>
      <c r="BD100" s="107"/>
      <c r="BE100" s="107"/>
      <c r="BF100" s="478"/>
      <c r="BG100" s="107"/>
      <c r="BH100" s="107"/>
      <c r="BI100" s="107"/>
      <c r="BJ100" s="107"/>
      <c r="BK100" s="107"/>
    </row>
    <row r="102" spans="1:63" s="215" customFormat="1" ht="18.75" x14ac:dyDescent="0.25">
      <c r="A102" s="214"/>
      <c r="C102" s="99"/>
    </row>
    <row r="103" spans="1:63" s="215" customFormat="1" ht="18.75" x14ac:dyDescent="0.25">
      <c r="A103" s="214"/>
      <c r="C103" s="99"/>
    </row>
    <row r="104" spans="1:63" s="215" customFormat="1" ht="18.75" x14ac:dyDescent="0.25">
      <c r="A104" s="214"/>
      <c r="C104" s="99"/>
    </row>
    <row r="105" spans="1:63" s="215" customFormat="1" ht="18.75" x14ac:dyDescent="0.25">
      <c r="A105" s="214"/>
      <c r="C105" s="99"/>
    </row>
    <row r="106" spans="1:63" s="215" customFormat="1" ht="18.75" x14ac:dyDescent="0.25">
      <c r="A106" s="214"/>
      <c r="C106" s="99"/>
    </row>
    <row r="111" spans="1:63" x14ac:dyDescent="0.25">
      <c r="B111" s="96"/>
    </row>
  </sheetData>
  <mergeCells count="53">
    <mergeCell ref="A4:AQ4"/>
    <mergeCell ref="BF1:BK1"/>
    <mergeCell ref="K2:L2"/>
    <mergeCell ref="M2:N2"/>
    <mergeCell ref="BF2:BK2"/>
    <mergeCell ref="BF3:BK3"/>
    <mergeCell ref="A13:A16"/>
    <mergeCell ref="B13:B16"/>
    <mergeCell ref="C13:C16"/>
    <mergeCell ref="D13:AO13"/>
    <mergeCell ref="AP13:BK13"/>
    <mergeCell ref="BJ14:BK14"/>
    <mergeCell ref="D15:E15"/>
    <mergeCell ref="F15:G15"/>
    <mergeCell ref="H15:I15"/>
    <mergeCell ref="J15:K15"/>
    <mergeCell ref="L15:M15"/>
    <mergeCell ref="N15:O15"/>
    <mergeCell ref="P15:Q15"/>
    <mergeCell ref="R15:S15"/>
    <mergeCell ref="T15:U15"/>
    <mergeCell ref="D14:W14"/>
    <mergeCell ref="A5:AQ5"/>
    <mergeCell ref="A7:AQ7"/>
    <mergeCell ref="A8:AQ8"/>
    <mergeCell ref="A10:AQ10"/>
    <mergeCell ref="A12:AQ12"/>
    <mergeCell ref="X14:AO14"/>
    <mergeCell ref="AP14:AU14"/>
    <mergeCell ref="AV14:AY14"/>
    <mergeCell ref="AZ14:BE14"/>
    <mergeCell ref="BF14:BI14"/>
    <mergeCell ref="AR15:AS15"/>
    <mergeCell ref="V15:W15"/>
    <mergeCell ref="X15:Y15"/>
    <mergeCell ref="Z15:AA15"/>
    <mergeCell ref="AB15:AC15"/>
    <mergeCell ref="AD15:AE15"/>
    <mergeCell ref="AF15:AG15"/>
    <mergeCell ref="AH15:AI15"/>
    <mergeCell ref="AJ15:AK15"/>
    <mergeCell ref="AL15:AM15"/>
    <mergeCell ref="AN15:AO15"/>
    <mergeCell ref="AP15:AQ15"/>
    <mergeCell ref="BF15:BG15"/>
    <mergeCell ref="BH15:BI15"/>
    <mergeCell ref="BJ15:BK15"/>
    <mergeCell ref="AT15:AU15"/>
    <mergeCell ref="AV15:AW15"/>
    <mergeCell ref="AX15:AY15"/>
    <mergeCell ref="AZ15:BA15"/>
    <mergeCell ref="BB15:BC15"/>
    <mergeCell ref="BD15:BE15"/>
  </mergeCells>
  <pageMargins left="0.59055118110236227" right="0.19685039370078741" top="0.19685039370078741" bottom="0.19685039370078741" header="0.27559055118110237" footer="0.27559055118110237"/>
  <pageSetup paperSize="8" scale="58" fitToWidth="2" fitToHeight="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48"/>
    <pageSetUpPr fitToPage="1"/>
  </sheetPr>
  <dimension ref="A1:W120"/>
  <sheetViews>
    <sheetView view="pageBreakPreview" topLeftCell="A51" zoomScale="60" zoomScaleNormal="100" workbookViewId="0">
      <selection activeCell="L58" sqref="L58"/>
    </sheetView>
  </sheetViews>
  <sheetFormatPr defaultColWidth="15.42578125" defaultRowHeight="15" x14ac:dyDescent="0.25"/>
  <cols>
    <col min="1" max="1" width="11.85546875" style="247" customWidth="1"/>
    <col min="2" max="2" width="37.7109375" style="247" customWidth="1"/>
    <col min="3" max="3" width="16" style="247" customWidth="1"/>
    <col min="4" max="4" width="20.28515625" style="464" customWidth="1"/>
    <col min="5" max="5" width="18.28515625" style="246" customWidth="1"/>
    <col min="6" max="6" width="13.42578125" style="464" customWidth="1"/>
    <col min="7" max="7" width="15" style="464" customWidth="1"/>
    <col min="8" max="8" width="17.5703125" style="464" customWidth="1"/>
    <col min="9" max="9" width="17.7109375" style="464" customWidth="1"/>
    <col min="10" max="10" width="15.85546875" style="464" customWidth="1"/>
    <col min="11" max="11" width="21.5703125" style="464" customWidth="1"/>
    <col min="12" max="12" width="16.85546875" style="464" customWidth="1"/>
    <col min="13" max="13" width="18.28515625" style="464" customWidth="1"/>
    <col min="14" max="15" width="20.42578125" style="246" customWidth="1"/>
    <col min="16" max="16" width="14" style="464" customWidth="1"/>
    <col min="17" max="19" width="10.7109375" style="464" customWidth="1"/>
    <col min="20" max="20" width="12.5703125" style="464" customWidth="1"/>
    <col min="21" max="21" width="13" style="464" customWidth="1"/>
    <col min="22" max="22" width="9.28515625" style="247" customWidth="1"/>
    <col min="23" max="23" width="13.85546875" style="247" customWidth="1"/>
    <col min="24" max="252" width="10.28515625" style="247" customWidth="1"/>
    <col min="253" max="253" width="4.42578125" style="247" customWidth="1"/>
    <col min="254" max="254" width="18.28515625" style="247" customWidth="1"/>
    <col min="255" max="255" width="19" style="247" customWidth="1"/>
    <col min="256" max="16384" width="15.42578125" style="247"/>
  </cols>
  <sheetData>
    <row r="1" spans="1:23" s="243" customFormat="1" ht="15" customHeight="1" x14ac:dyDescent="0.25">
      <c r="D1" s="463"/>
      <c r="E1" s="244"/>
      <c r="F1" s="463"/>
      <c r="G1" s="463"/>
      <c r="H1" s="463"/>
      <c r="I1" s="463"/>
      <c r="J1" s="463"/>
      <c r="K1" s="463"/>
      <c r="L1" s="463"/>
      <c r="M1" s="463"/>
      <c r="N1" s="244"/>
      <c r="O1" s="244"/>
      <c r="P1" s="463"/>
      <c r="Q1" s="463"/>
      <c r="R1" s="463"/>
      <c r="S1" s="594" t="s">
        <v>406</v>
      </c>
      <c r="T1" s="594"/>
      <c r="U1" s="594"/>
    </row>
    <row r="2" spans="1:23" s="243" customFormat="1" ht="15" customHeight="1" x14ac:dyDescent="0.25">
      <c r="D2" s="463"/>
      <c r="E2" s="244"/>
      <c r="F2" s="463"/>
      <c r="G2" s="463"/>
      <c r="H2" s="463"/>
      <c r="I2" s="463"/>
      <c r="J2" s="463"/>
      <c r="K2" s="463"/>
      <c r="L2" s="463"/>
      <c r="M2" s="463"/>
      <c r="N2" s="244"/>
      <c r="O2" s="244"/>
      <c r="P2" s="463"/>
      <c r="Q2" s="463"/>
      <c r="R2" s="463"/>
      <c r="S2" s="594" t="s">
        <v>1</v>
      </c>
      <c r="T2" s="594"/>
      <c r="U2" s="594"/>
    </row>
    <row r="3" spans="1:23" s="243" customFormat="1" ht="15" customHeight="1" x14ac:dyDescent="0.25">
      <c r="D3" s="463"/>
      <c r="E3" s="244"/>
      <c r="F3" s="463"/>
      <c r="G3" s="463"/>
      <c r="H3" s="463"/>
      <c r="I3" s="463"/>
      <c r="J3" s="463"/>
      <c r="K3" s="463"/>
      <c r="L3" s="463"/>
      <c r="M3" s="463"/>
      <c r="N3" s="244"/>
      <c r="O3" s="244"/>
      <c r="P3" s="463"/>
      <c r="Q3" s="463"/>
      <c r="R3" s="463"/>
      <c r="S3" s="594" t="s">
        <v>2</v>
      </c>
      <c r="T3" s="594"/>
      <c r="U3" s="594"/>
    </row>
    <row r="4" spans="1:23" ht="16.5" customHeight="1" x14ac:dyDescent="0.25">
      <c r="A4" s="669" t="s">
        <v>407</v>
      </c>
      <c r="B4" s="669"/>
      <c r="C4" s="669"/>
      <c r="D4" s="670"/>
      <c r="E4" s="669"/>
      <c r="F4" s="670"/>
      <c r="G4" s="670"/>
      <c r="H4" s="670"/>
      <c r="I4" s="670"/>
      <c r="J4" s="670"/>
      <c r="K4" s="670"/>
      <c r="L4" s="670"/>
      <c r="M4" s="670"/>
      <c r="N4" s="669"/>
      <c r="O4" s="669"/>
      <c r="P4" s="670"/>
      <c r="Q4" s="670"/>
      <c r="R4" s="670"/>
      <c r="S4" s="670"/>
      <c r="T4" s="670"/>
      <c r="U4" s="670"/>
    </row>
    <row r="5" spans="1:23" ht="15" customHeight="1" x14ac:dyDescent="0.25">
      <c r="V5" s="363"/>
    </row>
    <row r="6" spans="1:23" ht="15.75" customHeight="1" x14ac:dyDescent="0.25">
      <c r="A6" s="671" t="str">
        <f>G0228_1074205010351_13_0_69_!A6</f>
        <v xml:space="preserve">Инвестиционная программа              ООО "ИнвестГрадСтрой"     </v>
      </c>
      <c r="B6" s="622"/>
      <c r="C6" s="622"/>
      <c r="D6" s="672"/>
      <c r="E6" s="622"/>
      <c r="F6" s="672"/>
      <c r="G6" s="672"/>
      <c r="H6" s="672"/>
      <c r="I6" s="672"/>
      <c r="J6" s="672"/>
      <c r="K6" s="672"/>
      <c r="L6" s="672"/>
      <c r="M6" s="672"/>
      <c r="N6" s="622"/>
      <c r="O6" s="622"/>
      <c r="P6" s="672"/>
      <c r="Q6" s="672"/>
      <c r="R6" s="672"/>
      <c r="S6" s="672"/>
      <c r="T6" s="672"/>
      <c r="U6" s="672"/>
      <c r="V6" s="363"/>
    </row>
    <row r="7" spans="1:23" ht="15.75" customHeight="1" x14ac:dyDescent="0.25">
      <c r="A7" s="622" t="s">
        <v>401</v>
      </c>
      <c r="B7" s="622"/>
      <c r="C7" s="622"/>
      <c r="D7" s="672"/>
      <c r="E7" s="622"/>
      <c r="F7" s="672"/>
      <c r="G7" s="672"/>
      <c r="H7" s="672"/>
      <c r="I7" s="672"/>
      <c r="J7" s="672"/>
      <c r="K7" s="672"/>
      <c r="L7" s="672"/>
      <c r="M7" s="672"/>
      <c r="N7" s="622"/>
      <c r="O7" s="622"/>
      <c r="P7" s="672"/>
      <c r="Q7" s="672"/>
      <c r="R7" s="672"/>
      <c r="S7" s="672"/>
      <c r="T7" s="672"/>
      <c r="U7" s="672"/>
      <c r="V7" s="363"/>
    </row>
    <row r="8" spans="1:23" ht="15.75" customHeight="1" x14ac:dyDescent="0.25">
      <c r="A8" s="250"/>
      <c r="B8" s="250"/>
      <c r="C8" s="250"/>
      <c r="D8" s="465"/>
      <c r="E8" s="250"/>
      <c r="F8" s="465"/>
      <c r="G8" s="465"/>
      <c r="H8" s="465"/>
      <c r="I8" s="465"/>
      <c r="J8" s="465"/>
      <c r="K8" s="465"/>
      <c r="L8" s="465"/>
      <c r="M8" s="465"/>
      <c r="N8" s="250"/>
      <c r="O8" s="250"/>
      <c r="P8" s="465"/>
      <c r="Q8" s="465"/>
      <c r="R8" s="465"/>
      <c r="S8" s="465"/>
      <c r="T8" s="465"/>
      <c r="U8" s="465"/>
      <c r="V8" s="363"/>
    </row>
    <row r="9" spans="1:23" ht="15.75" customHeight="1" x14ac:dyDescent="0.25">
      <c r="A9" s="623" t="s">
        <v>962</v>
      </c>
      <c r="B9" s="624"/>
      <c r="C9" s="624"/>
      <c r="D9" s="673"/>
      <c r="E9" s="624"/>
      <c r="F9" s="673"/>
      <c r="G9" s="673"/>
      <c r="H9" s="673"/>
      <c r="I9" s="673"/>
      <c r="J9" s="673"/>
      <c r="K9" s="673"/>
      <c r="L9" s="673"/>
      <c r="M9" s="673"/>
      <c r="N9" s="624"/>
      <c r="O9" s="624"/>
      <c r="P9" s="673"/>
      <c r="Q9" s="673"/>
      <c r="R9" s="673"/>
      <c r="S9" s="673"/>
      <c r="T9" s="673"/>
      <c r="U9" s="673"/>
      <c r="V9" s="363"/>
    </row>
    <row r="10" spans="1:23" s="144" customFormat="1" ht="15.75" hidden="1" customHeight="1" x14ac:dyDescent="0.25">
      <c r="A10" s="161"/>
      <c r="B10" s="147"/>
      <c r="C10" s="147"/>
      <c r="D10" s="147"/>
      <c r="E10" s="147"/>
      <c r="F10" s="147"/>
      <c r="G10" s="147"/>
      <c r="H10" s="147"/>
      <c r="I10" s="147"/>
      <c r="J10" s="147"/>
      <c r="K10" s="147"/>
      <c r="L10" s="147"/>
      <c r="M10" s="147"/>
      <c r="N10" s="147"/>
      <c r="O10" s="147"/>
      <c r="P10" s="147"/>
      <c r="Q10" s="147"/>
      <c r="R10" s="147"/>
      <c r="S10" s="147"/>
      <c r="T10" s="147"/>
      <c r="U10" s="147"/>
      <c r="V10" s="160"/>
    </row>
    <row r="11" spans="1:23" s="144" customFormat="1" ht="15.75" hidden="1" customHeight="1" x14ac:dyDescent="0.25">
      <c r="A11" s="161"/>
      <c r="B11" s="147"/>
      <c r="C11" s="147"/>
      <c r="D11" s="147"/>
      <c r="E11" s="147"/>
      <c r="F11" s="147"/>
      <c r="G11" s="147"/>
      <c r="H11" s="147"/>
      <c r="I11" s="147"/>
      <c r="J11" s="147"/>
      <c r="K11" s="147"/>
      <c r="L11" s="147"/>
      <c r="M11" s="147"/>
      <c r="N11" s="147"/>
      <c r="O11" s="147"/>
      <c r="P11" s="147"/>
      <c r="Q11" s="147"/>
      <c r="R11" s="147"/>
      <c r="S11" s="147"/>
      <c r="T11" s="147"/>
      <c r="U11" s="147"/>
      <c r="V11" s="160"/>
    </row>
    <row r="12" spans="1:23" s="144" customFormat="1" ht="15.75" hidden="1" customHeight="1" x14ac:dyDescent="0.25">
      <c r="A12" s="161"/>
      <c r="B12" s="147"/>
      <c r="C12" s="147"/>
      <c r="D12" s="147"/>
      <c r="E12" s="147"/>
      <c r="F12" s="147"/>
      <c r="G12" s="147"/>
      <c r="H12" s="147"/>
      <c r="I12" s="147"/>
      <c r="J12" s="147"/>
      <c r="K12" s="147"/>
      <c r="L12" s="147"/>
      <c r="M12" s="147"/>
      <c r="N12" s="147"/>
      <c r="O12" s="147"/>
      <c r="P12" s="147"/>
      <c r="Q12" s="147"/>
      <c r="R12" s="147"/>
      <c r="S12" s="147"/>
      <c r="T12" s="147"/>
      <c r="U12" s="147"/>
      <c r="V12" s="160"/>
    </row>
    <row r="13" spans="1:23" s="144" customFormat="1" ht="15.75" hidden="1" customHeight="1" x14ac:dyDescent="0.25">
      <c r="A13" s="161"/>
      <c r="B13" s="147"/>
      <c r="C13" s="147"/>
      <c r="D13" s="147"/>
      <c r="E13" s="147"/>
      <c r="F13" s="147"/>
      <c r="G13" s="147"/>
      <c r="H13" s="147"/>
      <c r="I13" s="147"/>
      <c r="J13" s="147"/>
      <c r="K13" s="147"/>
      <c r="L13" s="147"/>
      <c r="M13" s="147"/>
      <c r="N13" s="147"/>
      <c r="O13" s="147"/>
      <c r="P13" s="147"/>
      <c r="Q13" s="147"/>
      <c r="R13" s="147"/>
      <c r="S13" s="147"/>
      <c r="T13" s="147"/>
      <c r="U13" s="147"/>
      <c r="V13" s="160"/>
    </row>
    <row r="14" spans="1:23" s="144" customFormat="1" ht="15.75" hidden="1"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60"/>
    </row>
    <row r="15" spans="1:23" s="246" customFormat="1" ht="16.5" customHeight="1" x14ac:dyDescent="0.25">
      <c r="A15" s="620"/>
      <c r="B15" s="620"/>
      <c r="C15" s="620"/>
      <c r="D15" s="674"/>
      <c r="E15" s="620"/>
      <c r="F15" s="674"/>
      <c r="G15" s="674"/>
      <c r="H15" s="674"/>
      <c r="I15" s="674"/>
      <c r="J15" s="674"/>
      <c r="K15" s="674"/>
      <c r="L15" s="674"/>
      <c r="M15" s="674"/>
      <c r="N15" s="620"/>
      <c r="O15" s="620"/>
      <c r="P15" s="674"/>
      <c r="Q15" s="674"/>
      <c r="R15" s="674"/>
      <c r="S15" s="674"/>
      <c r="T15" s="674"/>
      <c r="U15" s="464"/>
      <c r="V15" s="247"/>
      <c r="W15" s="247"/>
    </row>
    <row r="16" spans="1:23" s="246" customFormat="1" ht="38.25" customHeight="1" x14ac:dyDescent="0.25">
      <c r="A16" s="630" t="s">
        <v>5</v>
      </c>
      <c r="B16" s="630" t="s">
        <v>6</v>
      </c>
      <c r="C16" s="630" t="s">
        <v>44</v>
      </c>
      <c r="D16" s="675" t="s">
        <v>50</v>
      </c>
      <c r="E16" s="633" t="s">
        <v>408</v>
      </c>
      <c r="F16" s="675" t="s">
        <v>409</v>
      </c>
      <c r="G16" s="675"/>
      <c r="H16" s="675"/>
      <c r="I16" s="675"/>
      <c r="J16" s="675"/>
      <c r="K16" s="675" t="s">
        <v>410</v>
      </c>
      <c r="L16" s="675" t="s">
        <v>411</v>
      </c>
      <c r="M16" s="675"/>
      <c r="N16" s="630" t="s">
        <v>412</v>
      </c>
      <c r="O16" s="630" t="s">
        <v>413</v>
      </c>
      <c r="P16" s="675" t="s">
        <v>414</v>
      </c>
      <c r="Q16" s="675"/>
      <c r="R16" s="675"/>
      <c r="S16" s="675"/>
      <c r="T16" s="675"/>
      <c r="U16" s="675"/>
      <c r="V16" s="247"/>
      <c r="W16" s="247"/>
    </row>
    <row r="17" spans="1:23" s="246" customFormat="1" ht="51" customHeight="1" x14ac:dyDescent="0.25">
      <c r="A17" s="630"/>
      <c r="B17" s="630"/>
      <c r="C17" s="630"/>
      <c r="D17" s="675"/>
      <c r="E17" s="633"/>
      <c r="F17" s="675"/>
      <c r="G17" s="675"/>
      <c r="H17" s="675"/>
      <c r="I17" s="675"/>
      <c r="J17" s="675"/>
      <c r="K17" s="675"/>
      <c r="L17" s="675"/>
      <c r="M17" s="675"/>
      <c r="N17" s="630"/>
      <c r="O17" s="630"/>
      <c r="P17" s="675" t="s">
        <v>756</v>
      </c>
      <c r="Q17" s="675"/>
      <c r="R17" s="667" t="s">
        <v>757</v>
      </c>
      <c r="S17" s="668"/>
      <c r="T17" s="675" t="s">
        <v>758</v>
      </c>
      <c r="U17" s="675"/>
      <c r="V17" s="247"/>
      <c r="W17" s="247"/>
    </row>
    <row r="18" spans="1:23" s="246" customFormat="1" ht="137.25" customHeight="1" x14ac:dyDescent="0.25">
      <c r="A18" s="630"/>
      <c r="B18" s="630"/>
      <c r="C18" s="630"/>
      <c r="D18" s="675"/>
      <c r="E18" s="633"/>
      <c r="F18" s="468" t="s">
        <v>64</v>
      </c>
      <c r="G18" s="468" t="s">
        <v>65</v>
      </c>
      <c r="H18" s="468" t="s">
        <v>415</v>
      </c>
      <c r="I18" s="477" t="s">
        <v>67</v>
      </c>
      <c r="J18" s="468" t="s">
        <v>68</v>
      </c>
      <c r="K18" s="675"/>
      <c r="L18" s="469" t="s">
        <v>416</v>
      </c>
      <c r="M18" s="469" t="s">
        <v>417</v>
      </c>
      <c r="N18" s="630"/>
      <c r="O18" s="630"/>
      <c r="P18" s="468" t="s">
        <v>418</v>
      </c>
      <c r="Q18" s="468" t="s">
        <v>419</v>
      </c>
      <c r="R18" s="468" t="s">
        <v>418</v>
      </c>
      <c r="S18" s="468" t="s">
        <v>419</v>
      </c>
      <c r="T18" s="468" t="s">
        <v>418</v>
      </c>
      <c r="U18" s="468" t="s">
        <v>419</v>
      </c>
      <c r="V18" s="247"/>
      <c r="W18" s="247"/>
    </row>
    <row r="19" spans="1:23" s="472" customFormat="1" ht="15" customHeight="1" x14ac:dyDescent="0.25">
      <c r="A19" s="470">
        <v>1</v>
      </c>
      <c r="B19" s="470">
        <v>2</v>
      </c>
      <c r="C19" s="470">
        <v>3</v>
      </c>
      <c r="D19" s="470">
        <v>4</v>
      </c>
      <c r="E19" s="470">
        <v>5</v>
      </c>
      <c r="F19" s="470">
        <v>6</v>
      </c>
      <c r="G19" s="470">
        <v>7</v>
      </c>
      <c r="H19" s="470">
        <v>8</v>
      </c>
      <c r="I19" s="470">
        <v>9</v>
      </c>
      <c r="J19" s="470">
        <v>10</v>
      </c>
      <c r="K19" s="470">
        <v>11</v>
      </c>
      <c r="L19" s="470">
        <v>12</v>
      </c>
      <c r="M19" s="470">
        <v>13</v>
      </c>
      <c r="N19" s="470">
        <v>14</v>
      </c>
      <c r="O19" s="470">
        <v>15</v>
      </c>
      <c r="P19" s="470" t="s">
        <v>420</v>
      </c>
      <c r="Q19" s="470" t="s">
        <v>421</v>
      </c>
      <c r="R19" s="470" t="s">
        <v>422</v>
      </c>
      <c r="S19" s="470" t="s">
        <v>423</v>
      </c>
      <c r="T19" s="470" t="s">
        <v>759</v>
      </c>
      <c r="U19" s="470" t="s">
        <v>760</v>
      </c>
      <c r="V19" s="471"/>
      <c r="W19" s="471"/>
    </row>
    <row r="20" spans="1:23" s="195" customFormat="1" ht="14.25" x14ac:dyDescent="0.25">
      <c r="A20" s="473">
        <v>1</v>
      </c>
      <c r="B20" s="474" t="s">
        <v>750</v>
      </c>
      <c r="C20" s="473" t="s">
        <v>655</v>
      </c>
      <c r="D20" s="475">
        <f>SUM(D97,D102,D103)+D51+D60</f>
        <v>294.47117200000002</v>
      </c>
      <c r="E20" s="476">
        <f t="shared" ref="E20" si="0">SUM(E97,E102,E103)</f>
        <v>0</v>
      </c>
      <c r="F20" s="475">
        <f t="shared" ref="F20:M20" si="1">SUM(F97,F102,F103)+F51+F60</f>
        <v>294.54256327007863</v>
      </c>
      <c r="G20" s="475">
        <f t="shared" si="1"/>
        <v>0</v>
      </c>
      <c r="H20" s="475">
        <f t="shared" si="1"/>
        <v>0</v>
      </c>
      <c r="I20" s="475">
        <f t="shared" si="1"/>
        <v>15.32656327007864</v>
      </c>
      <c r="J20" s="475">
        <f t="shared" si="1"/>
        <v>279.21600000000001</v>
      </c>
      <c r="K20" s="475">
        <f t="shared" si="1"/>
        <v>245.75463605839889</v>
      </c>
      <c r="L20" s="475" t="s">
        <v>751</v>
      </c>
      <c r="M20" s="475">
        <f t="shared" si="1"/>
        <v>245.75463605839889</v>
      </c>
      <c r="N20" s="475">
        <f t="shared" ref="N20:U20" si="2">SUM(N97,N102,N103)+N51+N60</f>
        <v>0</v>
      </c>
      <c r="O20" s="475">
        <f t="shared" si="2"/>
        <v>0</v>
      </c>
      <c r="P20" s="475">
        <f t="shared" si="2"/>
        <v>0</v>
      </c>
      <c r="Q20" s="475">
        <f t="shared" si="2"/>
        <v>3.19</v>
      </c>
      <c r="R20" s="475">
        <f t="shared" si="2"/>
        <v>0</v>
      </c>
      <c r="S20" s="475">
        <f t="shared" si="2"/>
        <v>0</v>
      </c>
      <c r="T20" s="475">
        <f t="shared" si="2"/>
        <v>0</v>
      </c>
      <c r="U20" s="475">
        <f t="shared" si="2"/>
        <v>750</v>
      </c>
      <c r="V20" s="195" t="s">
        <v>754</v>
      </c>
    </row>
    <row r="21" spans="1:23" s="144" customFormat="1" ht="30" hidden="1" x14ac:dyDescent="0.25">
      <c r="A21" s="78">
        <f>G0228_1074205010351_02_0_69_!A19</f>
        <v>0</v>
      </c>
      <c r="B21" s="155" t="str">
        <f>G0228_1074205010351_02_0_69_!B19</f>
        <v>ВСЕГО по инвестиционной программе, в том числе:</v>
      </c>
      <c r="C21" s="78" t="str">
        <f>G0228_1074205010351_02_0_69_!C19</f>
        <v>Г</v>
      </c>
      <c r="D21" s="79"/>
      <c r="E21" s="79"/>
      <c r="F21" s="79"/>
      <c r="G21" s="79"/>
      <c r="H21" s="79"/>
      <c r="I21" s="79"/>
      <c r="J21" s="79"/>
      <c r="K21" s="79"/>
      <c r="L21" s="79"/>
      <c r="M21" s="79"/>
      <c r="N21" s="79"/>
      <c r="O21" s="79"/>
      <c r="P21" s="79"/>
      <c r="Q21" s="79"/>
      <c r="R21" s="79"/>
      <c r="S21" s="79"/>
      <c r="T21" s="79"/>
      <c r="U21" s="64"/>
    </row>
    <row r="22" spans="1:23" s="144" customFormat="1" hidden="1" x14ac:dyDescent="0.25">
      <c r="A22" s="78" t="str">
        <f>G0228_1074205010351_02_0_69_!A20</f>
        <v>0.1</v>
      </c>
      <c r="B22" s="155" t="str">
        <f>G0228_1074205010351_02_0_69_!B20</f>
        <v>Технологическое присоединение, всего</v>
      </c>
      <c r="C22" s="78" t="str">
        <f>G0228_1074205010351_02_0_69_!C20</f>
        <v>Г</v>
      </c>
      <c r="D22" s="79"/>
      <c r="E22" s="79"/>
      <c r="F22" s="79"/>
      <c r="G22" s="79"/>
      <c r="H22" s="79"/>
      <c r="I22" s="79"/>
      <c r="J22" s="79"/>
      <c r="K22" s="79"/>
      <c r="L22" s="79"/>
      <c r="M22" s="79"/>
      <c r="N22" s="79"/>
      <c r="O22" s="79"/>
      <c r="P22" s="79"/>
      <c r="Q22" s="79"/>
      <c r="R22" s="79"/>
      <c r="S22" s="79"/>
      <c r="T22" s="79"/>
      <c r="U22" s="64"/>
    </row>
    <row r="23" spans="1:23" s="144" customFormat="1" ht="30" hidden="1" x14ac:dyDescent="0.25">
      <c r="A23" s="78" t="str">
        <f>G0228_1074205010351_02_0_69_!A21</f>
        <v>0.2</v>
      </c>
      <c r="B23" s="155" t="str">
        <f>G0228_1074205010351_02_0_69_!B21</f>
        <v>Реконструкция, модернизация, техническое перевооружение, всего</v>
      </c>
      <c r="C23" s="78" t="str">
        <f>G0228_1074205010351_02_0_69_!C21</f>
        <v>Г</v>
      </c>
      <c r="D23" s="79"/>
      <c r="E23" s="79"/>
      <c r="F23" s="79"/>
      <c r="G23" s="79"/>
      <c r="H23" s="79"/>
      <c r="I23" s="79"/>
      <c r="J23" s="79"/>
      <c r="K23" s="79"/>
      <c r="L23" s="79"/>
      <c r="M23" s="79"/>
      <c r="N23" s="79"/>
      <c r="O23" s="79"/>
      <c r="P23" s="79"/>
      <c r="Q23" s="79"/>
      <c r="R23" s="79"/>
      <c r="S23" s="79"/>
      <c r="T23" s="79"/>
      <c r="U23" s="64"/>
    </row>
    <row r="24" spans="1:23" s="144" customFormat="1" ht="60" hidden="1" x14ac:dyDescent="0.25">
      <c r="A24" s="78" t="str">
        <f>G0228_1074205010351_02_0_69_!A22</f>
        <v>0.3</v>
      </c>
      <c r="B24" s="155"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4" s="78" t="str">
        <f>G0228_1074205010351_02_0_69_!C22</f>
        <v>Г</v>
      </c>
      <c r="D24" s="79"/>
      <c r="E24" s="79"/>
      <c r="F24" s="79"/>
      <c r="G24" s="79"/>
      <c r="H24" s="79"/>
      <c r="I24" s="79"/>
      <c r="J24" s="79"/>
      <c r="K24" s="79"/>
      <c r="L24" s="79"/>
      <c r="M24" s="79"/>
      <c r="N24" s="79"/>
      <c r="O24" s="79"/>
      <c r="P24" s="79"/>
      <c r="Q24" s="79"/>
      <c r="R24" s="79"/>
      <c r="S24" s="79"/>
      <c r="T24" s="79"/>
      <c r="U24" s="64"/>
    </row>
    <row r="25" spans="1:23" s="144" customFormat="1" ht="30" hidden="1" x14ac:dyDescent="0.25">
      <c r="A25" s="78" t="str">
        <f>G0228_1074205010351_02_0_69_!A23</f>
        <v>0.4</v>
      </c>
      <c r="B25" s="155" t="str">
        <f>G0228_1074205010351_02_0_69_!B23</f>
        <v>Прочее новое строительство объектов электросетевого хозяйства, всего</v>
      </c>
      <c r="C25" s="78" t="str">
        <f>G0228_1074205010351_02_0_69_!C23</f>
        <v>Г</v>
      </c>
      <c r="D25" s="79"/>
      <c r="E25" s="79"/>
      <c r="F25" s="79"/>
      <c r="G25" s="79"/>
      <c r="H25" s="79"/>
      <c r="I25" s="79"/>
      <c r="J25" s="79"/>
      <c r="K25" s="79"/>
      <c r="L25" s="79"/>
      <c r="M25" s="79"/>
      <c r="N25" s="79"/>
      <c r="O25" s="79"/>
      <c r="P25" s="79"/>
      <c r="Q25" s="79"/>
      <c r="R25" s="79"/>
      <c r="S25" s="79"/>
      <c r="T25" s="79"/>
      <c r="U25" s="64"/>
    </row>
    <row r="26" spans="1:23" s="144" customFormat="1" ht="45" hidden="1" x14ac:dyDescent="0.25">
      <c r="A26" s="78" t="str">
        <f>G0228_1074205010351_02_0_69_!A24</f>
        <v>0.5</v>
      </c>
      <c r="B26" s="155" t="str">
        <f>G0228_1074205010351_02_0_69_!B24</f>
        <v>Покупка земельных участков для целей реализации инвестиционных проектов, всего</v>
      </c>
      <c r="C26" s="78" t="str">
        <f>G0228_1074205010351_02_0_69_!C24</f>
        <v>Г</v>
      </c>
      <c r="D26" s="79"/>
      <c r="E26" s="79"/>
      <c r="F26" s="79"/>
      <c r="G26" s="79"/>
      <c r="H26" s="79"/>
      <c r="I26" s="79"/>
      <c r="J26" s="79"/>
      <c r="K26" s="79"/>
      <c r="L26" s="79"/>
      <c r="M26" s="79"/>
      <c r="N26" s="79"/>
      <c r="O26" s="79"/>
      <c r="P26" s="79"/>
      <c r="Q26" s="79"/>
      <c r="R26" s="79"/>
      <c r="S26" s="79"/>
      <c r="T26" s="79"/>
      <c r="U26" s="64"/>
    </row>
    <row r="27" spans="1:23" s="144" customFormat="1" ht="30" hidden="1" x14ac:dyDescent="0.25">
      <c r="A27" s="78" t="str">
        <f>G0228_1074205010351_02_0_69_!A25</f>
        <v>0.6</v>
      </c>
      <c r="B27" s="155" t="str">
        <f>G0228_1074205010351_02_0_69_!B25</f>
        <v>Прочие инвестиционные проекты, всего</v>
      </c>
      <c r="C27" s="78" t="str">
        <f>G0228_1074205010351_02_0_69_!C25</f>
        <v>Г</v>
      </c>
      <c r="D27" s="79"/>
      <c r="E27" s="79"/>
      <c r="F27" s="79"/>
      <c r="G27" s="79"/>
      <c r="H27" s="79"/>
      <c r="I27" s="79"/>
      <c r="J27" s="79"/>
      <c r="K27" s="79"/>
      <c r="L27" s="79"/>
      <c r="M27" s="79"/>
      <c r="N27" s="79"/>
      <c r="O27" s="79"/>
      <c r="P27" s="79"/>
      <c r="Q27" s="79"/>
      <c r="R27" s="79"/>
      <c r="S27" s="79"/>
      <c r="T27" s="79"/>
      <c r="U27" s="64"/>
    </row>
    <row r="28" spans="1:23" s="144" customFormat="1" ht="30" hidden="1" x14ac:dyDescent="0.25">
      <c r="A28" s="78" t="str">
        <f>G0228_1074205010351_02_0_69_!A26</f>
        <v>1.1</v>
      </c>
      <c r="B28" s="155" t="str">
        <f>G0228_1074205010351_02_0_69_!B26</f>
        <v>Технологическое присоединение, всего, в том числе:</v>
      </c>
      <c r="C28" s="78" t="str">
        <f>G0228_1074205010351_02_0_69_!C26</f>
        <v>Г</v>
      </c>
      <c r="D28" s="79"/>
      <c r="E28" s="79"/>
      <c r="F28" s="79"/>
      <c r="G28" s="79"/>
      <c r="H28" s="79"/>
      <c r="I28" s="79"/>
      <c r="J28" s="79"/>
      <c r="K28" s="79"/>
      <c r="L28" s="79"/>
      <c r="M28" s="79"/>
      <c r="N28" s="79"/>
      <c r="O28" s="79"/>
      <c r="P28" s="79"/>
      <c r="Q28" s="79"/>
      <c r="R28" s="79"/>
      <c r="S28" s="79"/>
      <c r="T28" s="79"/>
      <c r="U28" s="64"/>
    </row>
    <row r="29" spans="1:23" s="144" customFormat="1" ht="45" hidden="1" x14ac:dyDescent="0.25">
      <c r="A29" s="78" t="str">
        <f>G0228_1074205010351_02_0_69_!A27</f>
        <v>1.1.1</v>
      </c>
      <c r="B29" s="155" t="str">
        <f>G0228_1074205010351_02_0_69_!B27</f>
        <v>Технологическое присоединение энергопринимающих устройств потребителей, всего, в том числе:</v>
      </c>
      <c r="C29" s="78" t="str">
        <f>G0228_1074205010351_02_0_69_!C27</f>
        <v>Г</v>
      </c>
      <c r="D29" s="79"/>
      <c r="E29" s="79"/>
      <c r="F29" s="79"/>
      <c r="G29" s="79"/>
      <c r="H29" s="79"/>
      <c r="I29" s="79"/>
      <c r="J29" s="79"/>
      <c r="K29" s="79"/>
      <c r="L29" s="79"/>
      <c r="M29" s="79"/>
      <c r="N29" s="79"/>
      <c r="O29" s="79"/>
      <c r="P29" s="79"/>
      <c r="Q29" s="79"/>
      <c r="R29" s="79"/>
      <c r="S29" s="79"/>
      <c r="T29" s="79"/>
      <c r="U29" s="64"/>
    </row>
    <row r="30" spans="1:23" s="144" customFormat="1" ht="75" hidden="1" x14ac:dyDescent="0.25">
      <c r="A30" s="78" t="str">
        <f>G0228_1074205010351_02_0_69_!A28</f>
        <v>1.1.1.1</v>
      </c>
      <c r="B30" s="155"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30" s="78" t="str">
        <f>G0228_1074205010351_02_0_69_!C28</f>
        <v>Г</v>
      </c>
      <c r="D30" s="79"/>
      <c r="E30" s="79"/>
      <c r="F30" s="79"/>
      <c r="G30" s="79"/>
      <c r="H30" s="79"/>
      <c r="I30" s="79"/>
      <c r="J30" s="79"/>
      <c r="K30" s="79"/>
      <c r="L30" s="79"/>
      <c r="M30" s="79"/>
      <c r="N30" s="79"/>
      <c r="O30" s="79"/>
      <c r="P30" s="79"/>
      <c r="Q30" s="79"/>
      <c r="R30" s="79"/>
      <c r="S30" s="79"/>
      <c r="T30" s="79"/>
      <c r="U30" s="64"/>
    </row>
    <row r="31" spans="1:23" s="144" customFormat="1" ht="75" hidden="1" x14ac:dyDescent="0.25">
      <c r="A31" s="78" t="str">
        <f>G0228_1074205010351_02_0_69_!A29</f>
        <v>1.1.1.2</v>
      </c>
      <c r="B31" s="155"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31" s="78" t="str">
        <f>G0228_1074205010351_02_0_69_!C29</f>
        <v>Г</v>
      </c>
      <c r="D31" s="79"/>
      <c r="E31" s="79"/>
      <c r="F31" s="79"/>
      <c r="G31" s="79"/>
      <c r="H31" s="79"/>
      <c r="I31" s="79"/>
      <c r="J31" s="79"/>
      <c r="K31" s="79"/>
      <c r="L31" s="79"/>
      <c r="M31" s="79"/>
      <c r="N31" s="79"/>
      <c r="O31" s="79"/>
      <c r="P31" s="79"/>
      <c r="Q31" s="79"/>
      <c r="R31" s="79"/>
      <c r="S31" s="79"/>
      <c r="T31" s="79"/>
      <c r="U31" s="64"/>
    </row>
    <row r="32" spans="1:23" s="144" customFormat="1" ht="60" hidden="1" x14ac:dyDescent="0.25">
      <c r="A32" s="78" t="str">
        <f>G0228_1074205010351_02_0_69_!A30</f>
        <v>1.1.1.3</v>
      </c>
      <c r="B32" s="155" t="str">
        <f>G0228_1074205010351_02_0_69_!B30</f>
        <v>Технологическое присоединение энергопринимающих устройств потребителей свыше 150 кВт, всего, в том числе:</v>
      </c>
      <c r="C32" s="78" t="str">
        <f>G0228_1074205010351_02_0_69_!C30</f>
        <v>Г</v>
      </c>
      <c r="D32" s="79"/>
      <c r="E32" s="79"/>
      <c r="F32" s="79"/>
      <c r="G32" s="79"/>
      <c r="H32" s="79"/>
      <c r="I32" s="79"/>
      <c r="J32" s="79"/>
      <c r="K32" s="79"/>
      <c r="L32" s="79"/>
      <c r="M32" s="79"/>
      <c r="N32" s="79"/>
      <c r="O32" s="79"/>
      <c r="P32" s="79"/>
      <c r="Q32" s="79"/>
      <c r="R32" s="79"/>
      <c r="S32" s="79"/>
      <c r="T32" s="79"/>
      <c r="U32" s="64"/>
    </row>
    <row r="33" spans="1:21" s="144" customFormat="1" ht="45" hidden="1" x14ac:dyDescent="0.25">
      <c r="A33" s="78" t="str">
        <f>G0228_1074205010351_02_0_69_!A31</f>
        <v>1.1.2</v>
      </c>
      <c r="B33" s="155" t="str">
        <f>G0228_1074205010351_02_0_69_!B31</f>
        <v>Технологическое присоединение объектов электросетевого хозяйства, всего, в том числе:</v>
      </c>
      <c r="C33" s="78" t="str">
        <f>G0228_1074205010351_02_0_69_!C31</f>
        <v>Г</v>
      </c>
      <c r="D33" s="79"/>
      <c r="E33" s="79"/>
      <c r="F33" s="79"/>
      <c r="G33" s="79"/>
      <c r="H33" s="79"/>
      <c r="I33" s="79"/>
      <c r="J33" s="79"/>
      <c r="K33" s="79"/>
      <c r="L33" s="79"/>
      <c r="M33" s="79"/>
      <c r="N33" s="79"/>
      <c r="O33" s="79"/>
      <c r="P33" s="79"/>
      <c r="Q33" s="79"/>
      <c r="R33" s="79"/>
      <c r="S33" s="79"/>
      <c r="T33" s="79"/>
      <c r="U33" s="64"/>
    </row>
    <row r="34" spans="1:21" s="144" customFormat="1" ht="75" hidden="1" x14ac:dyDescent="0.25">
      <c r="A34" s="78" t="str">
        <f>G0228_1074205010351_02_0_69_!A32</f>
        <v>1.1.2.1</v>
      </c>
      <c r="B34" s="155"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4" s="78" t="str">
        <f>G0228_1074205010351_02_0_69_!C32</f>
        <v>Г</v>
      </c>
      <c r="D34" s="79"/>
      <c r="E34" s="79"/>
      <c r="F34" s="79"/>
      <c r="G34" s="79"/>
      <c r="H34" s="79"/>
      <c r="I34" s="79"/>
      <c r="J34" s="79"/>
      <c r="K34" s="79"/>
      <c r="L34" s="79"/>
      <c r="M34" s="79"/>
      <c r="N34" s="79"/>
      <c r="O34" s="79"/>
      <c r="P34" s="79"/>
      <c r="Q34" s="79"/>
      <c r="R34" s="79"/>
      <c r="S34" s="79"/>
      <c r="T34" s="79"/>
      <c r="U34" s="64"/>
    </row>
    <row r="35" spans="1:21" s="144" customFormat="1" ht="45" hidden="1" x14ac:dyDescent="0.25">
      <c r="A35" s="78" t="str">
        <f>G0228_1074205010351_02_0_69_!A33</f>
        <v>1.1.2.2</v>
      </c>
      <c r="B35" s="155" t="str">
        <f>G0228_1074205010351_02_0_69_!B33</f>
        <v>Технологическое присоединение к электрическим сетям иных сетевых организаций, всего, в том числе:</v>
      </c>
      <c r="C35" s="78" t="str">
        <f>G0228_1074205010351_02_0_69_!C33</f>
        <v>Г</v>
      </c>
      <c r="D35" s="79"/>
      <c r="E35" s="79"/>
      <c r="F35" s="79"/>
      <c r="G35" s="79"/>
      <c r="H35" s="79"/>
      <c r="I35" s="79"/>
      <c r="J35" s="79"/>
      <c r="K35" s="79"/>
      <c r="L35" s="79"/>
      <c r="M35" s="79"/>
      <c r="N35" s="79"/>
      <c r="O35" s="79"/>
      <c r="P35" s="79"/>
      <c r="Q35" s="79"/>
      <c r="R35" s="79"/>
      <c r="S35" s="79"/>
      <c r="T35" s="79"/>
      <c r="U35" s="64"/>
    </row>
    <row r="36" spans="1:21" s="144" customFormat="1" ht="60" hidden="1" x14ac:dyDescent="0.25">
      <c r="A36" s="78" t="str">
        <f>G0228_1074205010351_02_0_69_!A34</f>
        <v>1.1.3</v>
      </c>
      <c r="B36" s="155" t="str">
        <f>G0228_1074205010351_02_0_69_!B34</f>
        <v>Технологическое присоединение объектов по производству электрической энергии всего, в том числе:</v>
      </c>
      <c r="C36" s="78" t="str">
        <f>G0228_1074205010351_02_0_69_!C34</f>
        <v>Г</v>
      </c>
      <c r="D36" s="79"/>
      <c r="E36" s="79"/>
      <c r="F36" s="79"/>
      <c r="G36" s="79"/>
      <c r="H36" s="79"/>
      <c r="I36" s="79"/>
      <c r="J36" s="79"/>
      <c r="K36" s="79"/>
      <c r="L36" s="79"/>
      <c r="M36" s="79"/>
      <c r="N36" s="79"/>
      <c r="O36" s="79"/>
      <c r="P36" s="79"/>
      <c r="Q36" s="79"/>
      <c r="R36" s="79"/>
      <c r="S36" s="79"/>
      <c r="T36" s="79"/>
      <c r="U36" s="64"/>
    </row>
    <row r="37" spans="1:21" s="144" customFormat="1" ht="120" hidden="1" x14ac:dyDescent="0.25">
      <c r="A37" s="78" t="str">
        <f>G0228_1074205010351_02_0_69_!A35</f>
        <v>1.1.3.1</v>
      </c>
      <c r="B37" s="155"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78" t="str">
        <f>G0228_1074205010351_02_0_69_!C35</f>
        <v>Г</v>
      </c>
      <c r="D37" s="79"/>
      <c r="E37" s="79"/>
      <c r="F37" s="79"/>
      <c r="G37" s="79"/>
      <c r="H37" s="79"/>
      <c r="I37" s="79"/>
      <c r="J37" s="79"/>
      <c r="K37" s="79"/>
      <c r="L37" s="79"/>
      <c r="M37" s="79"/>
      <c r="N37" s="79"/>
      <c r="O37" s="79"/>
      <c r="P37" s="79"/>
      <c r="Q37" s="79"/>
      <c r="R37" s="79"/>
      <c r="S37" s="79"/>
      <c r="T37" s="79"/>
      <c r="U37" s="64"/>
    </row>
    <row r="38" spans="1:21" s="144" customFormat="1" ht="105" hidden="1" x14ac:dyDescent="0.25">
      <c r="A38" s="78" t="str">
        <f>G0228_1074205010351_02_0_69_!A36</f>
        <v>1.1.3.1</v>
      </c>
      <c r="B38" s="155"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78" t="str">
        <f>G0228_1074205010351_02_0_69_!C36</f>
        <v>Г</v>
      </c>
      <c r="D38" s="79"/>
      <c r="E38" s="79"/>
      <c r="F38" s="79"/>
      <c r="G38" s="79"/>
      <c r="H38" s="79"/>
      <c r="I38" s="79"/>
      <c r="J38" s="79"/>
      <c r="K38" s="79"/>
      <c r="L38" s="79"/>
      <c r="M38" s="79"/>
      <c r="N38" s="79"/>
      <c r="O38" s="79"/>
      <c r="P38" s="79"/>
      <c r="Q38" s="79"/>
      <c r="R38" s="79"/>
      <c r="S38" s="79"/>
      <c r="T38" s="79"/>
      <c r="U38" s="64"/>
    </row>
    <row r="39" spans="1:21" s="144" customFormat="1" ht="120" hidden="1" x14ac:dyDescent="0.25">
      <c r="A39" s="78" t="str">
        <f>G0228_1074205010351_02_0_69_!A37</f>
        <v>1.1.3.1</v>
      </c>
      <c r="B39" s="155"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78" t="str">
        <f>G0228_1074205010351_02_0_69_!C37</f>
        <v>Г</v>
      </c>
      <c r="D39" s="79"/>
      <c r="E39" s="79"/>
      <c r="F39" s="79"/>
      <c r="G39" s="79"/>
      <c r="H39" s="79"/>
      <c r="I39" s="79"/>
      <c r="J39" s="79"/>
      <c r="K39" s="79"/>
      <c r="L39" s="79"/>
      <c r="M39" s="79"/>
      <c r="N39" s="79"/>
      <c r="O39" s="79"/>
      <c r="P39" s="79"/>
      <c r="Q39" s="79"/>
      <c r="R39" s="79"/>
      <c r="S39" s="79"/>
      <c r="T39" s="79"/>
      <c r="U39" s="64"/>
    </row>
    <row r="40" spans="1:21" s="144" customFormat="1" ht="120" hidden="1" x14ac:dyDescent="0.25">
      <c r="A40" s="78" t="str">
        <f>G0228_1074205010351_02_0_69_!A38</f>
        <v>1.1.3.2</v>
      </c>
      <c r="B40" s="155"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0" s="78" t="str">
        <f>G0228_1074205010351_02_0_69_!C38</f>
        <v>Г</v>
      </c>
      <c r="D40" s="79"/>
      <c r="E40" s="79"/>
      <c r="F40" s="79"/>
      <c r="G40" s="79"/>
      <c r="H40" s="79"/>
      <c r="I40" s="79"/>
      <c r="J40" s="79"/>
      <c r="K40" s="79"/>
      <c r="L40" s="79"/>
      <c r="M40" s="79"/>
      <c r="N40" s="79"/>
      <c r="O40" s="79"/>
      <c r="P40" s="79"/>
      <c r="Q40" s="79"/>
      <c r="R40" s="79"/>
      <c r="S40" s="79"/>
      <c r="T40" s="79"/>
      <c r="U40" s="64"/>
    </row>
    <row r="41" spans="1:21" s="144" customFormat="1" ht="105" hidden="1" x14ac:dyDescent="0.25">
      <c r="A41" s="78" t="str">
        <f>G0228_1074205010351_02_0_69_!A39</f>
        <v>1.1.3.2</v>
      </c>
      <c r="B41" s="155"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1" s="78" t="str">
        <f>G0228_1074205010351_02_0_69_!C39</f>
        <v>Г</v>
      </c>
      <c r="D41" s="79"/>
      <c r="E41" s="79"/>
      <c r="F41" s="79"/>
      <c r="G41" s="79"/>
      <c r="H41" s="79"/>
      <c r="I41" s="79"/>
      <c r="J41" s="79"/>
      <c r="K41" s="79"/>
      <c r="L41" s="79"/>
      <c r="M41" s="79"/>
      <c r="N41" s="79"/>
      <c r="O41" s="79"/>
      <c r="P41" s="79"/>
      <c r="Q41" s="79"/>
      <c r="R41" s="79"/>
      <c r="S41" s="79"/>
      <c r="T41" s="79"/>
      <c r="U41" s="64"/>
    </row>
    <row r="42" spans="1:21" s="144" customFormat="1" ht="120" hidden="1" x14ac:dyDescent="0.25">
      <c r="A42" s="78" t="str">
        <f>G0228_1074205010351_02_0_69_!A40</f>
        <v>1.1.3.2</v>
      </c>
      <c r="B42" s="155"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2" s="78" t="str">
        <f>G0228_1074205010351_02_0_69_!C40</f>
        <v>Г</v>
      </c>
      <c r="D42" s="79"/>
      <c r="E42" s="79"/>
      <c r="F42" s="79"/>
      <c r="G42" s="79"/>
      <c r="H42" s="79"/>
      <c r="I42" s="79"/>
      <c r="J42" s="79"/>
      <c r="K42" s="79"/>
      <c r="L42" s="79"/>
      <c r="M42" s="79"/>
      <c r="N42" s="79"/>
      <c r="O42" s="79"/>
      <c r="P42" s="79"/>
      <c r="Q42" s="79"/>
      <c r="R42" s="79"/>
      <c r="S42" s="79"/>
      <c r="T42" s="79"/>
      <c r="U42" s="64"/>
    </row>
    <row r="43" spans="1:21" s="144" customFormat="1" ht="90" hidden="1" x14ac:dyDescent="0.25">
      <c r="A43" s="78" t="str">
        <f>G0228_1074205010351_02_0_69_!A41</f>
        <v>1.1.4</v>
      </c>
      <c r="B43" s="155"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3" s="78" t="str">
        <f>G0228_1074205010351_02_0_69_!C41</f>
        <v>Г</v>
      </c>
      <c r="D43" s="79"/>
      <c r="E43" s="79"/>
      <c r="F43" s="79"/>
      <c r="G43" s="79"/>
      <c r="H43" s="79"/>
      <c r="I43" s="79"/>
      <c r="J43" s="79"/>
      <c r="K43" s="79"/>
      <c r="L43" s="79"/>
      <c r="M43" s="79"/>
      <c r="N43" s="79"/>
      <c r="O43" s="79"/>
      <c r="P43" s="79"/>
      <c r="Q43" s="79"/>
      <c r="R43" s="79"/>
      <c r="S43" s="79"/>
      <c r="T43" s="79"/>
      <c r="U43" s="64"/>
    </row>
    <row r="44" spans="1:21" s="144" customFormat="1" ht="75" hidden="1" x14ac:dyDescent="0.25">
      <c r="A44" s="78" t="str">
        <f>G0228_1074205010351_02_0_69_!A42</f>
        <v>1.1.4.1</v>
      </c>
      <c r="B44" s="155"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4" s="78" t="str">
        <f>G0228_1074205010351_02_0_69_!C42</f>
        <v>Г</v>
      </c>
      <c r="D44" s="79"/>
      <c r="E44" s="79"/>
      <c r="F44" s="79"/>
      <c r="G44" s="79"/>
      <c r="H44" s="79"/>
      <c r="I44" s="79"/>
      <c r="J44" s="79"/>
      <c r="K44" s="79"/>
      <c r="L44" s="79"/>
      <c r="M44" s="79"/>
      <c r="N44" s="79"/>
      <c r="O44" s="79"/>
      <c r="P44" s="79"/>
      <c r="Q44" s="79"/>
      <c r="R44" s="79"/>
      <c r="S44" s="79"/>
      <c r="T44" s="79"/>
      <c r="U44" s="64"/>
    </row>
    <row r="45" spans="1:21" s="144" customFormat="1" ht="90" hidden="1" x14ac:dyDescent="0.25">
      <c r="A45" s="78" t="str">
        <f>G0228_1074205010351_02_0_69_!A43</f>
        <v>1.1.4.2</v>
      </c>
      <c r="B45" s="155"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5" s="78" t="str">
        <f>G0228_1074205010351_02_0_69_!C43</f>
        <v>Г</v>
      </c>
      <c r="D45" s="79"/>
      <c r="E45" s="79"/>
      <c r="F45" s="79"/>
      <c r="G45" s="79"/>
      <c r="H45" s="79"/>
      <c r="I45" s="79"/>
      <c r="J45" s="79"/>
      <c r="K45" s="79"/>
      <c r="L45" s="79"/>
      <c r="M45" s="79"/>
      <c r="N45" s="79"/>
      <c r="O45" s="79"/>
      <c r="P45" s="79"/>
      <c r="Q45" s="79"/>
      <c r="R45" s="79"/>
      <c r="S45" s="79"/>
      <c r="T45" s="79"/>
      <c r="U45" s="64"/>
    </row>
    <row r="46" spans="1:21" s="144" customFormat="1" ht="45" hidden="1" x14ac:dyDescent="0.25">
      <c r="A46" s="78" t="str">
        <f>G0228_1074205010351_02_0_69_!A44</f>
        <v>1.2</v>
      </c>
      <c r="B46" s="155" t="str">
        <f>G0228_1074205010351_02_0_69_!B44</f>
        <v>Реконструкция, модернизация, техническое перевооружение всего, в том числе:</v>
      </c>
      <c r="C46" s="78" t="str">
        <f>G0228_1074205010351_02_0_69_!C44</f>
        <v>Г</v>
      </c>
      <c r="D46" s="79"/>
      <c r="E46" s="79"/>
      <c r="F46" s="79"/>
      <c r="G46" s="79"/>
      <c r="H46" s="79"/>
      <c r="I46" s="79"/>
      <c r="J46" s="79"/>
      <c r="K46" s="79"/>
      <c r="L46" s="79"/>
      <c r="M46" s="79"/>
      <c r="N46" s="79"/>
      <c r="O46" s="79"/>
      <c r="P46" s="79"/>
      <c r="Q46" s="79"/>
      <c r="R46" s="79"/>
      <c r="S46" s="79"/>
      <c r="T46" s="79"/>
      <c r="U46" s="64"/>
    </row>
    <row r="47" spans="1:21" s="144" customFormat="1" ht="75" hidden="1" x14ac:dyDescent="0.25">
      <c r="A47" s="78" t="str">
        <f>G0228_1074205010351_02_0_69_!A45</f>
        <v>1.2.1</v>
      </c>
      <c r="B47" s="155"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7" s="78" t="str">
        <f>G0228_1074205010351_02_0_69_!C45</f>
        <v>Г</v>
      </c>
      <c r="D47" s="79"/>
      <c r="E47" s="79"/>
      <c r="F47" s="79"/>
      <c r="G47" s="79"/>
      <c r="H47" s="79"/>
      <c r="I47" s="79"/>
      <c r="J47" s="79"/>
      <c r="K47" s="79"/>
      <c r="L47" s="79"/>
      <c r="M47" s="79"/>
      <c r="N47" s="79"/>
      <c r="O47" s="79"/>
      <c r="P47" s="79"/>
      <c r="Q47" s="79"/>
      <c r="R47" s="79"/>
      <c r="S47" s="79"/>
      <c r="T47" s="79"/>
      <c r="U47" s="64"/>
    </row>
    <row r="48" spans="1:21" s="144" customFormat="1" ht="30" hidden="1" x14ac:dyDescent="0.25">
      <c r="A48" s="78" t="str">
        <f>G0228_1074205010351_02_0_69_!A46</f>
        <v>1.2.1.1</v>
      </c>
      <c r="B48" s="155" t="str">
        <f>G0228_1074205010351_02_0_69_!B46</f>
        <v>Реконструкция трансформаторных и иных подстанций, всего, в числе:</v>
      </c>
      <c r="C48" s="78" t="str">
        <f>G0228_1074205010351_02_0_69_!C46</f>
        <v>Г</v>
      </c>
      <c r="D48" s="79"/>
      <c r="E48" s="79"/>
      <c r="F48" s="79"/>
      <c r="G48" s="79"/>
      <c r="H48" s="79"/>
      <c r="I48" s="79"/>
      <c r="J48" s="79"/>
      <c r="K48" s="79"/>
      <c r="L48" s="79"/>
      <c r="M48" s="79"/>
      <c r="N48" s="79"/>
      <c r="O48" s="79"/>
      <c r="P48" s="79"/>
      <c r="Q48" s="79"/>
      <c r="R48" s="79"/>
      <c r="S48" s="79"/>
      <c r="T48" s="79"/>
      <c r="U48" s="64"/>
    </row>
    <row r="49" spans="1:21" s="144" customFormat="1" hidden="1" x14ac:dyDescent="0.25">
      <c r="A49" s="78" t="e">
        <f>G0228_1074205010351_02_0_69_!#REF!</f>
        <v>#REF!</v>
      </c>
      <c r="B49" s="155" t="e">
        <f>G0228_1074205010351_02_0_69_!#REF!</f>
        <v>#REF!</v>
      </c>
      <c r="C49" s="78" t="e">
        <f>G0228_1074205010351_02_0_69_!#REF!</f>
        <v>#REF!</v>
      </c>
      <c r="D49" s="79"/>
      <c r="E49" s="79"/>
      <c r="F49" s="79"/>
      <c r="G49" s="79"/>
      <c r="H49" s="79"/>
      <c r="I49" s="79"/>
      <c r="J49" s="79"/>
      <c r="K49" s="79"/>
      <c r="L49" s="79"/>
      <c r="M49" s="79"/>
      <c r="N49" s="79"/>
      <c r="O49" s="79"/>
      <c r="P49" s="79"/>
      <c r="Q49" s="79"/>
      <c r="R49" s="79"/>
      <c r="S49" s="79"/>
      <c r="T49" s="79"/>
      <c r="U49" s="64"/>
    </row>
    <row r="50" spans="1:21" s="144" customFormat="1" hidden="1" x14ac:dyDescent="0.25">
      <c r="A50" s="78" t="e">
        <f>G0228_1074205010351_02_0_69_!#REF!</f>
        <v>#REF!</v>
      </c>
      <c r="B50" s="155" t="e">
        <f>G0228_1074205010351_02_0_69_!#REF!</f>
        <v>#REF!</v>
      </c>
      <c r="C50" s="78" t="e">
        <f>G0228_1074205010351_02_0_69_!#REF!</f>
        <v>#REF!</v>
      </c>
      <c r="D50" s="79"/>
      <c r="E50" s="79"/>
      <c r="F50" s="79"/>
      <c r="G50" s="79"/>
      <c r="H50" s="79"/>
      <c r="I50" s="79"/>
      <c r="J50" s="79"/>
      <c r="K50" s="79"/>
      <c r="L50" s="79"/>
      <c r="M50" s="79"/>
      <c r="N50" s="79"/>
      <c r="O50" s="79"/>
      <c r="P50" s="79"/>
      <c r="Q50" s="79"/>
      <c r="R50" s="79"/>
      <c r="S50" s="79"/>
      <c r="T50" s="79"/>
      <c r="U50" s="64"/>
    </row>
    <row r="51" spans="1:21" s="144" customFormat="1" ht="60" x14ac:dyDescent="0.25">
      <c r="A51" s="78" t="str">
        <f>G0228_1074205010351_02_0_69_!A47</f>
        <v>1.2.1.2</v>
      </c>
      <c r="B51" s="155" t="str">
        <f>G0228_1074205010351_02_0_69_!B47</f>
        <v>Модернизация, техническое перевооружение трансформаторных и иных подстанций, распределительных пунктов, всего, в том числе:</v>
      </c>
      <c r="C51" s="78" t="str">
        <f>G0228_1074205010351_02_0_69_!C47</f>
        <v>Г</v>
      </c>
      <c r="D51" s="467">
        <f t="shared" ref="D51:M51" si="3">SUM(D52:D57)</f>
        <v>286.09300000000002</v>
      </c>
      <c r="E51" s="496" t="s">
        <v>482</v>
      </c>
      <c r="F51" s="467">
        <f t="shared" si="3"/>
        <v>286.09300000000002</v>
      </c>
      <c r="G51" s="467">
        <f t="shared" si="3"/>
        <v>0</v>
      </c>
      <c r="H51" s="467">
        <f t="shared" si="3"/>
        <v>0</v>
      </c>
      <c r="I51" s="467">
        <f t="shared" si="3"/>
        <v>6.8769999999999998</v>
      </c>
      <c r="J51" s="467">
        <f t="shared" si="3"/>
        <v>279.21600000000001</v>
      </c>
      <c r="K51" s="467">
        <f t="shared" si="3"/>
        <v>238.41083333333333</v>
      </c>
      <c r="L51" s="467" t="s">
        <v>751</v>
      </c>
      <c r="M51" s="467">
        <f t="shared" si="3"/>
        <v>238.41083333333333</v>
      </c>
      <c r="N51" s="79">
        <v>0</v>
      </c>
      <c r="O51" s="495">
        <v>0</v>
      </c>
      <c r="P51" s="467">
        <f t="shared" ref="P51:U51" si="4">SUM(P52:P55)</f>
        <v>0</v>
      </c>
      <c r="Q51" s="467">
        <f>SUM(Q52:Q57)</f>
        <v>3.19</v>
      </c>
      <c r="R51" s="467">
        <f t="shared" si="4"/>
        <v>0</v>
      </c>
      <c r="S51" s="467">
        <f t="shared" si="4"/>
        <v>0</v>
      </c>
      <c r="T51" s="467">
        <f t="shared" si="4"/>
        <v>0</v>
      </c>
      <c r="U51" s="467">
        <f t="shared" si="4"/>
        <v>726</v>
      </c>
    </row>
    <row r="52" spans="1:21" s="144" customFormat="1" ht="165" x14ac:dyDescent="0.25">
      <c r="A52" s="78" t="str">
        <f>G0228_1074205010351_02_0_69_!A48</f>
        <v>1.2.1.2.1</v>
      </c>
      <c r="B52" s="155" t="str">
        <f>G0228_1074205010351_02_0_69_!B48</f>
        <v xml:space="preserve">Реконструкция ТП-9, ТП-10 </v>
      </c>
      <c r="C52" s="78" t="str">
        <f>G0228_1074205010351_02_0_69_!C48</f>
        <v>L_0000000001</v>
      </c>
      <c r="D52" s="466">
        <f>G0228_1074205010351_02_0_69_!O48</f>
        <v>4.3199999999999994</v>
      </c>
      <c r="E52" s="495" t="s">
        <v>894</v>
      </c>
      <c r="F52" s="466">
        <f t="shared" ref="F52:F55" si="5">I52</f>
        <v>4.3199999999999994</v>
      </c>
      <c r="G52" s="466">
        <f>G0228_1074205010351_02_0_69_!CK35</f>
        <v>0</v>
      </c>
      <c r="H52" s="466">
        <f>G0228_1074205010351_02_0_69_!CL35</f>
        <v>0</v>
      </c>
      <c r="I52" s="466">
        <f t="shared" ref="I52:I55" si="6">K52*1.2</f>
        <v>4.3199999999999994</v>
      </c>
      <c r="J52" s="466">
        <f>G0228_1074205010351_02_0_69_!CN35</f>
        <v>0</v>
      </c>
      <c r="K52" s="79">
        <f>D52/1.2</f>
        <v>3.5999999999999996</v>
      </c>
      <c r="L52" s="79">
        <v>2022</v>
      </c>
      <c r="M52" s="510">
        <f t="shared" ref="M52:M55" si="7">K52</f>
        <v>3.5999999999999996</v>
      </c>
      <c r="N52" s="79" t="s">
        <v>945</v>
      </c>
      <c r="O52" s="495" t="s">
        <v>482</v>
      </c>
      <c r="P52" s="467">
        <f t="shared" ref="P52:U52" si="8">SUM(P53:P58)</f>
        <v>0</v>
      </c>
      <c r="Q52" s="467">
        <f>G0228_1074205010351_08_0_69_!AI48</f>
        <v>2</v>
      </c>
      <c r="R52" s="467">
        <f t="shared" si="8"/>
        <v>0</v>
      </c>
      <c r="S52" s="467">
        <f t="shared" si="8"/>
        <v>0</v>
      </c>
      <c r="T52" s="467">
        <f t="shared" si="8"/>
        <v>0</v>
      </c>
      <c r="U52" s="467">
        <f t="shared" si="8"/>
        <v>396</v>
      </c>
    </row>
    <row r="53" spans="1:21" s="144" customFormat="1" ht="75" x14ac:dyDescent="0.25">
      <c r="A53" s="78" t="str">
        <f>G0228_1074205010351_02_0_69_!A49</f>
        <v>1.2.1.2.2</v>
      </c>
      <c r="B53" s="155" t="str">
        <f>G0228_1074205010351_02_0_69_!B49</f>
        <v>Замена силового трансформатора ТП-5</v>
      </c>
      <c r="C53" s="78" t="str">
        <f>G0228_1074205010351_02_0_69_!C49</f>
        <v>L_0000000002</v>
      </c>
      <c r="D53" s="466">
        <f>G0228_1074205010351_02_0_69_!O49</f>
        <v>0.94499999999999995</v>
      </c>
      <c r="E53" s="495" t="s">
        <v>894</v>
      </c>
      <c r="F53" s="466">
        <f t="shared" si="5"/>
        <v>0.94499999999999995</v>
      </c>
      <c r="G53" s="466">
        <f>G0228_1074205010351_02_0_69_!CK36</f>
        <v>0</v>
      </c>
      <c r="H53" s="466">
        <f>G0228_1074205010351_02_0_69_!CL36</f>
        <v>0</v>
      </c>
      <c r="I53" s="466">
        <f t="shared" si="6"/>
        <v>0.94499999999999995</v>
      </c>
      <c r="J53" s="466">
        <f>G0228_1074205010351_02_0_69_!CN36</f>
        <v>0</v>
      </c>
      <c r="K53" s="79">
        <f t="shared" ref="K53:K55" si="9">D53/1.2</f>
        <v>0.78749999999999998</v>
      </c>
      <c r="L53" s="79">
        <v>2022</v>
      </c>
      <c r="M53" s="510">
        <f t="shared" si="7"/>
        <v>0.78749999999999998</v>
      </c>
      <c r="N53" s="79" t="s">
        <v>946</v>
      </c>
      <c r="O53" s="495" t="s">
        <v>482</v>
      </c>
      <c r="P53" s="467">
        <f t="shared" ref="P53:U53" si="10">SUM(P54:P59)</f>
        <v>0</v>
      </c>
      <c r="Q53" s="467">
        <f>G0228_1074205010351_04_0_69_!CU49</f>
        <v>0.4</v>
      </c>
      <c r="R53" s="467">
        <f t="shared" si="10"/>
        <v>0</v>
      </c>
      <c r="S53" s="467">
        <f t="shared" si="10"/>
        <v>0</v>
      </c>
      <c r="T53" s="467">
        <f t="shared" si="10"/>
        <v>0</v>
      </c>
      <c r="U53" s="467">
        <f t="shared" si="10"/>
        <v>198</v>
      </c>
    </row>
    <row r="54" spans="1:21" s="144" customFormat="1" ht="75" x14ac:dyDescent="0.25">
      <c r="A54" s="78" t="str">
        <f>G0228_1074205010351_02_0_69_!A50</f>
        <v>1.2.1.2.3</v>
      </c>
      <c r="B54" s="155" t="str">
        <f>G0228_1074205010351_02_0_69_!B50</f>
        <v>Замена силового трансформатора ТП-6</v>
      </c>
      <c r="C54" s="78" t="str">
        <f>G0228_1074205010351_02_0_69_!C50</f>
        <v>L_0000000003</v>
      </c>
      <c r="D54" s="466">
        <f>G0228_1074205010351_02_0_69_!O50</f>
        <v>1.18</v>
      </c>
      <c r="E54" s="495" t="s">
        <v>894</v>
      </c>
      <c r="F54" s="466">
        <f t="shared" si="5"/>
        <v>1.18</v>
      </c>
      <c r="G54" s="466">
        <f>G0228_1074205010351_02_0_69_!CK37</f>
        <v>0</v>
      </c>
      <c r="H54" s="466">
        <f>G0228_1074205010351_02_0_69_!CL37</f>
        <v>0</v>
      </c>
      <c r="I54" s="466">
        <f t="shared" si="6"/>
        <v>1.18</v>
      </c>
      <c r="J54" s="466">
        <f>G0228_1074205010351_02_0_69_!CN37</f>
        <v>0</v>
      </c>
      <c r="K54" s="79">
        <f t="shared" si="9"/>
        <v>0.98333333333333328</v>
      </c>
      <c r="L54" s="79">
        <v>2022</v>
      </c>
      <c r="M54" s="510">
        <f t="shared" si="7"/>
        <v>0.98333333333333328</v>
      </c>
      <c r="N54" s="79" t="s">
        <v>946</v>
      </c>
      <c r="O54" s="495" t="s">
        <v>482</v>
      </c>
      <c r="P54" s="467">
        <f t="shared" ref="P54:U54" si="11">SUM(P55:P60)</f>
        <v>0</v>
      </c>
      <c r="Q54" s="467">
        <f>G0228_1074205010351_04_0_69_!CU50</f>
        <v>0.63</v>
      </c>
      <c r="R54" s="467">
        <f t="shared" si="11"/>
        <v>0</v>
      </c>
      <c r="S54" s="467">
        <f t="shared" si="11"/>
        <v>0</v>
      </c>
      <c r="T54" s="467">
        <f t="shared" si="11"/>
        <v>0</v>
      </c>
      <c r="U54" s="467">
        <f t="shared" si="11"/>
        <v>110</v>
      </c>
    </row>
    <row r="55" spans="1:21" s="144" customFormat="1" ht="30" x14ac:dyDescent="0.25">
      <c r="A55" s="78" t="str">
        <f>G0228_1074205010351_02_0_69_!A51</f>
        <v>1.2.1.2.4</v>
      </c>
      <c r="B55" s="155" t="str">
        <f>G0228_1074205010351_02_0_69_!B51</f>
        <v>Замена силового трансформатора ТП Л-19-41</v>
      </c>
      <c r="C55" s="78" t="str">
        <f>G0228_1074205010351_02_0_69_!C51</f>
        <v>L_0000000004</v>
      </c>
      <c r="D55" s="466">
        <f>G0228_1074205010351_02_0_69_!O51</f>
        <v>0.432</v>
      </c>
      <c r="E55" s="495" t="s">
        <v>894</v>
      </c>
      <c r="F55" s="466">
        <f t="shared" si="5"/>
        <v>0.432</v>
      </c>
      <c r="G55" s="466">
        <f>G0228_1074205010351_02_0_69_!CK38</f>
        <v>0</v>
      </c>
      <c r="H55" s="466">
        <f>G0228_1074205010351_02_0_69_!CL38</f>
        <v>0</v>
      </c>
      <c r="I55" s="466">
        <f t="shared" si="6"/>
        <v>0.432</v>
      </c>
      <c r="J55" s="466">
        <f>G0228_1074205010351_02_0_69_!CN38</f>
        <v>0</v>
      </c>
      <c r="K55" s="79">
        <f t="shared" si="9"/>
        <v>0.36</v>
      </c>
      <c r="L55" s="79">
        <v>2022</v>
      </c>
      <c r="M55" s="510">
        <f t="shared" si="7"/>
        <v>0.36</v>
      </c>
      <c r="N55" s="79" t="s">
        <v>947</v>
      </c>
      <c r="O55" s="495" t="s">
        <v>482</v>
      </c>
      <c r="P55" s="467">
        <f t="shared" ref="P55:U55" si="12">SUM(P58:P61)</f>
        <v>0</v>
      </c>
      <c r="Q55" s="467">
        <f>G0228_1074205010351_04_0_69_!CU51</f>
        <v>0.16</v>
      </c>
      <c r="R55" s="467">
        <f t="shared" si="12"/>
        <v>0</v>
      </c>
      <c r="S55" s="467">
        <f t="shared" si="12"/>
        <v>0</v>
      </c>
      <c r="T55" s="467">
        <f t="shared" si="12"/>
        <v>0</v>
      </c>
      <c r="U55" s="467">
        <f t="shared" si="12"/>
        <v>22</v>
      </c>
    </row>
    <row r="56" spans="1:21" s="144" customFormat="1" ht="180" x14ac:dyDescent="0.25">
      <c r="A56" s="78" t="str">
        <f>G0228_1074205010351_02_0_69_!A52</f>
        <v>1.2.1.2.5</v>
      </c>
      <c r="B56" s="155" t="str">
        <f>G0228_1074205010351_02_0_69_!B52</f>
        <v>Проектирование и строительство ПС 35 кВ ГПЗ-5 (новая)</v>
      </c>
      <c r="C56" s="78" t="str">
        <f>G0228_1074205010351_02_0_69_!C52</f>
        <v>M_0000000001</v>
      </c>
      <c r="D56" s="466">
        <f>G0228_1074205010351_02_0_69_!O52</f>
        <v>279.21600000000001</v>
      </c>
      <c r="E56" s="515" t="s">
        <v>894</v>
      </c>
      <c r="F56" s="466">
        <f>J56</f>
        <v>279.21600000000001</v>
      </c>
      <c r="G56" s="466">
        <f>G0228_1074205010351_02_0_69_!CK39</f>
        <v>0</v>
      </c>
      <c r="H56" s="466">
        <f>G0228_1074205010351_02_0_69_!CL39</f>
        <v>0</v>
      </c>
      <c r="I56" s="466">
        <v>0</v>
      </c>
      <c r="J56" s="466">
        <f>M56*1.2</f>
        <v>279.21600000000001</v>
      </c>
      <c r="K56" s="79">
        <f t="shared" ref="K56:K57" si="13">D56/1.2</f>
        <v>232.68</v>
      </c>
      <c r="L56" s="79">
        <v>2024</v>
      </c>
      <c r="M56" s="510">
        <f t="shared" ref="M56:M57" si="14">K56</f>
        <v>232.68</v>
      </c>
      <c r="N56" s="515" t="s">
        <v>950</v>
      </c>
      <c r="O56" s="515" t="s">
        <v>482</v>
      </c>
      <c r="P56" s="467">
        <f t="shared" ref="P56:U56" si="15">SUM(P59:P62)</f>
        <v>0</v>
      </c>
      <c r="Q56" s="467">
        <f t="shared" si="15"/>
        <v>0</v>
      </c>
      <c r="R56" s="467">
        <f t="shared" si="15"/>
        <v>0</v>
      </c>
      <c r="S56" s="467">
        <f t="shared" si="15"/>
        <v>0</v>
      </c>
      <c r="T56" s="467">
        <f t="shared" si="15"/>
        <v>0</v>
      </c>
      <c r="U56" s="467">
        <f t="shared" si="15"/>
        <v>22</v>
      </c>
    </row>
    <row r="57" spans="1:21" s="144" customFormat="1" ht="180" hidden="1" x14ac:dyDescent="0.25">
      <c r="A57" s="78">
        <f>G0228_1074205010351_02_0_69_!A53</f>
        <v>0</v>
      </c>
      <c r="B57" s="155">
        <f>G0228_1074205010351_02_0_69_!B53</f>
        <v>0</v>
      </c>
      <c r="C57" s="78">
        <f>G0228_1074205010351_02_0_69_!C53</f>
        <v>0</v>
      </c>
      <c r="D57" s="466">
        <f>G0228_1074205010351_02_0_69_!O53</f>
        <v>0</v>
      </c>
      <c r="E57" s="515" t="s">
        <v>894</v>
      </c>
      <c r="F57" s="466">
        <f>J57</f>
        <v>0</v>
      </c>
      <c r="G57" s="466">
        <f>G0228_1074205010351_02_0_69_!CK40</f>
        <v>0</v>
      </c>
      <c r="H57" s="466">
        <f>G0228_1074205010351_02_0_69_!CL40</f>
        <v>0</v>
      </c>
      <c r="I57" s="466">
        <v>0</v>
      </c>
      <c r="J57" s="466">
        <f>M57*1.2</f>
        <v>0</v>
      </c>
      <c r="K57" s="79">
        <f t="shared" si="13"/>
        <v>0</v>
      </c>
      <c r="L57" s="79">
        <v>2023</v>
      </c>
      <c r="M57" s="510">
        <f t="shared" si="14"/>
        <v>0</v>
      </c>
      <c r="N57" s="515" t="s">
        <v>950</v>
      </c>
      <c r="O57" s="515" t="s">
        <v>482</v>
      </c>
      <c r="P57" s="467">
        <f t="shared" ref="P57:U57" si="16">SUM(P60:P63)</f>
        <v>0</v>
      </c>
      <c r="Q57" s="467">
        <f>G0228_1074205010351_08_0_69_!AI53</f>
        <v>0</v>
      </c>
      <c r="R57" s="467">
        <f t="shared" si="16"/>
        <v>0</v>
      </c>
      <c r="S57" s="467">
        <f t="shared" si="16"/>
        <v>0</v>
      </c>
      <c r="T57" s="467">
        <f t="shared" si="16"/>
        <v>0</v>
      </c>
      <c r="U57" s="467">
        <f t="shared" si="16"/>
        <v>44</v>
      </c>
    </row>
    <row r="58" spans="1:21" s="144" customFormat="1" ht="30" x14ac:dyDescent="0.25">
      <c r="A58" s="78" t="str">
        <f>G0228_1074205010351_02_0_69_!A56</f>
        <v>1.2.2.1</v>
      </c>
      <c r="B58" s="155" t="str">
        <f>G0228_1074205010351_02_0_69_!B56</f>
        <v>Реконструкция линий электропередачи, всего, в том числе:</v>
      </c>
      <c r="C58" s="78" t="str">
        <f>G0228_1074205010351_02_0_69_!C56</f>
        <v>Г</v>
      </c>
      <c r="D58" s="79"/>
      <c r="E58" s="79"/>
      <c r="F58" s="79"/>
      <c r="G58" s="79"/>
      <c r="H58" s="79"/>
      <c r="I58" s="79"/>
      <c r="J58" s="79"/>
      <c r="K58" s="79"/>
      <c r="L58" s="79"/>
      <c r="M58" s="79"/>
      <c r="N58" s="79"/>
      <c r="O58" s="79"/>
      <c r="P58" s="79"/>
      <c r="Q58" s="79"/>
      <c r="R58" s="79"/>
      <c r="S58" s="79"/>
      <c r="T58" s="79"/>
      <c r="U58" s="64"/>
    </row>
    <row r="59" spans="1:21" s="144" customFormat="1" ht="45" x14ac:dyDescent="0.25">
      <c r="A59" s="78" t="str">
        <f>G0228_1074205010351_02_0_69_!A57</f>
        <v>1.2.2.2</v>
      </c>
      <c r="B59" s="155" t="str">
        <f>G0228_1074205010351_02_0_69_!B57</f>
        <v>Модернизация, техническое перевооружение линий электропередачи, всего, в том числе:</v>
      </c>
      <c r="C59" s="78" t="str">
        <f>G0228_1074205010351_02_0_69_!C57</f>
        <v>Г</v>
      </c>
      <c r="D59" s="79"/>
      <c r="E59" s="79"/>
      <c r="F59" s="79"/>
      <c r="G59" s="79"/>
      <c r="H59" s="79"/>
      <c r="I59" s="79"/>
      <c r="J59" s="79"/>
      <c r="K59" s="79"/>
      <c r="L59" s="79"/>
      <c r="M59" s="79"/>
      <c r="N59" s="79"/>
      <c r="O59" s="79"/>
      <c r="P59" s="79"/>
      <c r="Q59" s="79"/>
      <c r="R59" s="79"/>
      <c r="S59" s="79"/>
      <c r="T59" s="79"/>
      <c r="U59" s="64"/>
    </row>
    <row r="60" spans="1:21" s="144" customFormat="1" ht="45" x14ac:dyDescent="0.25">
      <c r="A60" s="78" t="str">
        <f>G0228_1074205010351_02_0_69_!A58</f>
        <v>1.2.3</v>
      </c>
      <c r="B60" s="155" t="str">
        <f>G0228_1074205010351_02_0_69_!B58</f>
        <v>Развитие и модернизация учета электрической энергии (мощности), всего, в том числе:</v>
      </c>
      <c r="C60" s="78" t="str">
        <f>G0228_1074205010351_02_0_69_!C58</f>
        <v>Г</v>
      </c>
      <c r="D60" s="79">
        <f>D63</f>
        <v>2.8068</v>
      </c>
      <c r="E60" s="496" t="s">
        <v>482</v>
      </c>
      <c r="F60" s="79">
        <f t="shared" ref="F60:K60" si="17">F63</f>
        <v>2.8059632700786419</v>
      </c>
      <c r="G60" s="79">
        <f t="shared" si="17"/>
        <v>0</v>
      </c>
      <c r="H60" s="79">
        <f t="shared" si="17"/>
        <v>0</v>
      </c>
      <c r="I60" s="79">
        <f t="shared" si="17"/>
        <v>2.8059632700786419</v>
      </c>
      <c r="J60" s="79">
        <f t="shared" si="17"/>
        <v>0</v>
      </c>
      <c r="K60" s="79">
        <f t="shared" si="17"/>
        <v>2.3383027250655348</v>
      </c>
      <c r="L60" s="79">
        <v>0</v>
      </c>
      <c r="M60" s="510">
        <f>K60</f>
        <v>2.3383027250655348</v>
      </c>
      <c r="N60" s="79">
        <v>0</v>
      </c>
      <c r="O60" s="495">
        <v>0</v>
      </c>
      <c r="P60" s="467">
        <f t="shared" ref="P60:U60" si="18">SUM(P61:P64)</f>
        <v>0</v>
      </c>
      <c r="Q60" s="467">
        <f t="shared" si="18"/>
        <v>0</v>
      </c>
      <c r="R60" s="467">
        <f t="shared" si="18"/>
        <v>0</v>
      </c>
      <c r="S60" s="467">
        <f t="shared" si="18"/>
        <v>0</v>
      </c>
      <c r="T60" s="467">
        <f t="shared" si="18"/>
        <v>0</v>
      </c>
      <c r="U60" s="467">
        <f t="shared" si="18"/>
        <v>22</v>
      </c>
    </row>
    <row r="61" spans="1:21" s="144" customFormat="1" ht="45" hidden="1" x14ac:dyDescent="0.25">
      <c r="A61" s="78" t="str">
        <f>G0228_1074205010351_02_0_69_!A59</f>
        <v>1.2.3.1</v>
      </c>
      <c r="B61" s="155" t="str">
        <f>G0228_1074205010351_02_0_69_!B59</f>
        <v>"Установка приборов учета, класс напряжения 0,22 (0,4) кВ, всего, в том числе:"</v>
      </c>
      <c r="C61" s="78" t="str">
        <f>G0228_1074205010351_02_0_69_!C59</f>
        <v>Г</v>
      </c>
      <c r="D61" s="79"/>
      <c r="E61" s="79"/>
      <c r="F61" s="79"/>
      <c r="G61" s="79"/>
      <c r="H61" s="79"/>
      <c r="I61" s="79"/>
      <c r="J61" s="79"/>
      <c r="K61" s="79"/>
      <c r="L61" s="79"/>
      <c r="M61" s="79"/>
      <c r="N61" s="79"/>
      <c r="O61" s="79"/>
      <c r="P61" s="79"/>
      <c r="Q61" s="79"/>
      <c r="R61" s="79"/>
      <c r="S61" s="79"/>
      <c r="T61" s="79"/>
      <c r="U61" s="64"/>
    </row>
    <row r="62" spans="1:21" s="144" customFormat="1" hidden="1" x14ac:dyDescent="0.25">
      <c r="A62" s="78">
        <f>G0228_1074205010351_02_0_69_!A60</f>
        <v>0</v>
      </c>
      <c r="B62" s="155">
        <f>G0228_1074205010351_02_0_69_!B60</f>
        <v>0</v>
      </c>
      <c r="C62" s="78">
        <f>G0228_1074205010351_02_0_69_!C60</f>
        <v>0</v>
      </c>
      <c r="D62" s="79"/>
      <c r="E62" s="79"/>
      <c r="F62" s="79"/>
      <c r="G62" s="79"/>
      <c r="H62" s="79"/>
      <c r="I62" s="79"/>
      <c r="J62" s="79"/>
      <c r="K62" s="79"/>
      <c r="L62" s="79"/>
      <c r="M62" s="79"/>
      <c r="N62" s="79"/>
      <c r="O62" s="79"/>
      <c r="P62" s="79"/>
      <c r="Q62" s="79"/>
      <c r="R62" s="79"/>
      <c r="S62" s="79"/>
      <c r="T62" s="79"/>
      <c r="U62" s="64"/>
    </row>
    <row r="63" spans="1:21" s="144" customFormat="1" ht="90" x14ac:dyDescent="0.25">
      <c r="A63" s="78" t="str">
        <f>G0228_1074205010351_02_0_69_!A61</f>
        <v>1.2.3.1</v>
      </c>
      <c r="B63" s="155"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3" s="78" t="str">
        <f>G0228_1074205010351_02_0_69_!C61</f>
        <v>J_0000000001</v>
      </c>
      <c r="D63" s="79">
        <f>G0228_1074205010351_02_0_69_!W61</f>
        <v>2.8068</v>
      </c>
      <c r="E63" s="495" t="s">
        <v>894</v>
      </c>
      <c r="F63" s="466">
        <f>I63</f>
        <v>2.8059632700786419</v>
      </c>
      <c r="G63" s="466">
        <f>G0228_1074205010351_02_0_69_!CK44</f>
        <v>0</v>
      </c>
      <c r="H63" s="466">
        <f>G0228_1074205010351_02_0_69_!CL44</f>
        <v>0</v>
      </c>
      <c r="I63" s="466">
        <f>G0228_1074205010351_03_0_69_!P61*1.2</f>
        <v>2.8059632700786419</v>
      </c>
      <c r="J63" s="466">
        <f>G0228_1074205010351_02_0_69_!CN44</f>
        <v>0</v>
      </c>
      <c r="K63" s="79">
        <f>I63/1.2</f>
        <v>2.3383027250655348</v>
      </c>
      <c r="L63" s="79">
        <v>2024</v>
      </c>
      <c r="M63" s="510">
        <f>K63</f>
        <v>2.3383027250655348</v>
      </c>
      <c r="N63" s="79" t="str">
        <f>G0228_1074205010351_12_0_69_!AC61</f>
        <v>развитие и модернизация учетов  электрической энергии</v>
      </c>
      <c r="O63" s="495" t="s">
        <v>482</v>
      </c>
      <c r="P63" s="467">
        <f t="shared" ref="P63:T63" si="19">SUM(P64:P67)</f>
        <v>0</v>
      </c>
      <c r="Q63" s="467">
        <f t="shared" si="19"/>
        <v>0</v>
      </c>
      <c r="R63" s="467">
        <f t="shared" si="19"/>
        <v>0</v>
      </c>
      <c r="S63" s="467">
        <f t="shared" si="19"/>
        <v>0</v>
      </c>
      <c r="T63" s="467">
        <f t="shared" si="19"/>
        <v>0</v>
      </c>
      <c r="U63" s="467">
        <v>22</v>
      </c>
    </row>
    <row r="64" spans="1:21" s="144" customFormat="1" ht="45" hidden="1" x14ac:dyDescent="0.25">
      <c r="A64" s="78" t="str">
        <f>G0228_1074205010351_02_0_69_!A62</f>
        <v>1.2.3.2</v>
      </c>
      <c r="B64" s="155" t="str">
        <f>G0228_1074205010351_02_0_69_!B62</f>
        <v>"Установка приборов учета, класс напряжения 6 (10) кВ, всего, в том числе:"</v>
      </c>
      <c r="C64" s="78" t="str">
        <f>G0228_1074205010351_02_0_69_!C62</f>
        <v>Г</v>
      </c>
      <c r="D64" s="79"/>
      <c r="E64" s="79"/>
      <c r="F64" s="79"/>
      <c r="G64" s="79"/>
      <c r="H64" s="79"/>
      <c r="I64" s="79"/>
      <c r="J64" s="79"/>
      <c r="K64" s="79"/>
      <c r="L64" s="79"/>
      <c r="M64" s="79"/>
      <c r="N64" s="79"/>
      <c r="O64" s="79"/>
      <c r="P64" s="79"/>
      <c r="Q64" s="79"/>
      <c r="R64" s="79"/>
      <c r="S64" s="79"/>
      <c r="T64" s="79"/>
      <c r="U64" s="64"/>
    </row>
    <row r="65" spans="1:21" s="144" customFormat="1" ht="30" hidden="1" x14ac:dyDescent="0.25">
      <c r="A65" s="78" t="str">
        <f>G0228_1074205010351_02_0_69_!A63</f>
        <v>1.2.3.3</v>
      </c>
      <c r="B65" s="155" t="str">
        <f>G0228_1074205010351_02_0_69_!B63</f>
        <v>"Установка приборов учета, класс напряжения 35 кВ, всего, в том числе:"</v>
      </c>
      <c r="C65" s="78" t="str">
        <f>G0228_1074205010351_02_0_69_!C63</f>
        <v>Г</v>
      </c>
      <c r="D65" s="79"/>
      <c r="E65" s="79"/>
      <c r="F65" s="79"/>
      <c r="G65" s="79"/>
      <c r="H65" s="79"/>
      <c r="I65" s="79"/>
      <c r="J65" s="79"/>
      <c r="K65" s="79"/>
      <c r="L65" s="79"/>
      <c r="M65" s="79"/>
      <c r="N65" s="79"/>
      <c r="O65" s="79"/>
      <c r="P65" s="79"/>
      <c r="Q65" s="79"/>
      <c r="R65" s="79"/>
      <c r="S65" s="79"/>
      <c r="T65" s="79"/>
      <c r="U65" s="64"/>
    </row>
    <row r="66" spans="1:21" s="144" customFormat="1" ht="45" hidden="1" x14ac:dyDescent="0.25">
      <c r="A66" s="78" t="str">
        <f>G0228_1074205010351_02_0_69_!A64</f>
        <v>1.2.3.4</v>
      </c>
      <c r="B66" s="155" t="str">
        <f>G0228_1074205010351_02_0_69_!B64</f>
        <v>"Установка приборов учета, класс напряжения 110 кВ и выше, всего, в том числе:"</v>
      </c>
      <c r="C66" s="78" t="str">
        <f>G0228_1074205010351_02_0_69_!C64</f>
        <v>Г</v>
      </c>
      <c r="D66" s="79"/>
      <c r="E66" s="79"/>
      <c r="F66" s="79"/>
      <c r="G66" s="79"/>
      <c r="H66" s="79"/>
      <c r="I66" s="79"/>
      <c r="J66" s="79"/>
      <c r="K66" s="79"/>
      <c r="L66" s="79"/>
      <c r="M66" s="79"/>
      <c r="N66" s="79"/>
      <c r="O66" s="79"/>
      <c r="P66" s="79"/>
      <c r="Q66" s="79"/>
      <c r="R66" s="79"/>
      <c r="S66" s="79"/>
      <c r="T66" s="79"/>
      <c r="U66" s="64"/>
    </row>
    <row r="67" spans="1:21" s="144" customFormat="1" ht="60" hidden="1" x14ac:dyDescent="0.25">
      <c r="A67" s="78" t="str">
        <f>G0228_1074205010351_02_0_69_!A65</f>
        <v>1.2.3.5</v>
      </c>
      <c r="B67" s="155" t="str">
        <f>G0228_1074205010351_02_0_69_!B65</f>
        <v>"Включение приборов учета в систему сбора и передачи данных, класс напряжения 0,22 (0,4) кВ, всего, в том числе:"</v>
      </c>
      <c r="C67" s="78" t="str">
        <f>G0228_1074205010351_02_0_69_!C65</f>
        <v>Г</v>
      </c>
      <c r="D67" s="79"/>
      <c r="E67" s="79"/>
      <c r="F67" s="79"/>
      <c r="G67" s="79"/>
      <c r="H67" s="79"/>
      <c r="I67" s="79"/>
      <c r="J67" s="79"/>
      <c r="K67" s="79"/>
      <c r="L67" s="79"/>
      <c r="M67" s="79"/>
      <c r="N67" s="79"/>
      <c r="O67" s="79"/>
      <c r="P67" s="79"/>
      <c r="Q67" s="79"/>
      <c r="R67" s="79"/>
      <c r="S67" s="79"/>
      <c r="T67" s="79"/>
      <c r="U67" s="64"/>
    </row>
    <row r="68" spans="1:21" s="144" customFormat="1" hidden="1" x14ac:dyDescent="0.25">
      <c r="A68" s="78">
        <f>G0228_1074205010351_02_0_69_!A66</f>
        <v>0</v>
      </c>
      <c r="B68" s="155">
        <f>G0228_1074205010351_02_0_69_!B66</f>
        <v>0</v>
      </c>
      <c r="C68" s="78">
        <f>G0228_1074205010351_02_0_69_!C66</f>
        <v>0</v>
      </c>
      <c r="D68" s="79"/>
      <c r="E68" s="79"/>
      <c r="F68" s="79"/>
      <c r="G68" s="79"/>
      <c r="H68" s="79"/>
      <c r="I68" s="79"/>
      <c r="J68" s="79"/>
      <c r="K68" s="79"/>
      <c r="L68" s="79"/>
      <c r="M68" s="79"/>
      <c r="N68" s="79"/>
      <c r="O68" s="79"/>
      <c r="P68" s="79"/>
      <c r="Q68" s="79"/>
      <c r="R68" s="79"/>
      <c r="S68" s="79"/>
      <c r="T68" s="79"/>
      <c r="U68" s="64"/>
    </row>
    <row r="69" spans="1:21" s="144" customFormat="1" hidden="1" x14ac:dyDescent="0.25">
      <c r="A69" s="78">
        <f>G0228_1074205010351_02_0_69_!A67</f>
        <v>0</v>
      </c>
      <c r="B69" s="155">
        <f>G0228_1074205010351_02_0_69_!B67</f>
        <v>0</v>
      </c>
      <c r="C69" s="78">
        <f>G0228_1074205010351_02_0_69_!C67</f>
        <v>0</v>
      </c>
      <c r="D69" s="79"/>
      <c r="E69" s="79"/>
      <c r="F69" s="79"/>
      <c r="G69" s="79"/>
      <c r="H69" s="79"/>
      <c r="I69" s="79"/>
      <c r="J69" s="79"/>
      <c r="K69" s="79"/>
      <c r="L69" s="79"/>
      <c r="M69" s="79"/>
      <c r="N69" s="79"/>
      <c r="O69" s="79"/>
      <c r="P69" s="79"/>
      <c r="Q69" s="79"/>
      <c r="R69" s="79"/>
      <c r="S69" s="79"/>
      <c r="T69" s="79"/>
      <c r="U69" s="64"/>
    </row>
    <row r="70" spans="1:21" s="144" customFormat="1" ht="60" hidden="1" x14ac:dyDescent="0.25">
      <c r="A70" s="78" t="str">
        <f>G0228_1074205010351_02_0_69_!A68</f>
        <v>1.2.3.6</v>
      </c>
      <c r="B70" s="155" t="str">
        <f>G0228_1074205010351_02_0_69_!B68</f>
        <v>"Включение приборов учета в систему сбора и передачи данных, класс напряжения 6 (10) кВ, всего, в том числе:"</v>
      </c>
      <c r="C70" s="78" t="str">
        <f>G0228_1074205010351_02_0_69_!C68</f>
        <v>Г</v>
      </c>
      <c r="D70" s="79"/>
      <c r="E70" s="79"/>
      <c r="F70" s="79"/>
      <c r="G70" s="79"/>
      <c r="H70" s="79"/>
      <c r="I70" s="79"/>
      <c r="J70" s="79"/>
      <c r="K70" s="79"/>
      <c r="L70" s="79"/>
      <c r="M70" s="79"/>
      <c r="N70" s="79"/>
      <c r="O70" s="79"/>
      <c r="P70" s="79"/>
      <c r="Q70" s="79"/>
      <c r="R70" s="79"/>
      <c r="S70" s="79"/>
      <c r="T70" s="79"/>
      <c r="U70" s="64"/>
    </row>
    <row r="71" spans="1:21" s="144" customFormat="1" ht="45" hidden="1" x14ac:dyDescent="0.25">
      <c r="A71" s="78" t="str">
        <f>G0228_1074205010351_02_0_69_!A69</f>
        <v>1.2.3.7</v>
      </c>
      <c r="B71" s="155" t="str">
        <f>G0228_1074205010351_02_0_69_!B69</f>
        <v>"Включение приборов учета в систему сбора и передачи данных, класс напряжения 35 кВ, всего, в том числе:"</v>
      </c>
      <c r="C71" s="78" t="str">
        <f>G0228_1074205010351_02_0_69_!C69</f>
        <v>Г</v>
      </c>
      <c r="D71" s="79"/>
      <c r="E71" s="79"/>
      <c r="F71" s="79"/>
      <c r="G71" s="79"/>
      <c r="H71" s="79"/>
      <c r="I71" s="79"/>
      <c r="J71" s="79"/>
      <c r="K71" s="79"/>
      <c r="L71" s="79"/>
      <c r="M71" s="79"/>
      <c r="N71" s="79"/>
      <c r="O71" s="79"/>
      <c r="P71" s="79"/>
      <c r="Q71" s="79"/>
      <c r="R71" s="79"/>
      <c r="S71" s="79"/>
      <c r="T71" s="79"/>
      <c r="U71" s="64"/>
    </row>
    <row r="72" spans="1:21" s="144" customFormat="1" ht="60" hidden="1" x14ac:dyDescent="0.25">
      <c r="A72" s="78" t="str">
        <f>G0228_1074205010351_02_0_69_!A70</f>
        <v>1.2.3.8</v>
      </c>
      <c r="B72" s="155" t="str">
        <f>G0228_1074205010351_02_0_69_!B70</f>
        <v>"Включение приборов учета в систему сбора и передачи данных, класс напряжения 110 кВ и выше, всего, в том числе:"</v>
      </c>
      <c r="C72" s="78" t="str">
        <f>G0228_1074205010351_02_0_69_!C70</f>
        <v>Г</v>
      </c>
      <c r="D72" s="79"/>
      <c r="E72" s="79"/>
      <c r="F72" s="79"/>
      <c r="G72" s="79"/>
      <c r="H72" s="79"/>
      <c r="I72" s="79"/>
      <c r="J72" s="79"/>
      <c r="K72" s="79"/>
      <c r="L72" s="79"/>
      <c r="M72" s="79"/>
      <c r="N72" s="79"/>
      <c r="O72" s="79"/>
      <c r="P72" s="79"/>
      <c r="Q72" s="79"/>
      <c r="R72" s="79"/>
      <c r="S72" s="79"/>
      <c r="T72" s="79"/>
      <c r="U72" s="64"/>
    </row>
    <row r="73" spans="1:21" s="144" customFormat="1" ht="60" hidden="1" x14ac:dyDescent="0.25">
      <c r="A73" s="78" t="str">
        <f>G0228_1074205010351_02_0_69_!A71</f>
        <v>1.2.4</v>
      </c>
      <c r="B73" s="155" t="str">
        <f>G0228_1074205010351_02_0_69_!B71</f>
        <v>Реконструкция, модернизация, техническое перевооружение прочих объектов основных средств, всего, в том числе:</v>
      </c>
      <c r="C73" s="78" t="str">
        <f>G0228_1074205010351_02_0_69_!C71</f>
        <v>Г</v>
      </c>
      <c r="D73" s="79"/>
      <c r="E73" s="79"/>
      <c r="F73" s="79"/>
      <c r="G73" s="79"/>
      <c r="H73" s="79"/>
      <c r="I73" s="79"/>
      <c r="J73" s="79"/>
      <c r="K73" s="79"/>
      <c r="L73" s="79"/>
      <c r="M73" s="79"/>
      <c r="N73" s="79"/>
      <c r="O73" s="79"/>
      <c r="P73" s="79"/>
      <c r="Q73" s="79"/>
      <c r="R73" s="79"/>
      <c r="S73" s="79"/>
      <c r="T73" s="79"/>
      <c r="U73" s="64"/>
    </row>
    <row r="74" spans="1:21" s="144" customFormat="1" ht="30" hidden="1" x14ac:dyDescent="0.25">
      <c r="A74" s="78" t="str">
        <f>G0228_1074205010351_02_0_69_!A72</f>
        <v>1.2.4.1</v>
      </c>
      <c r="B74" s="155" t="str">
        <f>G0228_1074205010351_02_0_69_!B72</f>
        <v>Реконструкция прочих объектов основных средств, всего, в том числе:</v>
      </c>
      <c r="C74" s="78" t="str">
        <f>G0228_1074205010351_02_0_69_!C72</f>
        <v>Г</v>
      </c>
      <c r="D74" s="79"/>
      <c r="E74" s="79"/>
      <c r="F74" s="79"/>
      <c r="G74" s="79"/>
      <c r="H74" s="79"/>
      <c r="I74" s="79"/>
      <c r="J74" s="79"/>
      <c r="K74" s="79"/>
      <c r="L74" s="79"/>
      <c r="M74" s="79"/>
      <c r="N74" s="79"/>
      <c r="O74" s="79"/>
      <c r="P74" s="79"/>
      <c r="Q74" s="79"/>
      <c r="R74" s="79"/>
      <c r="S74" s="79"/>
      <c r="T74" s="79"/>
      <c r="U74" s="64"/>
    </row>
    <row r="75" spans="1:21" s="144" customFormat="1" hidden="1" x14ac:dyDescent="0.25">
      <c r="A75" s="78" t="e">
        <f>G0228_1074205010351_02_0_69_!#REF!</f>
        <v>#REF!</v>
      </c>
      <c r="B75" s="155" t="e">
        <f>G0228_1074205010351_02_0_69_!#REF!</f>
        <v>#REF!</v>
      </c>
      <c r="C75" s="78" t="e">
        <f>G0228_1074205010351_02_0_69_!#REF!</f>
        <v>#REF!</v>
      </c>
      <c r="D75" s="79"/>
      <c r="E75" s="79"/>
      <c r="F75" s="79"/>
      <c r="G75" s="79"/>
      <c r="H75" s="79"/>
      <c r="I75" s="79"/>
      <c r="J75" s="79"/>
      <c r="K75" s="79"/>
      <c r="L75" s="79"/>
      <c r="M75" s="79"/>
      <c r="N75" s="79"/>
      <c r="O75" s="79"/>
      <c r="P75" s="79"/>
      <c r="Q75" s="79"/>
      <c r="R75" s="79"/>
      <c r="S75" s="79"/>
      <c r="T75" s="79"/>
      <c r="U75" s="64"/>
    </row>
    <row r="76" spans="1:21" s="144" customFormat="1" ht="45" hidden="1" x14ac:dyDescent="0.25">
      <c r="A76" s="78" t="str">
        <f>G0228_1074205010351_02_0_69_!A73</f>
        <v>1.2.4.2</v>
      </c>
      <c r="B76" s="155" t="str">
        <f>G0228_1074205010351_02_0_69_!B73</f>
        <v>Модернизация, техническое перевооружение прочих объектов основных средств, всего, в том числе:</v>
      </c>
      <c r="C76" s="78" t="str">
        <f>G0228_1074205010351_02_0_69_!C73</f>
        <v>Г</v>
      </c>
      <c r="D76" s="79"/>
      <c r="E76" s="79"/>
      <c r="F76" s="79"/>
      <c r="G76" s="79"/>
      <c r="H76" s="79"/>
      <c r="I76" s="79"/>
      <c r="J76" s="79"/>
      <c r="K76" s="79"/>
      <c r="L76" s="79"/>
      <c r="M76" s="79"/>
      <c r="N76" s="79"/>
      <c r="O76" s="79"/>
      <c r="P76" s="79"/>
      <c r="Q76" s="79"/>
      <c r="R76" s="79"/>
      <c r="S76" s="79"/>
      <c r="T76" s="79"/>
      <c r="U76" s="64"/>
    </row>
    <row r="77" spans="1:21" s="144" customFormat="1" ht="60" hidden="1" x14ac:dyDescent="0.25">
      <c r="A77" s="78" t="str">
        <f>G0228_1074205010351_02_0_69_!A74</f>
        <v>1.3</v>
      </c>
      <c r="B77" s="155"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7" s="78" t="str">
        <f>G0228_1074205010351_02_0_69_!C74</f>
        <v>Г</v>
      </c>
      <c r="D77" s="79"/>
      <c r="E77" s="79"/>
      <c r="F77" s="79"/>
      <c r="G77" s="79"/>
      <c r="H77" s="79"/>
      <c r="I77" s="79"/>
      <c r="J77" s="79"/>
      <c r="K77" s="79"/>
      <c r="L77" s="79"/>
      <c r="M77" s="79"/>
      <c r="N77" s="79"/>
      <c r="O77" s="79"/>
      <c r="P77" s="79"/>
      <c r="Q77" s="79"/>
      <c r="R77" s="79"/>
      <c r="S77" s="79"/>
      <c r="T77" s="79"/>
      <c r="U77" s="64"/>
    </row>
    <row r="78" spans="1:21" s="144" customFormat="1" ht="75" hidden="1" x14ac:dyDescent="0.25">
      <c r="A78" s="78" t="str">
        <f>G0228_1074205010351_02_0_69_!A75</f>
        <v>1.3.1</v>
      </c>
      <c r="B78" s="155"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8" s="78" t="str">
        <f>G0228_1074205010351_02_0_69_!C75</f>
        <v>Г</v>
      </c>
      <c r="D78" s="79"/>
      <c r="E78" s="79"/>
      <c r="F78" s="79"/>
      <c r="G78" s="79"/>
      <c r="H78" s="79"/>
      <c r="I78" s="79"/>
      <c r="J78" s="79"/>
      <c r="K78" s="79"/>
      <c r="L78" s="79"/>
      <c r="M78" s="79"/>
      <c r="N78" s="79"/>
      <c r="O78" s="79"/>
      <c r="P78" s="79"/>
      <c r="Q78" s="79"/>
      <c r="R78" s="79"/>
      <c r="S78" s="79"/>
      <c r="T78" s="79"/>
      <c r="U78" s="64"/>
    </row>
    <row r="79" spans="1:21" s="144" customFormat="1" ht="75" hidden="1" x14ac:dyDescent="0.25">
      <c r="A79" s="78" t="str">
        <f>G0228_1074205010351_02_0_69_!A76</f>
        <v>1.3.2</v>
      </c>
      <c r="B79" s="155" t="str">
        <f>G0228_1074205010351_02_0_69_!B76</f>
        <v>Инвестиционные проекты, предусмотренные схемой и программой развития субъекта Российской Федерации, всего, в том числе:</v>
      </c>
      <c r="C79" s="78" t="str">
        <f>G0228_1074205010351_02_0_69_!C76</f>
        <v>Г</v>
      </c>
      <c r="D79" s="79"/>
      <c r="E79" s="79"/>
      <c r="F79" s="79"/>
      <c r="G79" s="79"/>
      <c r="H79" s="79"/>
      <c r="I79" s="79"/>
      <c r="J79" s="79"/>
      <c r="K79" s="79"/>
      <c r="L79" s="79"/>
      <c r="M79" s="79"/>
      <c r="N79" s="79"/>
      <c r="O79" s="79"/>
      <c r="P79" s="79"/>
      <c r="Q79" s="79"/>
      <c r="R79" s="79"/>
      <c r="S79" s="79"/>
      <c r="T79" s="79"/>
      <c r="U79" s="64"/>
    </row>
    <row r="80" spans="1:21" s="144" customFormat="1" hidden="1" x14ac:dyDescent="0.25">
      <c r="A80" s="78">
        <f>G0228_1074205010351_02_0_69_!A77</f>
        <v>0</v>
      </c>
      <c r="B80" s="155">
        <f>G0228_1074205010351_02_0_69_!B77</f>
        <v>0</v>
      </c>
      <c r="C80" s="78">
        <f>G0228_1074205010351_02_0_69_!C77</f>
        <v>0</v>
      </c>
      <c r="D80" s="79"/>
      <c r="E80" s="79"/>
      <c r="F80" s="79"/>
      <c r="G80" s="79"/>
      <c r="H80" s="79"/>
      <c r="I80" s="79"/>
      <c r="J80" s="79"/>
      <c r="K80" s="79"/>
      <c r="L80" s="79"/>
      <c r="M80" s="79"/>
      <c r="N80" s="79"/>
      <c r="O80" s="79"/>
      <c r="P80" s="79"/>
      <c r="Q80" s="79"/>
      <c r="R80" s="79"/>
      <c r="S80" s="79"/>
      <c r="T80" s="79"/>
      <c r="U80" s="64"/>
    </row>
    <row r="81" spans="1:21" s="144" customFormat="1" hidden="1" x14ac:dyDescent="0.25">
      <c r="A81" s="78" t="e">
        <f>G0228_1074205010351_02_0_69_!#REF!</f>
        <v>#REF!</v>
      </c>
      <c r="B81" s="155" t="e">
        <f>G0228_1074205010351_02_0_69_!#REF!</f>
        <v>#REF!</v>
      </c>
      <c r="C81" s="78" t="e">
        <f>G0228_1074205010351_02_0_69_!#REF!</f>
        <v>#REF!</v>
      </c>
      <c r="D81" s="79"/>
      <c r="E81" s="79"/>
      <c r="F81" s="79"/>
      <c r="G81" s="79"/>
      <c r="H81" s="79"/>
      <c r="I81" s="79"/>
      <c r="J81" s="79"/>
      <c r="K81" s="79"/>
      <c r="L81" s="79"/>
      <c r="M81" s="79"/>
      <c r="N81" s="79"/>
      <c r="O81" s="79"/>
      <c r="P81" s="79"/>
      <c r="Q81" s="79"/>
      <c r="R81" s="79"/>
      <c r="S81" s="79"/>
      <c r="T81" s="79"/>
      <c r="U81" s="64"/>
    </row>
    <row r="82" spans="1:21" s="144" customFormat="1" hidden="1" x14ac:dyDescent="0.25">
      <c r="A82" s="78" t="e">
        <f>G0228_1074205010351_02_0_69_!#REF!</f>
        <v>#REF!</v>
      </c>
      <c r="B82" s="155" t="e">
        <f>G0228_1074205010351_02_0_69_!#REF!</f>
        <v>#REF!</v>
      </c>
      <c r="C82" s="78" t="e">
        <f>G0228_1074205010351_02_0_69_!#REF!</f>
        <v>#REF!</v>
      </c>
      <c r="D82" s="79"/>
      <c r="E82" s="79"/>
      <c r="F82" s="79"/>
      <c r="G82" s="79"/>
      <c r="H82" s="79"/>
      <c r="I82" s="79"/>
      <c r="J82" s="79"/>
      <c r="K82" s="79"/>
      <c r="L82" s="79"/>
      <c r="M82" s="79"/>
      <c r="N82" s="79"/>
      <c r="O82" s="79"/>
      <c r="P82" s="79"/>
      <c r="Q82" s="79"/>
      <c r="R82" s="79"/>
      <c r="S82" s="79"/>
      <c r="T82" s="79"/>
      <c r="U82" s="64"/>
    </row>
    <row r="83" spans="1:21" s="144" customFormat="1" hidden="1" x14ac:dyDescent="0.25">
      <c r="A83" s="78" t="e">
        <f>G0228_1074205010351_02_0_69_!#REF!</f>
        <v>#REF!</v>
      </c>
      <c r="B83" s="155" t="e">
        <f>G0228_1074205010351_02_0_69_!#REF!</f>
        <v>#REF!</v>
      </c>
      <c r="C83" s="78" t="e">
        <f>G0228_1074205010351_02_0_69_!#REF!</f>
        <v>#REF!</v>
      </c>
      <c r="D83" s="79"/>
      <c r="E83" s="79"/>
      <c r="F83" s="79"/>
      <c r="G83" s="79"/>
      <c r="H83" s="79"/>
      <c r="I83" s="79"/>
      <c r="J83" s="79"/>
      <c r="K83" s="79"/>
      <c r="L83" s="79"/>
      <c r="M83" s="79"/>
      <c r="N83" s="79"/>
      <c r="O83" s="79"/>
      <c r="P83" s="79"/>
      <c r="Q83" s="79"/>
      <c r="R83" s="79"/>
      <c r="S83" s="79"/>
      <c r="T83" s="79"/>
      <c r="U83" s="64"/>
    </row>
    <row r="84" spans="1:21" s="144" customFormat="1" hidden="1" x14ac:dyDescent="0.25">
      <c r="A84" s="78" t="e">
        <f>G0228_1074205010351_02_0_69_!#REF!</f>
        <v>#REF!</v>
      </c>
      <c r="B84" s="155" t="e">
        <f>G0228_1074205010351_02_0_69_!#REF!</f>
        <v>#REF!</v>
      </c>
      <c r="C84" s="78" t="e">
        <f>G0228_1074205010351_02_0_69_!#REF!</f>
        <v>#REF!</v>
      </c>
      <c r="D84" s="79"/>
      <c r="E84" s="79"/>
      <c r="F84" s="79"/>
      <c r="G84" s="79"/>
      <c r="H84" s="79"/>
      <c r="I84" s="79"/>
      <c r="J84" s="79"/>
      <c r="K84" s="79"/>
      <c r="L84" s="79"/>
      <c r="M84" s="79"/>
      <c r="N84" s="79"/>
      <c r="O84" s="79"/>
      <c r="P84" s="79"/>
      <c r="Q84" s="79"/>
      <c r="R84" s="79"/>
      <c r="S84" s="79"/>
      <c r="T84" s="79"/>
      <c r="U84" s="64"/>
    </row>
    <row r="85" spans="1:21" s="144" customFormat="1" hidden="1" x14ac:dyDescent="0.25">
      <c r="A85" s="78" t="e">
        <f>G0228_1074205010351_02_0_69_!#REF!</f>
        <v>#REF!</v>
      </c>
      <c r="B85" s="155" t="e">
        <f>G0228_1074205010351_02_0_69_!#REF!</f>
        <v>#REF!</v>
      </c>
      <c r="C85" s="78" t="e">
        <f>G0228_1074205010351_02_0_69_!#REF!</f>
        <v>#REF!</v>
      </c>
      <c r="D85" s="79"/>
      <c r="E85" s="79"/>
      <c r="F85" s="79"/>
      <c r="G85" s="79"/>
      <c r="H85" s="79"/>
      <c r="I85" s="79"/>
      <c r="J85" s="79"/>
      <c r="K85" s="79"/>
      <c r="L85" s="79"/>
      <c r="M85" s="79"/>
      <c r="N85" s="79"/>
      <c r="O85" s="79"/>
      <c r="P85" s="79"/>
      <c r="Q85" s="79"/>
      <c r="R85" s="79"/>
      <c r="S85" s="79"/>
      <c r="T85" s="79"/>
      <c r="U85" s="64"/>
    </row>
    <row r="86" spans="1:21" s="144" customFormat="1" hidden="1" x14ac:dyDescent="0.25">
      <c r="A86" s="78" t="e">
        <f>G0228_1074205010351_02_0_69_!#REF!</f>
        <v>#REF!</v>
      </c>
      <c r="B86" s="155" t="e">
        <f>G0228_1074205010351_02_0_69_!#REF!</f>
        <v>#REF!</v>
      </c>
      <c r="C86" s="78" t="e">
        <f>G0228_1074205010351_02_0_69_!#REF!</f>
        <v>#REF!</v>
      </c>
      <c r="D86" s="79"/>
      <c r="E86" s="79"/>
      <c r="F86" s="79"/>
      <c r="G86" s="79"/>
      <c r="H86" s="79"/>
      <c r="I86" s="79"/>
      <c r="J86" s="79"/>
      <c r="K86" s="79"/>
      <c r="L86" s="79"/>
      <c r="M86" s="79"/>
      <c r="N86" s="79"/>
      <c r="O86" s="79"/>
      <c r="P86" s="79"/>
      <c r="Q86" s="79"/>
      <c r="R86" s="79"/>
      <c r="S86" s="79"/>
      <c r="T86" s="79"/>
      <c r="U86" s="64"/>
    </row>
    <row r="87" spans="1:21" s="144" customFormat="1" hidden="1" x14ac:dyDescent="0.25">
      <c r="A87" s="78" t="e">
        <f>G0228_1074205010351_02_0_69_!#REF!</f>
        <v>#REF!</v>
      </c>
      <c r="B87" s="155" t="e">
        <f>G0228_1074205010351_02_0_69_!#REF!</f>
        <v>#REF!</v>
      </c>
      <c r="C87" s="78" t="e">
        <f>G0228_1074205010351_02_0_69_!#REF!</f>
        <v>#REF!</v>
      </c>
      <c r="D87" s="79"/>
      <c r="E87" s="79"/>
      <c r="F87" s="79"/>
      <c r="G87" s="79"/>
      <c r="H87" s="79"/>
      <c r="I87" s="79"/>
      <c r="J87" s="79"/>
      <c r="K87" s="79"/>
      <c r="L87" s="79"/>
      <c r="M87" s="79"/>
      <c r="N87" s="79"/>
      <c r="O87" s="79"/>
      <c r="P87" s="79"/>
      <c r="Q87" s="79"/>
      <c r="R87" s="79"/>
      <c r="S87" s="79"/>
      <c r="T87" s="79"/>
      <c r="U87" s="64"/>
    </row>
    <row r="88" spans="1:21" s="144" customFormat="1" hidden="1" x14ac:dyDescent="0.25">
      <c r="A88" s="78" t="e">
        <f>G0228_1074205010351_02_0_69_!#REF!</f>
        <v>#REF!</v>
      </c>
      <c r="B88" s="155" t="e">
        <f>G0228_1074205010351_02_0_69_!#REF!</f>
        <v>#REF!</v>
      </c>
      <c r="C88" s="78" t="e">
        <f>G0228_1074205010351_02_0_69_!#REF!</f>
        <v>#REF!</v>
      </c>
      <c r="D88" s="79"/>
      <c r="E88" s="79"/>
      <c r="F88" s="79"/>
      <c r="G88" s="79"/>
      <c r="H88" s="79"/>
      <c r="I88" s="79"/>
      <c r="J88" s="79"/>
      <c r="K88" s="79"/>
      <c r="L88" s="79"/>
      <c r="M88" s="79"/>
      <c r="N88" s="79"/>
      <c r="O88" s="79"/>
      <c r="P88" s="79"/>
      <c r="Q88" s="79"/>
      <c r="R88" s="79"/>
      <c r="S88" s="79"/>
      <c r="T88" s="79"/>
      <c r="U88" s="64"/>
    </row>
    <row r="89" spans="1:21" s="144" customFormat="1" hidden="1" x14ac:dyDescent="0.25">
      <c r="A89" s="78" t="e">
        <f>G0228_1074205010351_02_0_69_!#REF!</f>
        <v>#REF!</v>
      </c>
      <c r="B89" s="155" t="e">
        <f>G0228_1074205010351_02_0_69_!#REF!</f>
        <v>#REF!</v>
      </c>
      <c r="C89" s="78" t="e">
        <f>G0228_1074205010351_02_0_69_!#REF!</f>
        <v>#REF!</v>
      </c>
      <c r="D89" s="79"/>
      <c r="E89" s="79"/>
      <c r="F89" s="79"/>
      <c r="G89" s="79"/>
      <c r="H89" s="79"/>
      <c r="I89" s="79"/>
      <c r="J89" s="79"/>
      <c r="K89" s="79"/>
      <c r="L89" s="79"/>
      <c r="M89" s="79"/>
      <c r="N89" s="79"/>
      <c r="O89" s="79"/>
      <c r="P89" s="79"/>
      <c r="Q89" s="79"/>
      <c r="R89" s="79"/>
      <c r="S89" s="79"/>
      <c r="T89" s="79"/>
      <c r="U89" s="64"/>
    </row>
    <row r="90" spans="1:21" s="144" customFormat="1" hidden="1" x14ac:dyDescent="0.25">
      <c r="A90" s="78" t="e">
        <f>G0228_1074205010351_02_0_69_!#REF!</f>
        <v>#REF!</v>
      </c>
      <c r="B90" s="155" t="e">
        <f>G0228_1074205010351_02_0_69_!#REF!</f>
        <v>#REF!</v>
      </c>
      <c r="C90" s="78" t="e">
        <f>G0228_1074205010351_02_0_69_!#REF!</f>
        <v>#REF!</v>
      </c>
      <c r="D90" s="79"/>
      <c r="E90" s="79"/>
      <c r="F90" s="79"/>
      <c r="G90" s="79"/>
      <c r="H90" s="79"/>
      <c r="I90" s="79"/>
      <c r="J90" s="79"/>
      <c r="K90" s="79"/>
      <c r="L90" s="79"/>
      <c r="M90" s="79"/>
      <c r="N90" s="79"/>
      <c r="O90" s="79"/>
      <c r="P90" s="79"/>
      <c r="Q90" s="79"/>
      <c r="R90" s="79"/>
      <c r="S90" s="79"/>
      <c r="T90" s="79"/>
      <c r="U90" s="64"/>
    </row>
    <row r="91" spans="1:21" s="144" customFormat="1" hidden="1" x14ac:dyDescent="0.25">
      <c r="A91" s="78" t="e">
        <f>G0228_1074205010351_02_0_69_!#REF!</f>
        <v>#REF!</v>
      </c>
      <c r="B91" s="155" t="e">
        <f>G0228_1074205010351_02_0_69_!#REF!</f>
        <v>#REF!</v>
      </c>
      <c r="C91" s="78" t="e">
        <f>G0228_1074205010351_02_0_69_!#REF!</f>
        <v>#REF!</v>
      </c>
      <c r="D91" s="79"/>
      <c r="E91" s="79"/>
      <c r="F91" s="79"/>
      <c r="G91" s="79"/>
      <c r="H91" s="79"/>
      <c r="I91" s="79"/>
      <c r="J91" s="79"/>
      <c r="K91" s="79"/>
      <c r="L91" s="79"/>
      <c r="M91" s="79"/>
      <c r="N91" s="79"/>
      <c r="O91" s="79"/>
      <c r="P91" s="79"/>
      <c r="Q91" s="79"/>
      <c r="R91" s="79"/>
      <c r="S91" s="79"/>
      <c r="T91" s="79"/>
      <c r="U91" s="64"/>
    </row>
    <row r="92" spans="1:21" s="144" customFormat="1" hidden="1" x14ac:dyDescent="0.25">
      <c r="A92" s="78" t="e">
        <f>G0228_1074205010351_02_0_69_!#REF!</f>
        <v>#REF!</v>
      </c>
      <c r="B92" s="155" t="e">
        <f>G0228_1074205010351_02_0_69_!#REF!</f>
        <v>#REF!</v>
      </c>
      <c r="C92" s="78" t="e">
        <f>G0228_1074205010351_02_0_69_!#REF!</f>
        <v>#REF!</v>
      </c>
      <c r="D92" s="79"/>
      <c r="E92" s="79"/>
      <c r="F92" s="79"/>
      <c r="G92" s="79"/>
      <c r="H92" s="79"/>
      <c r="I92" s="79"/>
      <c r="J92" s="79"/>
      <c r="K92" s="79"/>
      <c r="L92" s="79"/>
      <c r="M92" s="79"/>
      <c r="N92" s="79"/>
      <c r="O92" s="79"/>
      <c r="P92" s="79"/>
      <c r="Q92" s="79"/>
      <c r="R92" s="79"/>
      <c r="S92" s="79"/>
      <c r="T92" s="79"/>
      <c r="U92" s="64"/>
    </row>
    <row r="93" spans="1:21" s="144" customFormat="1" hidden="1" x14ac:dyDescent="0.25">
      <c r="A93" s="78" t="e">
        <f>G0228_1074205010351_02_0_69_!#REF!</f>
        <v>#REF!</v>
      </c>
      <c r="B93" s="155" t="e">
        <f>G0228_1074205010351_02_0_69_!#REF!</f>
        <v>#REF!</v>
      </c>
      <c r="C93" s="78" t="e">
        <f>G0228_1074205010351_02_0_69_!#REF!</f>
        <v>#REF!</v>
      </c>
      <c r="D93" s="79"/>
      <c r="E93" s="79"/>
      <c r="F93" s="79"/>
      <c r="G93" s="79"/>
      <c r="H93" s="79"/>
      <c r="I93" s="79"/>
      <c r="J93" s="79"/>
      <c r="K93" s="79"/>
      <c r="L93" s="79"/>
      <c r="M93" s="79"/>
      <c r="N93" s="79"/>
      <c r="O93" s="79"/>
      <c r="P93" s="79"/>
      <c r="Q93" s="79"/>
      <c r="R93" s="79"/>
      <c r="S93" s="79"/>
      <c r="T93" s="79"/>
      <c r="U93" s="64"/>
    </row>
    <row r="94" spans="1:21" s="144" customFormat="1" hidden="1" x14ac:dyDescent="0.25">
      <c r="A94" s="78" t="e">
        <f>G0228_1074205010351_02_0_69_!#REF!</f>
        <v>#REF!</v>
      </c>
      <c r="B94" s="155" t="e">
        <f>G0228_1074205010351_02_0_69_!#REF!</f>
        <v>#REF!</v>
      </c>
      <c r="C94" s="78" t="e">
        <f>G0228_1074205010351_02_0_69_!#REF!</f>
        <v>#REF!</v>
      </c>
      <c r="D94" s="79"/>
      <c r="E94" s="79"/>
      <c r="F94" s="79"/>
      <c r="G94" s="79"/>
      <c r="H94" s="79"/>
      <c r="I94" s="79"/>
      <c r="J94" s="79"/>
      <c r="K94" s="79"/>
      <c r="L94" s="79"/>
      <c r="M94" s="79"/>
      <c r="N94" s="79"/>
      <c r="O94" s="79"/>
      <c r="P94" s="79"/>
      <c r="Q94" s="79"/>
      <c r="R94" s="79"/>
      <c r="S94" s="79"/>
      <c r="T94" s="79"/>
      <c r="U94" s="64"/>
    </row>
    <row r="95" spans="1:21" s="144" customFormat="1" hidden="1" x14ac:dyDescent="0.25">
      <c r="A95" s="78" t="e">
        <f>G0228_1074205010351_02_0_69_!#REF!</f>
        <v>#REF!</v>
      </c>
      <c r="B95" s="155" t="e">
        <f>G0228_1074205010351_02_0_69_!#REF!</f>
        <v>#REF!</v>
      </c>
      <c r="C95" s="78" t="e">
        <f>G0228_1074205010351_02_0_69_!#REF!</f>
        <v>#REF!</v>
      </c>
      <c r="D95" s="79"/>
      <c r="E95" s="79"/>
      <c r="F95" s="79"/>
      <c r="G95" s="79"/>
      <c r="H95" s="79"/>
      <c r="I95" s="79"/>
      <c r="J95" s="79"/>
      <c r="K95" s="79"/>
      <c r="L95" s="79"/>
      <c r="M95" s="79"/>
      <c r="N95" s="79"/>
      <c r="O95" s="79"/>
      <c r="P95" s="79"/>
      <c r="Q95" s="79"/>
      <c r="R95" s="79"/>
      <c r="S95" s="79"/>
      <c r="T95" s="79"/>
      <c r="U95" s="64"/>
    </row>
    <row r="96" spans="1:21" s="144" customFormat="1" hidden="1" x14ac:dyDescent="0.25">
      <c r="A96" s="78" t="e">
        <f>G0228_1074205010351_02_0_69_!#REF!</f>
        <v>#REF!</v>
      </c>
      <c r="B96" s="155" t="e">
        <f>G0228_1074205010351_02_0_69_!#REF!</f>
        <v>#REF!</v>
      </c>
      <c r="C96" s="78" t="e">
        <f>G0228_1074205010351_02_0_69_!#REF!</f>
        <v>#REF!</v>
      </c>
      <c r="D96" s="79"/>
      <c r="E96" s="79"/>
      <c r="F96" s="79"/>
      <c r="G96" s="79"/>
      <c r="H96" s="79"/>
      <c r="I96" s="79"/>
      <c r="J96" s="79"/>
      <c r="K96" s="79"/>
      <c r="L96" s="79"/>
      <c r="M96" s="79"/>
      <c r="N96" s="79"/>
      <c r="O96" s="79"/>
      <c r="P96" s="79"/>
      <c r="Q96" s="79"/>
      <c r="R96" s="79"/>
      <c r="S96" s="79"/>
      <c r="T96" s="79"/>
      <c r="U96" s="64"/>
    </row>
    <row r="97" spans="1:22" s="144" customFormat="1" ht="45" x14ac:dyDescent="0.25">
      <c r="A97" s="78" t="str">
        <f>G0228_1074205010351_02_0_69_!A78</f>
        <v>1.4</v>
      </c>
      <c r="B97" s="155" t="str">
        <f>G0228_1074205010351_02_0_69_!B78</f>
        <v>Прочее новое строительство объектов электросетевого хозяйства, всего, в том числе:</v>
      </c>
      <c r="C97" s="78" t="str">
        <f>G0228_1074205010351_02_0_69_!C78</f>
        <v>Г</v>
      </c>
      <c r="D97" s="467">
        <f>SUM(D98:D101)</f>
        <v>0</v>
      </c>
      <c r="E97" s="162">
        <f t="shared" ref="E97:U97" si="20">SUM(E98:E101)</f>
        <v>0</v>
      </c>
      <c r="F97" s="467">
        <f t="shared" si="20"/>
        <v>0</v>
      </c>
      <c r="G97" s="467">
        <f t="shared" si="20"/>
        <v>0</v>
      </c>
      <c r="H97" s="467">
        <f t="shared" si="20"/>
        <v>0</v>
      </c>
      <c r="I97" s="467">
        <f t="shared" si="20"/>
        <v>0</v>
      </c>
      <c r="J97" s="467">
        <f t="shared" si="20"/>
        <v>0</v>
      </c>
      <c r="K97" s="467">
        <f t="shared" si="20"/>
        <v>0</v>
      </c>
      <c r="L97" s="467">
        <f t="shared" si="20"/>
        <v>0</v>
      </c>
      <c r="M97" s="467">
        <f t="shared" si="20"/>
        <v>0</v>
      </c>
      <c r="N97" s="162">
        <f t="shared" si="20"/>
        <v>0</v>
      </c>
      <c r="O97" s="162">
        <f t="shared" si="20"/>
        <v>0</v>
      </c>
      <c r="P97" s="467">
        <f t="shared" si="20"/>
        <v>0</v>
      </c>
      <c r="Q97" s="467">
        <f t="shared" si="20"/>
        <v>0</v>
      </c>
      <c r="R97" s="467">
        <f t="shared" si="20"/>
        <v>0</v>
      </c>
      <c r="S97" s="467">
        <f t="shared" si="20"/>
        <v>0</v>
      </c>
      <c r="T97" s="467">
        <f t="shared" si="20"/>
        <v>0</v>
      </c>
      <c r="U97" s="467">
        <f t="shared" si="20"/>
        <v>0</v>
      </c>
      <c r="V97" s="144" t="s">
        <v>754</v>
      </c>
    </row>
    <row r="98" spans="1:22" hidden="1" x14ac:dyDescent="0.25">
      <c r="A98" s="504"/>
      <c r="B98" s="364"/>
      <c r="C98" s="504"/>
      <c r="D98" s="466"/>
      <c r="E98" s="503"/>
      <c r="F98" s="466"/>
      <c r="G98" s="466"/>
      <c r="H98" s="466"/>
      <c r="I98" s="466"/>
      <c r="J98" s="466"/>
      <c r="K98" s="466"/>
      <c r="L98" s="470"/>
      <c r="M98" s="466"/>
      <c r="N98" s="503"/>
      <c r="O98" s="503"/>
      <c r="P98" s="466"/>
      <c r="Q98" s="466"/>
      <c r="R98" s="466"/>
      <c r="S98" s="466"/>
      <c r="T98" s="466"/>
      <c r="U98" s="466"/>
    </row>
    <row r="99" spans="1:22" hidden="1" x14ac:dyDescent="0.25">
      <c r="A99" s="504"/>
      <c r="B99" s="364"/>
      <c r="C99" s="504"/>
      <c r="D99" s="466"/>
      <c r="E99" s="503"/>
      <c r="F99" s="466"/>
      <c r="G99" s="466"/>
      <c r="H99" s="466"/>
      <c r="I99" s="466"/>
      <c r="J99" s="466"/>
      <c r="K99" s="466"/>
      <c r="L99" s="470"/>
      <c r="M99" s="466"/>
      <c r="N99" s="503"/>
      <c r="O99" s="503"/>
      <c r="P99" s="466"/>
      <c r="Q99" s="466"/>
      <c r="R99" s="466"/>
      <c r="S99" s="466"/>
      <c r="T99" s="466"/>
      <c r="U99" s="466"/>
    </row>
    <row r="100" spans="1:22" hidden="1" x14ac:dyDescent="0.25">
      <c r="A100" s="320"/>
      <c r="B100" s="364"/>
      <c r="C100" s="320"/>
      <c r="D100" s="466"/>
      <c r="E100" s="460"/>
      <c r="F100" s="466"/>
      <c r="G100" s="466"/>
      <c r="H100" s="466"/>
      <c r="I100" s="466"/>
      <c r="J100" s="466"/>
      <c r="K100" s="466"/>
      <c r="L100" s="466"/>
      <c r="M100" s="466"/>
      <c r="N100" s="319"/>
      <c r="O100" s="319"/>
      <c r="P100" s="466"/>
      <c r="Q100" s="466"/>
      <c r="R100" s="466"/>
      <c r="S100" s="466"/>
      <c r="T100" s="466"/>
      <c r="U100" s="466"/>
    </row>
    <row r="101" spans="1:22" hidden="1" x14ac:dyDescent="0.25">
      <c r="A101" s="320"/>
      <c r="B101" s="364"/>
      <c r="C101" s="320"/>
      <c r="D101" s="466"/>
      <c r="E101" s="460"/>
      <c r="F101" s="466"/>
      <c r="G101" s="466"/>
      <c r="H101" s="466"/>
      <c r="I101" s="466"/>
      <c r="J101" s="466"/>
      <c r="K101" s="466"/>
      <c r="L101" s="466"/>
      <c r="M101" s="466"/>
      <c r="N101" s="319"/>
      <c r="O101" s="319"/>
      <c r="P101" s="466"/>
      <c r="Q101" s="466"/>
      <c r="R101" s="466"/>
      <c r="S101" s="466"/>
      <c r="T101" s="466"/>
      <c r="U101" s="466"/>
    </row>
    <row r="102" spans="1:22" s="144" customFormat="1" ht="45" x14ac:dyDescent="0.25">
      <c r="A102" s="78" t="str">
        <f>G0228_1074205010351_02_0_69_!A83</f>
        <v>1.5</v>
      </c>
      <c r="B102" s="155" t="str">
        <f>G0228_1074205010351_02_0_69_!B83</f>
        <v>Покупка земельных участков для целей реализации инвестиционных проектов, всего, в том числе:</v>
      </c>
      <c r="C102" s="78" t="str">
        <f>G0228_1074205010351_02_0_69_!C83</f>
        <v>Г</v>
      </c>
      <c r="D102" s="467">
        <f>G0228_1074205010351_02_0_69_!X83</f>
        <v>0</v>
      </c>
      <c r="E102" s="64" t="s">
        <v>482</v>
      </c>
      <c r="F102" s="467">
        <f>G0228_1074205010351_02_0_69_!CO83</f>
        <v>0</v>
      </c>
      <c r="G102" s="467">
        <f>G0228_1074205010351_02_0_69_!CP83</f>
        <v>0</v>
      </c>
      <c r="H102" s="467">
        <f>G0228_1074205010351_02_0_69_!CQ83</f>
        <v>0</v>
      </c>
      <c r="I102" s="467">
        <f>G0228_1074205010351_02_0_69_!CR83</f>
        <v>0</v>
      </c>
      <c r="J102" s="467">
        <f>G0228_1074205010351_02_0_69_!CS83</f>
        <v>0</v>
      </c>
      <c r="K102" s="467">
        <f>G0228_1074205010351_03_0_69_!AN83</f>
        <v>0</v>
      </c>
      <c r="L102" s="467" t="str">
        <f>G0228_1074205010351_02_0_69_!H83</f>
        <v>нд</v>
      </c>
      <c r="M102" s="467">
        <f>G0228_1074205010351_04_0_69_!E83</f>
        <v>0</v>
      </c>
      <c r="N102" s="64" t="str">
        <f>G0228_1074205010351_12_0_69_!AC83</f>
        <v>нд</v>
      </c>
      <c r="O102" s="64" t="s">
        <v>482</v>
      </c>
      <c r="P102" s="467">
        <v>0</v>
      </c>
      <c r="Q102" s="467">
        <f>G0228_1074205010351_04_0_69_!CU83</f>
        <v>0</v>
      </c>
      <c r="R102" s="467">
        <v>0</v>
      </c>
      <c r="S102" s="467">
        <f>G0228_1074205010351_04_0_69_!CW83</f>
        <v>0</v>
      </c>
      <c r="T102" s="467">
        <v>0</v>
      </c>
      <c r="U102" s="467">
        <f>G0228_1074205010351_04_0_69_!CY83</f>
        <v>0</v>
      </c>
      <c r="V102" s="144" t="s">
        <v>754</v>
      </c>
    </row>
    <row r="103" spans="1:22" s="144" customFormat="1" ht="30" x14ac:dyDescent="0.25">
      <c r="A103" s="78" t="str">
        <f>G0228_1074205010351_02_0_69_!A84</f>
        <v>1.6</v>
      </c>
      <c r="B103" s="155" t="str">
        <f>G0228_1074205010351_02_0_69_!B84</f>
        <v>Прочие инвестиционные проекты, всего, в том числе:</v>
      </c>
      <c r="C103" s="78" t="str">
        <f>G0228_1074205010351_02_0_69_!C84</f>
        <v>Г</v>
      </c>
      <c r="D103" s="467">
        <f>SUM(D104:D120)</f>
        <v>5.5713720000000002</v>
      </c>
      <c r="E103" s="162">
        <f t="shared" ref="E103:U103" si="21">SUM(E104:E120)</f>
        <v>0</v>
      </c>
      <c r="F103" s="467">
        <f t="shared" si="21"/>
        <v>5.6435999999999993</v>
      </c>
      <c r="G103" s="467">
        <f t="shared" si="21"/>
        <v>0</v>
      </c>
      <c r="H103" s="467">
        <f t="shared" si="21"/>
        <v>0</v>
      </c>
      <c r="I103" s="467">
        <f t="shared" si="21"/>
        <v>5.6435999999999993</v>
      </c>
      <c r="J103" s="467">
        <f t="shared" si="21"/>
        <v>0</v>
      </c>
      <c r="K103" s="467">
        <f t="shared" si="21"/>
        <v>5.0054999999999996</v>
      </c>
      <c r="L103" s="467" t="str">
        <f>G0228_1074205010351_02_0_69_!H84</f>
        <v>нд</v>
      </c>
      <c r="M103" s="467">
        <f t="shared" si="21"/>
        <v>5.0054999999999996</v>
      </c>
      <c r="N103" s="162">
        <f t="shared" si="21"/>
        <v>0</v>
      </c>
      <c r="O103" s="162">
        <f t="shared" si="21"/>
        <v>0</v>
      </c>
      <c r="P103" s="467">
        <f t="shared" si="21"/>
        <v>0</v>
      </c>
      <c r="Q103" s="467">
        <f t="shared" si="21"/>
        <v>0</v>
      </c>
      <c r="R103" s="467">
        <f t="shared" si="21"/>
        <v>0</v>
      </c>
      <c r="S103" s="467">
        <f t="shared" si="21"/>
        <v>0</v>
      </c>
      <c r="T103" s="467">
        <f t="shared" si="21"/>
        <v>0</v>
      </c>
      <c r="U103" s="467">
        <f t="shared" si="21"/>
        <v>2</v>
      </c>
      <c r="V103" s="144" t="s">
        <v>754</v>
      </c>
    </row>
    <row r="104" spans="1:22" ht="30" x14ac:dyDescent="0.25">
      <c r="A104" s="320" t="str">
        <f>G0228_1074205010351_02_0_69_!A85</f>
        <v>1.6.1</v>
      </c>
      <c r="B104" s="364" t="str">
        <f>G0228_1074205010351_02_0_69_!B85</f>
        <v>Приобретение автогидроподъемника</v>
      </c>
      <c r="C104" s="320" t="str">
        <f>G0228_1074205010351_02_0_69_!C85</f>
        <v>J_0000000002</v>
      </c>
      <c r="D104" s="466">
        <f>G0228_1074205010351_02_0_69_!W85</f>
        <v>3.8285999999999998</v>
      </c>
      <c r="E104" s="319" t="s">
        <v>894</v>
      </c>
      <c r="F104" s="466">
        <f>I104</f>
        <v>3.8285999999999998</v>
      </c>
      <c r="G104" s="466">
        <f>G0228_1074205010351_02_0_69_!CK85</f>
        <v>0</v>
      </c>
      <c r="H104" s="466">
        <f>G0228_1074205010351_02_0_69_!CL85</f>
        <v>0</v>
      </c>
      <c r="I104" s="466">
        <f>K104*1.2</f>
        <v>3.8285999999999998</v>
      </c>
      <c r="J104" s="466">
        <f>G0228_1074205010351_02_0_69_!CN85</f>
        <v>0</v>
      </c>
      <c r="K104" s="466">
        <f>G0228_1074205010351_03_0_69_!AN85</f>
        <v>3.1905000000000001</v>
      </c>
      <c r="L104" s="470">
        <f>G0228_1074205010351_02_0_69_!G85</f>
        <v>2020</v>
      </c>
      <c r="M104" s="466">
        <f>K104</f>
        <v>3.1905000000000001</v>
      </c>
      <c r="N104" s="319" t="str">
        <f>G0228_1074205010351_12_0_69_!AC85</f>
        <v>приобретение спецтехника</v>
      </c>
      <c r="O104" s="319" t="s">
        <v>482</v>
      </c>
      <c r="P104" s="466">
        <v>0</v>
      </c>
      <c r="Q104" s="466">
        <f>G0228_1074205010351_04_0_69_!CN85</f>
        <v>0</v>
      </c>
      <c r="R104" s="466">
        <v>0</v>
      </c>
      <c r="S104" s="466">
        <f>G0228_1074205010351_04_0_69_!CP85</f>
        <v>0</v>
      </c>
      <c r="T104" s="466">
        <v>0</v>
      </c>
      <c r="U104" s="466">
        <f>G0228_1074205010351_04_0_69_!CR85</f>
        <v>1</v>
      </c>
      <c r="V104" s="247" t="s">
        <v>754</v>
      </c>
    </row>
    <row r="105" spans="1:22" hidden="1" x14ac:dyDescent="0.25">
      <c r="A105" s="320"/>
      <c r="B105" s="364"/>
      <c r="C105" s="320"/>
      <c r="D105" s="466"/>
      <c r="E105" s="460"/>
      <c r="F105" s="466"/>
      <c r="G105" s="466"/>
      <c r="H105" s="466"/>
      <c r="I105" s="466"/>
      <c r="J105" s="466"/>
      <c r="K105" s="466"/>
      <c r="L105" s="466"/>
      <c r="M105" s="466"/>
      <c r="N105" s="319"/>
      <c r="O105" s="319"/>
      <c r="P105" s="466"/>
      <c r="Q105" s="466"/>
      <c r="R105" s="466"/>
      <c r="S105" s="466"/>
      <c r="T105" s="466"/>
      <c r="U105" s="466"/>
    </row>
    <row r="106" spans="1:22" ht="30" x14ac:dyDescent="0.25">
      <c r="A106" s="320" t="str">
        <f>G0228_1074205010351_02_0_69_!A87</f>
        <v>1.6.2</v>
      </c>
      <c r="B106" s="364" t="str">
        <f>G0228_1074205010351_02_0_69_!B87</f>
        <v>Приобретение бригадного автомобиля</v>
      </c>
      <c r="C106" s="320" t="str">
        <f>G0228_1074205010351_02_0_69_!C87</f>
        <v>J_0000000003</v>
      </c>
      <c r="D106" s="466">
        <f>G0228_1074205010351_02_0_69_!W87</f>
        <v>1.742772</v>
      </c>
      <c r="E106" s="460" t="s">
        <v>894</v>
      </c>
      <c r="F106" s="466">
        <f>I106</f>
        <v>1.8149999999999999</v>
      </c>
      <c r="G106" s="466">
        <f>G0228_1074205010351_02_0_69_!CK87</f>
        <v>0</v>
      </c>
      <c r="H106" s="466">
        <f>G0228_1074205010351_02_0_69_!CL87</f>
        <v>0</v>
      </c>
      <c r="I106" s="466">
        <f>'[6]Раздел № 2'!$S$35*1.2</f>
        <v>1.8149999999999999</v>
      </c>
      <c r="J106" s="466">
        <f>G0228_1074205010351_02_0_69_!CN87</f>
        <v>0</v>
      </c>
      <c r="K106" s="466">
        <f>I106/1</f>
        <v>1.8149999999999999</v>
      </c>
      <c r="L106" s="470">
        <f>G0228_1074205010351_02_0_69_!G87</f>
        <v>2021</v>
      </c>
      <c r="M106" s="466">
        <f>K106</f>
        <v>1.8149999999999999</v>
      </c>
      <c r="N106" s="319" t="str">
        <f>G0228_1074205010351_12_0_69_!AC87</f>
        <v>приобретение автотранспорта</v>
      </c>
      <c r="O106" s="319" t="s">
        <v>482</v>
      </c>
      <c r="P106" s="466">
        <v>0</v>
      </c>
      <c r="Q106" s="466">
        <f>G0228_1074205010351_04_0_69_!CN87</f>
        <v>0</v>
      </c>
      <c r="R106" s="466">
        <v>0</v>
      </c>
      <c r="S106" s="466">
        <f>G0228_1074205010351_04_0_69_!CP87</f>
        <v>0</v>
      </c>
      <c r="T106" s="466">
        <v>0</v>
      </c>
      <c r="U106" s="466">
        <f>G0228_1074205010351_04_0_69_!CR87</f>
        <v>1</v>
      </c>
      <c r="V106" s="247" t="s">
        <v>754</v>
      </c>
    </row>
    <row r="107" spans="1:22" hidden="1" x14ac:dyDescent="0.25">
      <c r="A107" s="320"/>
      <c r="B107" s="364"/>
      <c r="C107" s="320"/>
      <c r="D107" s="466"/>
      <c r="E107" s="460"/>
      <c r="F107" s="466"/>
      <c r="G107" s="466"/>
      <c r="H107" s="466"/>
      <c r="I107" s="466"/>
      <c r="J107" s="466"/>
      <c r="K107" s="466"/>
      <c r="L107" s="466"/>
      <c r="M107" s="466"/>
      <c r="N107" s="319"/>
      <c r="O107" s="319"/>
      <c r="P107" s="466"/>
      <c r="Q107" s="466"/>
      <c r="R107" s="466"/>
      <c r="S107" s="466"/>
      <c r="T107" s="466"/>
      <c r="U107" s="466"/>
    </row>
    <row r="108" spans="1:22" hidden="1" x14ac:dyDescent="0.25">
      <c r="A108" s="320"/>
      <c r="B108" s="364"/>
      <c r="C108" s="320"/>
      <c r="D108" s="466"/>
      <c r="E108" s="460"/>
      <c r="F108" s="466"/>
      <c r="G108" s="466"/>
      <c r="H108" s="466"/>
      <c r="I108" s="466"/>
      <c r="J108" s="466"/>
      <c r="K108" s="466"/>
      <c r="L108" s="466"/>
      <c r="M108" s="466"/>
      <c r="N108" s="319"/>
      <c r="O108" s="319"/>
      <c r="P108" s="466"/>
      <c r="Q108" s="466"/>
      <c r="R108" s="466"/>
      <c r="S108" s="466"/>
      <c r="T108" s="466"/>
      <c r="U108" s="466"/>
    </row>
    <row r="109" spans="1:22" hidden="1" x14ac:dyDescent="0.25">
      <c r="A109" s="320"/>
      <c r="B109" s="364"/>
      <c r="C109" s="320"/>
      <c r="D109" s="466"/>
      <c r="E109" s="460"/>
      <c r="F109" s="466"/>
      <c r="G109" s="466"/>
      <c r="H109" s="466"/>
      <c r="I109" s="466"/>
      <c r="J109" s="466"/>
      <c r="K109" s="466"/>
      <c r="L109" s="466"/>
      <c r="M109" s="466"/>
      <c r="N109" s="319"/>
      <c r="O109" s="319"/>
      <c r="P109" s="466"/>
      <c r="Q109" s="466"/>
      <c r="R109" s="466"/>
      <c r="S109" s="466"/>
      <c r="T109" s="466"/>
      <c r="U109" s="466"/>
    </row>
    <row r="110" spans="1:22" hidden="1" x14ac:dyDescent="0.25">
      <c r="A110" s="320"/>
      <c r="B110" s="364"/>
      <c r="C110" s="320"/>
      <c r="D110" s="466"/>
      <c r="E110" s="460"/>
      <c r="F110" s="466"/>
      <c r="G110" s="466"/>
      <c r="H110" s="466"/>
      <c r="I110" s="466"/>
      <c r="J110" s="466"/>
      <c r="K110" s="466"/>
      <c r="L110" s="466"/>
      <c r="M110" s="466"/>
      <c r="N110" s="319"/>
      <c r="O110" s="319"/>
      <c r="P110" s="466"/>
      <c r="Q110" s="466"/>
      <c r="R110" s="466"/>
      <c r="S110" s="466"/>
      <c r="T110" s="466"/>
      <c r="U110" s="466"/>
    </row>
    <row r="111" spans="1:22" hidden="1" x14ac:dyDescent="0.25">
      <c r="A111" s="320"/>
      <c r="B111" s="364"/>
      <c r="C111" s="320"/>
      <c r="D111" s="466"/>
      <c r="E111" s="460"/>
      <c r="F111" s="466"/>
      <c r="G111" s="466"/>
      <c r="H111" s="466"/>
      <c r="I111" s="466"/>
      <c r="J111" s="466"/>
      <c r="K111" s="466"/>
      <c r="L111" s="466"/>
      <c r="M111" s="466"/>
      <c r="N111" s="319"/>
      <c r="O111" s="319"/>
      <c r="P111" s="466"/>
      <c r="Q111" s="466"/>
      <c r="R111" s="466"/>
      <c r="S111" s="466"/>
      <c r="T111" s="466"/>
      <c r="U111" s="466"/>
    </row>
    <row r="112" spans="1:22" hidden="1" x14ac:dyDescent="0.25">
      <c r="A112" s="320"/>
      <c r="B112" s="364"/>
      <c r="C112" s="320"/>
      <c r="D112" s="466"/>
      <c r="E112" s="460"/>
      <c r="F112" s="466"/>
      <c r="G112" s="466"/>
      <c r="H112" s="466"/>
      <c r="I112" s="466"/>
      <c r="J112" s="466"/>
      <c r="K112" s="466"/>
      <c r="L112" s="466"/>
      <c r="M112" s="466"/>
      <c r="N112" s="319"/>
      <c r="O112" s="319"/>
      <c r="P112" s="466"/>
      <c r="Q112" s="466"/>
      <c r="R112" s="466"/>
      <c r="S112" s="466"/>
      <c r="T112" s="466"/>
      <c r="U112" s="466"/>
    </row>
    <row r="113" spans="1:21" hidden="1" x14ac:dyDescent="0.25">
      <c r="A113" s="320"/>
      <c r="B113" s="364"/>
      <c r="C113" s="320"/>
      <c r="D113" s="466"/>
      <c r="E113" s="460"/>
      <c r="F113" s="466"/>
      <c r="G113" s="466"/>
      <c r="H113" s="466"/>
      <c r="I113" s="466"/>
      <c r="J113" s="466"/>
      <c r="K113" s="466"/>
      <c r="L113" s="466"/>
      <c r="M113" s="466"/>
      <c r="N113" s="319"/>
      <c r="O113" s="319"/>
      <c r="P113" s="466"/>
      <c r="Q113" s="466"/>
      <c r="R113" s="466"/>
      <c r="S113" s="466"/>
      <c r="T113" s="466"/>
      <c r="U113" s="466"/>
    </row>
    <row r="114" spans="1:21" hidden="1" x14ac:dyDescent="0.25">
      <c r="A114" s="320"/>
      <c r="B114" s="364"/>
      <c r="C114" s="320"/>
      <c r="D114" s="466"/>
      <c r="E114" s="460"/>
      <c r="F114" s="466"/>
      <c r="G114" s="466"/>
      <c r="H114" s="466"/>
      <c r="I114" s="466"/>
      <c r="J114" s="466"/>
      <c r="K114" s="466"/>
      <c r="L114" s="466"/>
      <c r="M114" s="466"/>
      <c r="N114" s="319"/>
      <c r="O114" s="319"/>
      <c r="P114" s="466"/>
      <c r="Q114" s="466"/>
      <c r="R114" s="466"/>
      <c r="S114" s="466"/>
      <c r="T114" s="466"/>
      <c r="U114" s="466"/>
    </row>
    <row r="115" spans="1:21" hidden="1" x14ac:dyDescent="0.25">
      <c r="A115" s="320"/>
      <c r="B115" s="364"/>
      <c r="C115" s="320"/>
      <c r="D115" s="466"/>
      <c r="E115" s="460"/>
      <c r="F115" s="466"/>
      <c r="G115" s="466"/>
      <c r="H115" s="466"/>
      <c r="I115" s="466"/>
      <c r="J115" s="466"/>
      <c r="K115" s="466"/>
      <c r="L115" s="466"/>
      <c r="M115" s="466"/>
      <c r="N115" s="319"/>
      <c r="O115" s="319"/>
      <c r="P115" s="466"/>
      <c r="Q115" s="466"/>
      <c r="R115" s="466"/>
      <c r="S115" s="466"/>
      <c r="T115" s="466"/>
      <c r="U115" s="466"/>
    </row>
    <row r="116" spans="1:21" hidden="1" x14ac:dyDescent="0.25">
      <c r="A116" s="320"/>
      <c r="B116" s="364"/>
      <c r="C116" s="320"/>
      <c r="D116" s="466"/>
      <c r="E116" s="460"/>
      <c r="F116" s="466"/>
      <c r="G116" s="466"/>
      <c r="H116" s="466"/>
      <c r="I116" s="466"/>
      <c r="J116" s="466"/>
      <c r="K116" s="466"/>
      <c r="L116" s="466"/>
      <c r="M116" s="466"/>
      <c r="N116" s="319"/>
      <c r="O116" s="319"/>
      <c r="P116" s="466"/>
      <c r="Q116" s="466"/>
      <c r="R116" s="466"/>
      <c r="S116" s="466"/>
      <c r="T116" s="466"/>
      <c r="U116" s="466"/>
    </row>
    <row r="117" spans="1:21" hidden="1" x14ac:dyDescent="0.25">
      <c r="A117" s="320"/>
      <c r="B117" s="364"/>
      <c r="C117" s="320"/>
      <c r="D117" s="466"/>
      <c r="E117" s="460"/>
      <c r="F117" s="466"/>
      <c r="G117" s="466"/>
      <c r="H117" s="466"/>
      <c r="I117" s="466"/>
      <c r="J117" s="466"/>
      <c r="K117" s="466"/>
      <c r="L117" s="466"/>
      <c r="M117" s="466"/>
      <c r="N117" s="319"/>
      <c r="O117" s="319"/>
      <c r="P117" s="466"/>
      <c r="Q117" s="466"/>
      <c r="R117" s="466"/>
      <c r="S117" s="466"/>
      <c r="T117" s="466"/>
      <c r="U117" s="466"/>
    </row>
    <row r="118" spans="1:21" hidden="1" x14ac:dyDescent="0.25">
      <c r="A118" s="320"/>
      <c r="B118" s="364"/>
      <c r="C118" s="320"/>
      <c r="D118" s="466"/>
      <c r="E118" s="460"/>
      <c r="F118" s="466"/>
      <c r="G118" s="466"/>
      <c r="H118" s="466"/>
      <c r="I118" s="466"/>
      <c r="J118" s="466"/>
      <c r="K118" s="466"/>
      <c r="L118" s="466"/>
      <c r="M118" s="466"/>
      <c r="N118" s="319"/>
      <c r="O118" s="319"/>
      <c r="P118" s="466"/>
      <c r="Q118" s="466"/>
      <c r="R118" s="466"/>
      <c r="S118" s="466"/>
      <c r="T118" s="466"/>
      <c r="U118" s="466"/>
    </row>
    <row r="119" spans="1:21" hidden="1" x14ac:dyDescent="0.25">
      <c r="A119" s="320"/>
      <c r="B119" s="364"/>
      <c r="C119" s="320"/>
      <c r="D119" s="466"/>
      <c r="E119" s="460"/>
      <c r="F119" s="466"/>
      <c r="G119" s="466"/>
      <c r="H119" s="466"/>
      <c r="I119" s="466"/>
      <c r="J119" s="466"/>
      <c r="K119" s="466"/>
      <c r="L119" s="466"/>
      <c r="M119" s="466"/>
      <c r="N119" s="319"/>
      <c r="O119" s="319"/>
      <c r="P119" s="466"/>
      <c r="Q119" s="466"/>
      <c r="R119" s="466"/>
      <c r="S119" s="466"/>
      <c r="T119" s="466"/>
      <c r="U119" s="466"/>
    </row>
    <row r="120" spans="1:21" hidden="1" x14ac:dyDescent="0.25">
      <c r="A120" s="320"/>
      <c r="B120" s="364"/>
      <c r="C120" s="320"/>
      <c r="D120" s="466"/>
      <c r="E120" s="460"/>
      <c r="F120" s="466"/>
      <c r="G120" s="466"/>
      <c r="H120" s="466"/>
      <c r="I120" s="466"/>
      <c r="J120" s="466"/>
      <c r="K120" s="466"/>
      <c r="L120" s="466"/>
      <c r="M120" s="466"/>
      <c r="N120" s="319"/>
      <c r="O120" s="319"/>
      <c r="P120" s="466"/>
      <c r="Q120" s="466"/>
      <c r="R120" s="466"/>
      <c r="S120" s="466"/>
      <c r="T120" s="466"/>
      <c r="U120" s="466"/>
    </row>
  </sheetData>
  <autoFilter ref="A19:W120">
    <filterColumn colId="21">
      <customFilters>
        <customFilter operator="notEqual" val=" "/>
      </customFilters>
    </filterColumn>
  </autoFilter>
  <mergeCells count="22">
    <mergeCell ref="L16:M17"/>
    <mergeCell ref="N16:N18"/>
    <mergeCell ref="O16:O18"/>
    <mergeCell ref="P16:U16"/>
    <mergeCell ref="P17:Q17"/>
    <mergeCell ref="T17:U17"/>
    <mergeCell ref="R17:S17"/>
    <mergeCell ref="S3:U3"/>
    <mergeCell ref="S2:U2"/>
    <mergeCell ref="S1:U1"/>
    <mergeCell ref="A4:U4"/>
    <mergeCell ref="A6:U6"/>
    <mergeCell ref="A7:U7"/>
    <mergeCell ref="A9:U9"/>
    <mergeCell ref="A15:T15"/>
    <mergeCell ref="A16:A18"/>
    <mergeCell ref="B16:B18"/>
    <mergeCell ref="C16:C18"/>
    <mergeCell ref="D16:D18"/>
    <mergeCell ref="E16:E18"/>
    <mergeCell ref="F16:J17"/>
    <mergeCell ref="K16:K18"/>
  </mergeCells>
  <pageMargins left="0.59055118110236227" right="0.19685039370078741" top="0.19685039370078741" bottom="0.19685039370078741" header="0.27559055118110237" footer="0.27559055118110237"/>
  <pageSetup paperSize="8" scale="39" fitToHeight="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Y34"/>
  <sheetViews>
    <sheetView view="pageBreakPreview" topLeftCell="A10" zoomScale="60" zoomScaleNormal="100" workbookViewId="0">
      <selection activeCell="A10" sqref="A10"/>
    </sheetView>
  </sheetViews>
  <sheetFormatPr defaultColWidth="18.28515625" defaultRowHeight="15" x14ac:dyDescent="0.25"/>
  <cols>
    <col min="1" max="1" width="13.7109375" style="31" customWidth="1"/>
    <col min="2" max="2" width="37.7109375" style="144" customWidth="1"/>
    <col min="3" max="3" width="17.7109375" style="14" customWidth="1"/>
    <col min="4" max="4" width="25.5703125" style="15" customWidth="1"/>
    <col min="5" max="5" width="31" style="15" customWidth="1"/>
    <col min="6" max="6" width="48.28515625" style="15" customWidth="1"/>
    <col min="7" max="7" width="20.42578125" style="15" customWidth="1"/>
    <col min="8" max="8" width="19.85546875" style="15" customWidth="1"/>
    <col min="9" max="9" width="16" style="15" customWidth="1"/>
    <col min="10" max="10" width="14.5703125" style="15" customWidth="1"/>
    <col min="11" max="12" width="19.85546875" style="15" customWidth="1"/>
    <col min="13" max="14" width="21.140625" style="15" customWidth="1"/>
    <col min="15" max="15" width="12" style="15" customWidth="1"/>
    <col min="16" max="16" width="13.140625" style="15" customWidth="1"/>
    <col min="17" max="17" width="25.140625" style="15" customWidth="1"/>
    <col min="18" max="18" width="25.85546875" style="15" customWidth="1"/>
    <col min="19" max="19" width="14.7109375" style="16" customWidth="1"/>
    <col min="20" max="20" width="17.85546875" style="16" customWidth="1"/>
    <col min="21" max="21" width="19.140625" style="16" customWidth="1"/>
    <col min="22" max="22" width="22" style="16" customWidth="1"/>
    <col min="23" max="23" width="22.7109375" style="16" customWidth="1"/>
    <col min="24" max="24" width="25.5703125" style="16" customWidth="1"/>
    <col min="25" max="25" width="52.7109375" style="16" customWidth="1"/>
    <col min="26" max="245" width="10.28515625" style="16" customWidth="1"/>
    <col min="246" max="246" width="4.42578125" style="16" customWidth="1"/>
    <col min="247" max="247" width="18.28515625" style="16"/>
    <col min="248" max="248" width="19" style="16" customWidth="1"/>
    <col min="249" max="249" width="15.42578125" style="16" customWidth="1"/>
    <col min="250" max="251" width="12.42578125" style="16" customWidth="1"/>
    <col min="252" max="252" width="7.140625" style="16" customWidth="1"/>
    <col min="253" max="253" width="10.140625" style="16" customWidth="1"/>
    <col min="254" max="254" width="15.85546875" style="16" customWidth="1"/>
    <col min="255" max="255" width="15.140625" style="16" customWidth="1"/>
    <col min="256" max="16384" width="18.28515625" style="16"/>
  </cols>
  <sheetData>
    <row r="1" spans="1:25" s="11" customFormat="1" ht="15.75" x14ac:dyDescent="0.2">
      <c r="A1" s="30"/>
      <c r="B1" s="143"/>
      <c r="C1" s="13"/>
      <c r="D1" s="12"/>
      <c r="E1" s="12"/>
      <c r="F1" s="12"/>
      <c r="G1" s="12"/>
      <c r="H1" s="12"/>
      <c r="I1" s="12"/>
      <c r="J1" s="12"/>
      <c r="K1" s="12"/>
      <c r="M1" s="12"/>
      <c r="N1" s="12"/>
      <c r="O1" s="12"/>
      <c r="P1" s="12"/>
      <c r="Q1" s="12"/>
      <c r="R1" s="12"/>
      <c r="Y1" s="189" t="s">
        <v>424</v>
      </c>
    </row>
    <row r="2" spans="1:25" s="11" customFormat="1" ht="15.75" x14ac:dyDescent="0.25">
      <c r="A2" s="30"/>
      <c r="B2" s="143"/>
      <c r="C2" s="13"/>
      <c r="D2" s="12"/>
      <c r="E2" s="12"/>
      <c r="F2" s="12"/>
      <c r="G2" s="12"/>
      <c r="H2" s="12"/>
      <c r="I2" s="12"/>
      <c r="J2" s="12"/>
      <c r="K2" s="12"/>
      <c r="M2" s="12"/>
      <c r="N2" s="12"/>
      <c r="O2" s="12"/>
      <c r="P2" s="12"/>
      <c r="Q2" s="12"/>
      <c r="R2" s="12"/>
      <c r="Y2" s="190" t="s">
        <v>1</v>
      </c>
    </row>
    <row r="3" spans="1:25" s="11" customFormat="1" ht="15.75" x14ac:dyDescent="0.25">
      <c r="A3" s="30"/>
      <c r="B3" s="143"/>
      <c r="C3" s="13"/>
      <c r="D3" s="12"/>
      <c r="E3" s="12"/>
      <c r="F3" s="12"/>
      <c r="G3" s="12"/>
      <c r="H3" s="12"/>
      <c r="I3" s="12"/>
      <c r="J3" s="12"/>
      <c r="K3" s="12"/>
      <c r="M3" s="12"/>
      <c r="N3" s="12"/>
      <c r="O3" s="12"/>
      <c r="P3" s="12"/>
      <c r="Q3" s="12"/>
      <c r="R3" s="12"/>
      <c r="Y3" s="190" t="s">
        <v>2</v>
      </c>
    </row>
    <row r="4" spans="1:25" ht="16.5" x14ac:dyDescent="0.25">
      <c r="A4" s="678" t="s">
        <v>425</v>
      </c>
      <c r="B4" s="678"/>
      <c r="C4" s="678"/>
      <c r="D4" s="678"/>
      <c r="E4" s="678"/>
      <c r="F4" s="678"/>
      <c r="G4" s="678"/>
      <c r="H4" s="678"/>
      <c r="I4" s="678"/>
      <c r="J4" s="678"/>
      <c r="K4" s="678"/>
      <c r="L4" s="678"/>
    </row>
    <row r="5" spans="1:25" ht="16.5" x14ac:dyDescent="0.25">
      <c r="A5" s="24"/>
      <c r="B5" s="200"/>
      <c r="C5" s="24"/>
      <c r="D5" s="24"/>
      <c r="E5" s="24"/>
      <c r="F5" s="24"/>
      <c r="G5" s="24"/>
      <c r="H5" s="24"/>
      <c r="I5" s="24"/>
      <c r="J5" s="24"/>
      <c r="K5" s="24"/>
      <c r="L5" s="24"/>
    </row>
    <row r="6" spans="1:25" ht="15.75" x14ac:dyDescent="0.25">
      <c r="A6" s="648" t="str">
        <f>G0228_1074205010351_14_0_69_!A6</f>
        <v xml:space="preserve">Инвестиционная программа              ООО "ИнвестГрадСтрой"     </v>
      </c>
      <c r="B6" s="663"/>
      <c r="C6" s="663"/>
      <c r="D6" s="663"/>
      <c r="E6" s="663"/>
      <c r="F6" s="663"/>
      <c r="G6" s="663"/>
      <c r="H6" s="663"/>
      <c r="I6" s="663"/>
      <c r="J6" s="663"/>
      <c r="K6" s="663"/>
      <c r="L6" s="663"/>
      <c r="M6" s="17"/>
      <c r="N6" s="17"/>
      <c r="O6" s="17"/>
      <c r="P6" s="17"/>
      <c r="Q6" s="17"/>
      <c r="R6" s="17"/>
      <c r="S6" s="17"/>
      <c r="T6" s="17"/>
      <c r="U6" s="17"/>
      <c r="V6" s="17"/>
      <c r="W6" s="17"/>
      <c r="X6" s="17"/>
      <c r="Y6" s="17"/>
    </row>
    <row r="7" spans="1:25" ht="15.75" x14ac:dyDescent="0.25">
      <c r="A7" s="679" t="s">
        <v>401</v>
      </c>
      <c r="B7" s="679"/>
      <c r="C7" s="679"/>
      <c r="D7" s="679"/>
      <c r="E7" s="679"/>
      <c r="F7" s="679"/>
      <c r="G7" s="679"/>
      <c r="H7" s="679"/>
      <c r="I7" s="679"/>
      <c r="J7" s="679"/>
      <c r="K7" s="679"/>
      <c r="L7" s="679"/>
      <c r="M7" s="18"/>
      <c r="N7" s="18"/>
      <c r="O7" s="18"/>
      <c r="P7" s="18"/>
      <c r="Q7" s="18"/>
      <c r="R7" s="18"/>
      <c r="S7" s="18"/>
      <c r="T7" s="18"/>
      <c r="U7" s="18"/>
      <c r="V7" s="18"/>
      <c r="W7" s="18"/>
      <c r="X7" s="18"/>
      <c r="Y7" s="18"/>
    </row>
    <row r="8" spans="1:25" ht="15.75" x14ac:dyDescent="0.25">
      <c r="A8" s="679"/>
      <c r="B8" s="679"/>
      <c r="C8" s="679"/>
      <c r="D8" s="679"/>
      <c r="E8" s="679"/>
      <c r="F8" s="679"/>
      <c r="G8" s="679"/>
      <c r="H8" s="679"/>
      <c r="I8" s="679"/>
      <c r="J8" s="679"/>
      <c r="K8" s="679"/>
      <c r="L8" s="679"/>
      <c r="M8" s="18"/>
      <c r="N8" s="18"/>
      <c r="O8" s="18"/>
      <c r="P8" s="18"/>
      <c r="Q8" s="18"/>
      <c r="R8" s="18"/>
      <c r="S8" s="18"/>
      <c r="T8" s="18"/>
      <c r="U8" s="18"/>
      <c r="V8" s="18"/>
      <c r="W8" s="18"/>
      <c r="X8" s="18"/>
      <c r="Y8" s="18"/>
    </row>
    <row r="9" spans="1:25" ht="16.5" x14ac:dyDescent="0.25">
      <c r="A9" s="680" t="s">
        <v>962</v>
      </c>
      <c r="B9" s="681"/>
      <c r="C9" s="681"/>
      <c r="D9" s="681"/>
      <c r="E9" s="681"/>
      <c r="F9" s="681"/>
      <c r="G9" s="681"/>
      <c r="H9" s="681"/>
      <c r="I9" s="681"/>
      <c r="J9" s="681"/>
      <c r="K9" s="681"/>
      <c r="L9" s="681"/>
      <c r="M9" s="21"/>
      <c r="N9" s="21"/>
      <c r="O9" s="21"/>
      <c r="P9" s="21"/>
      <c r="Q9" s="21"/>
      <c r="R9" s="21"/>
      <c r="S9" s="21"/>
      <c r="T9" s="21"/>
      <c r="U9" s="21"/>
      <c r="V9" s="21"/>
      <c r="W9" s="21"/>
      <c r="X9" s="21"/>
      <c r="Y9" s="21"/>
    </row>
    <row r="10" spans="1:25" ht="16.5" x14ac:dyDescent="0.25">
      <c r="A10" s="180"/>
      <c r="B10" s="179"/>
      <c r="C10" s="139"/>
      <c r="D10" s="139"/>
      <c r="E10" s="139"/>
      <c r="F10" s="139"/>
      <c r="G10" s="139"/>
      <c r="H10" s="139"/>
      <c r="I10" s="139"/>
      <c r="J10" s="139"/>
      <c r="K10" s="139"/>
      <c r="L10" s="139"/>
      <c r="M10" s="21"/>
      <c r="N10" s="21"/>
      <c r="O10" s="21"/>
      <c r="P10" s="21"/>
      <c r="Q10" s="21"/>
      <c r="R10" s="21"/>
      <c r="S10" s="21"/>
      <c r="T10" s="21"/>
      <c r="U10" s="21"/>
      <c r="V10" s="21"/>
      <c r="W10" s="21"/>
      <c r="X10" s="21"/>
      <c r="Y10" s="21"/>
    </row>
    <row r="11" spans="1:25" ht="16.5" x14ac:dyDescent="0.25">
      <c r="A11" s="180"/>
      <c r="B11" s="179"/>
      <c r="C11" s="139"/>
      <c r="D11" s="139"/>
      <c r="E11" s="139"/>
      <c r="F11" s="139"/>
      <c r="G11" s="139"/>
      <c r="H11" s="139"/>
      <c r="I11" s="139"/>
      <c r="J11" s="139"/>
      <c r="K11" s="139"/>
      <c r="L11" s="139"/>
      <c r="M11" s="21"/>
      <c r="N11" s="21"/>
      <c r="O11" s="21"/>
      <c r="P11" s="21"/>
      <c r="Q11" s="21"/>
      <c r="R11" s="21"/>
      <c r="S11" s="21"/>
      <c r="T11" s="21"/>
      <c r="U11" s="21"/>
      <c r="V11" s="21"/>
      <c r="W11" s="21"/>
      <c r="X11" s="21"/>
      <c r="Y11" s="21"/>
    </row>
    <row r="12" spans="1:25" ht="16.5" x14ac:dyDescent="0.25">
      <c r="A12" s="180"/>
      <c r="B12" s="179"/>
      <c r="C12" s="139"/>
      <c r="D12" s="139"/>
      <c r="E12" s="139"/>
      <c r="F12" s="139"/>
      <c r="G12" s="139"/>
      <c r="H12" s="139"/>
      <c r="I12" s="139"/>
      <c r="J12" s="139"/>
      <c r="K12" s="139"/>
      <c r="L12" s="139"/>
      <c r="M12" s="21"/>
      <c r="N12" s="21"/>
      <c r="O12" s="21"/>
      <c r="P12" s="21"/>
      <c r="Q12" s="21"/>
      <c r="R12" s="21"/>
      <c r="S12" s="21"/>
      <c r="T12" s="21"/>
      <c r="U12" s="21"/>
      <c r="V12" s="21"/>
      <c r="W12" s="21"/>
      <c r="X12" s="21"/>
      <c r="Y12" s="21"/>
    </row>
    <row r="13" spans="1:25" s="14" customFormat="1" x14ac:dyDescent="0.2">
      <c r="A13" s="682"/>
      <c r="B13" s="682"/>
      <c r="C13" s="682"/>
      <c r="D13" s="682"/>
      <c r="E13" s="682"/>
      <c r="F13" s="682"/>
      <c r="G13" s="682"/>
      <c r="H13" s="682"/>
      <c r="I13" s="682"/>
      <c r="J13" s="682"/>
      <c r="K13" s="682"/>
      <c r="L13" s="682"/>
      <c r="M13" s="682"/>
      <c r="N13" s="682"/>
      <c r="O13" s="682"/>
      <c r="P13" s="682"/>
      <c r="Q13" s="682"/>
      <c r="R13" s="682"/>
      <c r="S13" s="682"/>
      <c r="T13" s="682"/>
      <c r="U13" s="682"/>
      <c r="V13" s="682"/>
      <c r="W13" s="682"/>
      <c r="X13" s="682"/>
    </row>
    <row r="14" spans="1:25" s="14" customFormat="1" ht="63.75" customHeight="1" x14ac:dyDescent="0.25">
      <c r="A14" s="630" t="s">
        <v>5</v>
      </c>
      <c r="B14" s="630" t="s">
        <v>6</v>
      </c>
      <c r="C14" s="630" t="s">
        <v>44</v>
      </c>
      <c r="D14" s="631" t="s">
        <v>426</v>
      </c>
      <c r="E14" s="631"/>
      <c r="F14" s="631"/>
      <c r="G14" s="630" t="s">
        <v>427</v>
      </c>
      <c r="H14" s="630" t="s">
        <v>428</v>
      </c>
      <c r="I14" s="630"/>
      <c r="J14" s="630"/>
      <c r="K14" s="630"/>
      <c r="L14" s="630"/>
      <c r="M14" s="633" t="s">
        <v>429</v>
      </c>
      <c r="N14" s="633"/>
      <c r="O14" s="633"/>
      <c r="P14" s="633"/>
      <c r="Q14" s="633" t="s">
        <v>430</v>
      </c>
      <c r="R14" s="677" t="s">
        <v>431</v>
      </c>
      <c r="S14" s="633" t="s">
        <v>432</v>
      </c>
      <c r="T14" s="633"/>
      <c r="U14" s="633"/>
      <c r="V14" s="633"/>
      <c r="W14" s="633" t="s">
        <v>433</v>
      </c>
      <c r="X14" s="633"/>
      <c r="Y14" s="630" t="s">
        <v>434</v>
      </c>
    </row>
    <row r="15" spans="1:25" s="14" customFormat="1" ht="180.75" customHeight="1" x14ac:dyDescent="0.25">
      <c r="A15" s="630"/>
      <c r="B15" s="630"/>
      <c r="C15" s="630"/>
      <c r="D15" s="630" t="s">
        <v>435</v>
      </c>
      <c r="E15" s="630"/>
      <c r="F15" s="630" t="s">
        <v>436</v>
      </c>
      <c r="G15" s="630"/>
      <c r="H15" s="630" t="s">
        <v>437</v>
      </c>
      <c r="I15" s="630" t="s">
        <v>438</v>
      </c>
      <c r="J15" s="630"/>
      <c r="K15" s="630" t="s">
        <v>439</v>
      </c>
      <c r="L15" s="630" t="s">
        <v>440</v>
      </c>
      <c r="M15" s="677" t="s">
        <v>441</v>
      </c>
      <c r="N15" s="677" t="s">
        <v>442</v>
      </c>
      <c r="O15" s="677" t="s">
        <v>443</v>
      </c>
      <c r="P15" s="677"/>
      <c r="Q15" s="633"/>
      <c r="R15" s="677"/>
      <c r="S15" s="676" t="s">
        <v>444</v>
      </c>
      <c r="T15" s="676"/>
      <c r="U15" s="631" t="s">
        <v>445</v>
      </c>
      <c r="V15" s="631"/>
      <c r="W15" s="631" t="s">
        <v>446</v>
      </c>
      <c r="X15" s="633" t="s">
        <v>447</v>
      </c>
      <c r="Y15" s="630"/>
    </row>
    <row r="16" spans="1:25" s="14" customFormat="1" ht="78.75" customHeight="1" x14ac:dyDescent="0.25">
      <c r="A16" s="630"/>
      <c r="B16" s="630"/>
      <c r="C16" s="630"/>
      <c r="D16" s="62" t="s">
        <v>335</v>
      </c>
      <c r="E16" s="62" t="s">
        <v>334</v>
      </c>
      <c r="F16" s="630"/>
      <c r="G16" s="630"/>
      <c r="H16" s="630"/>
      <c r="I16" s="62" t="s">
        <v>333</v>
      </c>
      <c r="J16" s="62" t="s">
        <v>332</v>
      </c>
      <c r="K16" s="630"/>
      <c r="L16" s="630"/>
      <c r="M16" s="677"/>
      <c r="N16" s="677"/>
      <c r="O16" s="70" t="s">
        <v>329</v>
      </c>
      <c r="P16" s="70" t="s">
        <v>328</v>
      </c>
      <c r="Q16" s="633"/>
      <c r="R16" s="677"/>
      <c r="S16" s="71" t="s">
        <v>329</v>
      </c>
      <c r="T16" s="71" t="s">
        <v>328</v>
      </c>
      <c r="U16" s="71" t="s">
        <v>329</v>
      </c>
      <c r="V16" s="71" t="s">
        <v>328</v>
      </c>
      <c r="W16" s="631"/>
      <c r="X16" s="633"/>
      <c r="Y16" s="630"/>
    </row>
    <row r="17" spans="1:25" s="14" customFormat="1" x14ac:dyDescent="0.25">
      <c r="A17" s="66">
        <v>1</v>
      </c>
      <c r="B17" s="62">
        <v>2</v>
      </c>
      <c r="C17" s="66">
        <v>3</v>
      </c>
      <c r="D17" s="66">
        <v>4</v>
      </c>
      <c r="E17" s="66">
        <v>5</v>
      </c>
      <c r="F17" s="66">
        <v>6</v>
      </c>
      <c r="G17" s="66">
        <v>7</v>
      </c>
      <c r="H17" s="66">
        <v>8</v>
      </c>
      <c r="I17" s="66">
        <v>9</v>
      </c>
      <c r="J17" s="66">
        <v>10</v>
      </c>
      <c r="K17" s="66">
        <v>11</v>
      </c>
      <c r="L17" s="66">
        <v>12</v>
      </c>
      <c r="M17" s="66">
        <v>13</v>
      </c>
      <c r="N17" s="66">
        <v>14</v>
      </c>
      <c r="O17" s="66">
        <v>15</v>
      </c>
      <c r="P17" s="66">
        <v>16</v>
      </c>
      <c r="Q17" s="66">
        <v>17</v>
      </c>
      <c r="R17" s="66">
        <v>18</v>
      </c>
      <c r="S17" s="66">
        <v>19</v>
      </c>
      <c r="T17" s="66">
        <v>20</v>
      </c>
      <c r="U17" s="66">
        <v>21</v>
      </c>
      <c r="V17" s="66">
        <v>22</v>
      </c>
      <c r="W17" s="66">
        <v>23</v>
      </c>
      <c r="X17" s="66">
        <v>24</v>
      </c>
      <c r="Y17" s="66">
        <v>25</v>
      </c>
    </row>
    <row r="18" spans="1:25" ht="15.75" x14ac:dyDescent="0.25">
      <c r="A18" s="67">
        <v>1</v>
      </c>
      <c r="B18" s="65" t="s">
        <v>750</v>
      </c>
      <c r="C18" s="69" t="s">
        <v>655</v>
      </c>
      <c r="D18" s="68"/>
      <c r="E18" s="68"/>
      <c r="F18" s="68"/>
      <c r="G18" s="68"/>
      <c r="H18" s="68"/>
      <c r="I18" s="68"/>
      <c r="J18" s="68"/>
      <c r="K18" s="68"/>
      <c r="L18" s="68"/>
      <c r="M18" s="68"/>
      <c r="N18" s="68"/>
      <c r="O18" s="68"/>
      <c r="P18" s="68"/>
      <c r="Q18" s="68"/>
      <c r="R18" s="68"/>
      <c r="S18" s="68"/>
      <c r="T18" s="68"/>
      <c r="U18" s="68"/>
      <c r="V18" s="68"/>
      <c r="W18" s="72"/>
      <c r="X18" s="72"/>
      <c r="Y18" s="72"/>
    </row>
    <row r="19" spans="1:25" ht="31.5" x14ac:dyDescent="0.25">
      <c r="A19" s="67" t="s">
        <v>657</v>
      </c>
      <c r="B19" s="142" t="s">
        <v>480</v>
      </c>
      <c r="C19" s="69" t="s">
        <v>655</v>
      </c>
      <c r="D19" s="69" t="s">
        <v>482</v>
      </c>
      <c r="E19" s="69" t="s">
        <v>482</v>
      </c>
      <c r="F19" s="69" t="s">
        <v>482</v>
      </c>
      <c r="G19" s="69" t="s">
        <v>482</v>
      </c>
      <c r="H19" s="69" t="s">
        <v>482</v>
      </c>
      <c r="I19" s="69" t="s">
        <v>482</v>
      </c>
      <c r="J19" s="69" t="s">
        <v>482</v>
      </c>
      <c r="K19" s="69" t="s">
        <v>482</v>
      </c>
      <c r="L19" s="69" t="s">
        <v>482</v>
      </c>
      <c r="M19" s="69" t="s">
        <v>482</v>
      </c>
      <c r="N19" s="69" t="s">
        <v>482</v>
      </c>
      <c r="O19" s="69" t="s">
        <v>482</v>
      </c>
      <c r="P19" s="69" t="s">
        <v>482</v>
      </c>
      <c r="Q19" s="69" t="s">
        <v>482</v>
      </c>
      <c r="R19" s="69" t="s">
        <v>482</v>
      </c>
      <c r="S19" s="69" t="s">
        <v>482</v>
      </c>
      <c r="T19" s="69" t="s">
        <v>482</v>
      </c>
      <c r="U19" s="69" t="s">
        <v>482</v>
      </c>
      <c r="V19" s="69" t="s">
        <v>482</v>
      </c>
      <c r="W19" s="69" t="s">
        <v>482</v>
      </c>
      <c r="X19" s="69" t="s">
        <v>482</v>
      </c>
      <c r="Y19" s="69" t="s">
        <v>482</v>
      </c>
    </row>
    <row r="20" spans="1:25" ht="63" x14ac:dyDescent="0.25">
      <c r="A20" s="67" t="s">
        <v>533</v>
      </c>
      <c r="B20" s="142" t="s">
        <v>827</v>
      </c>
      <c r="C20" s="69" t="s">
        <v>655</v>
      </c>
      <c r="D20" s="69" t="s">
        <v>482</v>
      </c>
      <c r="E20" s="69" t="s">
        <v>482</v>
      </c>
      <c r="F20" s="69" t="s">
        <v>482</v>
      </c>
      <c r="G20" s="69" t="s">
        <v>482</v>
      </c>
      <c r="H20" s="69" t="s">
        <v>482</v>
      </c>
      <c r="I20" s="69" t="s">
        <v>482</v>
      </c>
      <c r="J20" s="69" t="s">
        <v>482</v>
      </c>
      <c r="K20" s="69" t="s">
        <v>482</v>
      </c>
      <c r="L20" s="69" t="s">
        <v>482</v>
      </c>
      <c r="M20" s="69" t="s">
        <v>482</v>
      </c>
      <c r="N20" s="69" t="s">
        <v>482</v>
      </c>
      <c r="O20" s="69" t="s">
        <v>482</v>
      </c>
      <c r="P20" s="69" t="s">
        <v>482</v>
      </c>
      <c r="Q20" s="69" t="s">
        <v>482</v>
      </c>
      <c r="R20" s="69" t="s">
        <v>482</v>
      </c>
      <c r="S20" s="69" t="s">
        <v>482</v>
      </c>
      <c r="T20" s="69" t="s">
        <v>482</v>
      </c>
      <c r="U20" s="69" t="s">
        <v>482</v>
      </c>
      <c r="V20" s="69" t="s">
        <v>482</v>
      </c>
      <c r="W20" s="69" t="s">
        <v>482</v>
      </c>
      <c r="X20" s="69" t="s">
        <v>482</v>
      </c>
      <c r="Y20" s="69" t="s">
        <v>482</v>
      </c>
    </row>
    <row r="21" spans="1:25" ht="31.5" x14ac:dyDescent="0.25">
      <c r="A21" s="67" t="s">
        <v>535</v>
      </c>
      <c r="B21" s="142" t="s">
        <v>828</v>
      </c>
      <c r="C21" s="69" t="s">
        <v>655</v>
      </c>
      <c r="D21" s="69" t="s">
        <v>482</v>
      </c>
      <c r="E21" s="69" t="s">
        <v>482</v>
      </c>
      <c r="F21" s="69" t="s">
        <v>482</v>
      </c>
      <c r="G21" s="69" t="s">
        <v>482</v>
      </c>
      <c r="H21" s="69" t="s">
        <v>482</v>
      </c>
      <c r="I21" s="69" t="s">
        <v>482</v>
      </c>
      <c r="J21" s="69" t="s">
        <v>482</v>
      </c>
      <c r="K21" s="69" t="s">
        <v>482</v>
      </c>
      <c r="L21" s="69" t="s">
        <v>482</v>
      </c>
      <c r="M21" s="69" t="s">
        <v>482</v>
      </c>
      <c r="N21" s="69" t="s">
        <v>482</v>
      </c>
      <c r="O21" s="69" t="s">
        <v>482</v>
      </c>
      <c r="P21" s="69" t="s">
        <v>482</v>
      </c>
      <c r="Q21" s="69" t="s">
        <v>482</v>
      </c>
      <c r="R21" s="69" t="s">
        <v>482</v>
      </c>
      <c r="S21" s="69" t="s">
        <v>482</v>
      </c>
      <c r="T21" s="69" t="s">
        <v>482</v>
      </c>
      <c r="U21" s="69" t="s">
        <v>482</v>
      </c>
      <c r="V21" s="69" t="s">
        <v>482</v>
      </c>
      <c r="W21" s="69" t="s">
        <v>482</v>
      </c>
      <c r="X21" s="69" t="s">
        <v>482</v>
      </c>
      <c r="Y21" s="69" t="s">
        <v>482</v>
      </c>
    </row>
    <row r="22" spans="1:25" ht="63" x14ac:dyDescent="0.25">
      <c r="A22" s="67" t="s">
        <v>538</v>
      </c>
      <c r="B22" s="142" t="s">
        <v>829</v>
      </c>
      <c r="C22" s="69" t="s">
        <v>655</v>
      </c>
      <c r="D22" s="69" t="s">
        <v>482</v>
      </c>
      <c r="E22" s="69" t="s">
        <v>482</v>
      </c>
      <c r="F22" s="69" t="s">
        <v>482</v>
      </c>
      <c r="G22" s="69" t="s">
        <v>482</v>
      </c>
      <c r="H22" s="69" t="s">
        <v>482</v>
      </c>
      <c r="I22" s="69" t="s">
        <v>482</v>
      </c>
      <c r="J22" s="69" t="s">
        <v>482</v>
      </c>
      <c r="K22" s="69" t="s">
        <v>482</v>
      </c>
      <c r="L22" s="69" t="s">
        <v>482</v>
      </c>
      <c r="M22" s="69" t="s">
        <v>482</v>
      </c>
      <c r="N22" s="69" t="s">
        <v>482</v>
      </c>
      <c r="O22" s="69" t="s">
        <v>482</v>
      </c>
      <c r="P22" s="69" t="s">
        <v>482</v>
      </c>
      <c r="Q22" s="69" t="s">
        <v>482</v>
      </c>
      <c r="R22" s="69" t="s">
        <v>482</v>
      </c>
      <c r="S22" s="69" t="s">
        <v>482</v>
      </c>
      <c r="T22" s="69" t="s">
        <v>482</v>
      </c>
      <c r="U22" s="69" t="s">
        <v>482</v>
      </c>
      <c r="V22" s="69" t="s">
        <v>482</v>
      </c>
      <c r="W22" s="69" t="s">
        <v>482</v>
      </c>
      <c r="X22" s="69" t="s">
        <v>482</v>
      </c>
      <c r="Y22" s="69" t="s">
        <v>482</v>
      </c>
    </row>
    <row r="23" spans="1:25" ht="94.5" x14ac:dyDescent="0.25">
      <c r="A23" s="67" t="s">
        <v>830</v>
      </c>
      <c r="B23" s="142" t="s">
        <v>831</v>
      </c>
      <c r="C23" s="69" t="s">
        <v>655</v>
      </c>
      <c r="D23" s="69" t="s">
        <v>482</v>
      </c>
      <c r="E23" s="69" t="s">
        <v>482</v>
      </c>
      <c r="F23" s="69" t="s">
        <v>482</v>
      </c>
      <c r="G23" s="69" t="s">
        <v>482</v>
      </c>
      <c r="H23" s="69" t="s">
        <v>482</v>
      </c>
      <c r="I23" s="69" t="s">
        <v>482</v>
      </c>
      <c r="J23" s="69" t="s">
        <v>482</v>
      </c>
      <c r="K23" s="69" t="s">
        <v>482</v>
      </c>
      <c r="L23" s="69" t="s">
        <v>482</v>
      </c>
      <c r="M23" s="69" t="s">
        <v>482</v>
      </c>
      <c r="N23" s="69" t="s">
        <v>482</v>
      </c>
      <c r="O23" s="69" t="s">
        <v>482</v>
      </c>
      <c r="P23" s="69" t="s">
        <v>482</v>
      </c>
      <c r="Q23" s="69" t="s">
        <v>482</v>
      </c>
      <c r="R23" s="69" t="s">
        <v>482</v>
      </c>
      <c r="S23" s="69" t="s">
        <v>482</v>
      </c>
      <c r="T23" s="69" t="s">
        <v>482</v>
      </c>
      <c r="U23" s="69" t="s">
        <v>482</v>
      </c>
      <c r="V23" s="69" t="s">
        <v>482</v>
      </c>
      <c r="W23" s="69" t="s">
        <v>482</v>
      </c>
      <c r="X23" s="69" t="s">
        <v>482</v>
      </c>
      <c r="Y23" s="69" t="s">
        <v>482</v>
      </c>
    </row>
    <row r="24" spans="1:25" ht="110.25" x14ac:dyDescent="0.25">
      <c r="A24" s="67" t="s">
        <v>832</v>
      </c>
      <c r="B24" s="142" t="s">
        <v>833</v>
      </c>
      <c r="C24" s="69" t="s">
        <v>655</v>
      </c>
      <c r="D24" s="69" t="s">
        <v>482</v>
      </c>
      <c r="E24" s="69" t="s">
        <v>482</v>
      </c>
      <c r="F24" s="69" t="s">
        <v>482</v>
      </c>
      <c r="G24" s="69" t="s">
        <v>482</v>
      </c>
      <c r="H24" s="69" t="s">
        <v>482</v>
      </c>
      <c r="I24" s="69" t="s">
        <v>482</v>
      </c>
      <c r="J24" s="69" t="s">
        <v>482</v>
      </c>
      <c r="K24" s="69" t="s">
        <v>482</v>
      </c>
      <c r="L24" s="69" t="s">
        <v>482</v>
      </c>
      <c r="M24" s="69" t="s">
        <v>482</v>
      </c>
      <c r="N24" s="69" t="s">
        <v>482</v>
      </c>
      <c r="O24" s="69" t="s">
        <v>482</v>
      </c>
      <c r="P24" s="69" t="s">
        <v>482</v>
      </c>
      <c r="Q24" s="69" t="s">
        <v>482</v>
      </c>
      <c r="R24" s="69" t="s">
        <v>482</v>
      </c>
      <c r="S24" s="69" t="s">
        <v>482</v>
      </c>
      <c r="T24" s="69" t="s">
        <v>482</v>
      </c>
      <c r="U24" s="69" t="s">
        <v>482</v>
      </c>
      <c r="V24" s="69" t="s">
        <v>482</v>
      </c>
      <c r="W24" s="69" t="s">
        <v>482</v>
      </c>
      <c r="X24" s="69" t="s">
        <v>482</v>
      </c>
      <c r="Y24" s="69" t="s">
        <v>482</v>
      </c>
    </row>
    <row r="25" spans="1:25" ht="94.5" x14ac:dyDescent="0.25">
      <c r="A25" s="67" t="s">
        <v>834</v>
      </c>
      <c r="B25" s="142" t="s">
        <v>835</v>
      </c>
      <c r="C25" s="69" t="s">
        <v>655</v>
      </c>
      <c r="D25" s="69" t="s">
        <v>482</v>
      </c>
      <c r="E25" s="69" t="s">
        <v>482</v>
      </c>
      <c r="F25" s="69" t="s">
        <v>482</v>
      </c>
      <c r="G25" s="69" t="s">
        <v>482</v>
      </c>
      <c r="H25" s="69" t="s">
        <v>482</v>
      </c>
      <c r="I25" s="69" t="s">
        <v>482</v>
      </c>
      <c r="J25" s="69" t="s">
        <v>482</v>
      </c>
      <c r="K25" s="69" t="s">
        <v>482</v>
      </c>
      <c r="L25" s="69" t="s">
        <v>482</v>
      </c>
      <c r="M25" s="69" t="s">
        <v>482</v>
      </c>
      <c r="N25" s="69" t="s">
        <v>482</v>
      </c>
      <c r="O25" s="69" t="s">
        <v>482</v>
      </c>
      <c r="P25" s="69" t="s">
        <v>482</v>
      </c>
      <c r="Q25" s="69" t="s">
        <v>482</v>
      </c>
      <c r="R25" s="69" t="s">
        <v>482</v>
      </c>
      <c r="S25" s="69" t="s">
        <v>482</v>
      </c>
      <c r="T25" s="69" t="s">
        <v>482</v>
      </c>
      <c r="U25" s="69" t="s">
        <v>482</v>
      </c>
      <c r="V25" s="69" t="s">
        <v>482</v>
      </c>
      <c r="W25" s="69" t="s">
        <v>482</v>
      </c>
      <c r="X25" s="69" t="s">
        <v>482</v>
      </c>
      <c r="Y25" s="69" t="s">
        <v>482</v>
      </c>
    </row>
    <row r="26" spans="1:25" ht="126" x14ac:dyDescent="0.25">
      <c r="A26" s="67" t="s">
        <v>836</v>
      </c>
      <c r="B26" s="142" t="s">
        <v>837</v>
      </c>
      <c r="C26" s="69" t="s">
        <v>655</v>
      </c>
      <c r="D26" s="69" t="s">
        <v>482</v>
      </c>
      <c r="E26" s="69" t="s">
        <v>482</v>
      </c>
      <c r="F26" s="69" t="s">
        <v>482</v>
      </c>
      <c r="G26" s="69" t="s">
        <v>482</v>
      </c>
      <c r="H26" s="69" t="s">
        <v>482</v>
      </c>
      <c r="I26" s="69" t="s">
        <v>482</v>
      </c>
      <c r="J26" s="69" t="s">
        <v>482</v>
      </c>
      <c r="K26" s="69" t="s">
        <v>482</v>
      </c>
      <c r="L26" s="69" t="s">
        <v>482</v>
      </c>
      <c r="M26" s="69" t="s">
        <v>482</v>
      </c>
      <c r="N26" s="69" t="s">
        <v>482</v>
      </c>
      <c r="O26" s="69" t="s">
        <v>482</v>
      </c>
      <c r="P26" s="69" t="s">
        <v>482</v>
      </c>
      <c r="Q26" s="69" t="s">
        <v>482</v>
      </c>
      <c r="R26" s="69" t="s">
        <v>482</v>
      </c>
      <c r="S26" s="69" t="s">
        <v>482</v>
      </c>
      <c r="T26" s="69" t="s">
        <v>482</v>
      </c>
      <c r="U26" s="69" t="s">
        <v>482</v>
      </c>
      <c r="V26" s="69" t="s">
        <v>482</v>
      </c>
      <c r="W26" s="69" t="s">
        <v>482</v>
      </c>
      <c r="X26" s="69" t="s">
        <v>482</v>
      </c>
      <c r="Y26" s="69" t="s">
        <v>482</v>
      </c>
    </row>
    <row r="27" spans="1:25" ht="126" x14ac:dyDescent="0.25">
      <c r="A27" s="67" t="s">
        <v>838</v>
      </c>
      <c r="B27" s="199" t="s">
        <v>839</v>
      </c>
      <c r="C27" s="69" t="s">
        <v>655</v>
      </c>
      <c r="D27" s="69" t="s">
        <v>482</v>
      </c>
      <c r="E27" s="69" t="s">
        <v>482</v>
      </c>
      <c r="F27" s="69" t="s">
        <v>482</v>
      </c>
      <c r="G27" s="69" t="s">
        <v>482</v>
      </c>
      <c r="H27" s="69" t="s">
        <v>482</v>
      </c>
      <c r="I27" s="69" t="s">
        <v>482</v>
      </c>
      <c r="J27" s="69" t="s">
        <v>482</v>
      </c>
      <c r="K27" s="69" t="s">
        <v>482</v>
      </c>
      <c r="L27" s="69" t="s">
        <v>482</v>
      </c>
      <c r="M27" s="69" t="s">
        <v>482</v>
      </c>
      <c r="N27" s="69" t="s">
        <v>482</v>
      </c>
      <c r="O27" s="69" t="s">
        <v>482</v>
      </c>
      <c r="P27" s="69" t="s">
        <v>482</v>
      </c>
      <c r="Q27" s="69" t="s">
        <v>482</v>
      </c>
      <c r="R27" s="69" t="s">
        <v>482</v>
      </c>
      <c r="S27" s="69" t="s">
        <v>482</v>
      </c>
      <c r="T27" s="69" t="s">
        <v>482</v>
      </c>
      <c r="U27" s="69" t="s">
        <v>482</v>
      </c>
      <c r="V27" s="69" t="s">
        <v>482</v>
      </c>
      <c r="W27" s="69" t="s">
        <v>482</v>
      </c>
      <c r="X27" s="69" t="s">
        <v>482</v>
      </c>
      <c r="Y27" s="69" t="s">
        <v>482</v>
      </c>
    </row>
    <row r="28" spans="1:25" ht="63" x14ac:dyDescent="0.25">
      <c r="A28" s="67" t="s">
        <v>539</v>
      </c>
      <c r="B28" s="199" t="s">
        <v>840</v>
      </c>
      <c r="C28" s="69" t="s">
        <v>655</v>
      </c>
      <c r="D28" s="69" t="s">
        <v>482</v>
      </c>
      <c r="E28" s="69" t="s">
        <v>482</v>
      </c>
      <c r="F28" s="69" t="s">
        <v>482</v>
      </c>
      <c r="G28" s="69" t="s">
        <v>482</v>
      </c>
      <c r="H28" s="69" t="s">
        <v>482</v>
      </c>
      <c r="I28" s="69" t="s">
        <v>482</v>
      </c>
      <c r="J28" s="69" t="s">
        <v>482</v>
      </c>
      <c r="K28" s="69" t="s">
        <v>482</v>
      </c>
      <c r="L28" s="69" t="s">
        <v>482</v>
      </c>
      <c r="M28" s="69" t="s">
        <v>482</v>
      </c>
      <c r="N28" s="69" t="s">
        <v>482</v>
      </c>
      <c r="O28" s="69" t="s">
        <v>482</v>
      </c>
      <c r="P28" s="69" t="s">
        <v>482</v>
      </c>
      <c r="Q28" s="69" t="s">
        <v>482</v>
      </c>
      <c r="R28" s="69" t="s">
        <v>482</v>
      </c>
      <c r="S28" s="69" t="s">
        <v>482</v>
      </c>
      <c r="T28" s="69" t="s">
        <v>482</v>
      </c>
      <c r="U28" s="69" t="s">
        <v>482</v>
      </c>
      <c r="V28" s="69" t="s">
        <v>482</v>
      </c>
      <c r="W28" s="69" t="s">
        <v>482</v>
      </c>
      <c r="X28" s="69" t="s">
        <v>482</v>
      </c>
      <c r="Y28" s="69" t="s">
        <v>482</v>
      </c>
    </row>
    <row r="30" spans="1:25" ht="18.75" x14ac:dyDescent="0.25">
      <c r="B30" s="635" t="str">
        <f>G0228_1074205010351_11_1_69_!B38</f>
        <v>Директор</v>
      </c>
      <c r="C30" s="635"/>
      <c r="D30" s="215"/>
      <c r="E30" s="215"/>
      <c r="F30" s="635" t="str">
        <f>G0228_1074205010351_11_2_69_!F160</f>
        <v>Е.В. Гозун</v>
      </c>
      <c r="G30" s="635"/>
      <c r="H30" s="635"/>
    </row>
    <row r="31" spans="1:25" ht="18.75" x14ac:dyDescent="0.25">
      <c r="B31" s="215"/>
      <c r="C31" s="99"/>
      <c r="D31" s="215"/>
      <c r="E31" s="215"/>
      <c r="F31" s="215"/>
      <c r="G31" s="28"/>
      <c r="H31" s="28"/>
    </row>
    <row r="32" spans="1:25" ht="18.75" x14ac:dyDescent="0.25">
      <c r="B32" s="635"/>
      <c r="C32" s="635"/>
      <c r="D32" s="215"/>
      <c r="E32" s="215"/>
      <c r="F32" s="635"/>
      <c r="G32" s="635"/>
      <c r="H32" s="635"/>
    </row>
    <row r="33" spans="2:8" ht="18.75" x14ac:dyDescent="0.25">
      <c r="B33" s="215"/>
      <c r="C33" s="99"/>
      <c r="D33" s="215"/>
      <c r="E33" s="215"/>
      <c r="F33" s="215"/>
      <c r="G33" s="28"/>
      <c r="H33" s="28"/>
    </row>
    <row r="34" spans="2:8" ht="42.75" customHeight="1" x14ac:dyDescent="0.25">
      <c r="B34" s="635"/>
      <c r="C34" s="635"/>
      <c r="D34" s="215"/>
      <c r="E34" s="215"/>
      <c r="F34" s="635"/>
      <c r="G34" s="635"/>
      <c r="H34" s="635"/>
    </row>
  </sheetData>
  <autoFilter ref="A18:Z28"/>
  <mergeCells count="37">
    <mergeCell ref="B34:C34"/>
    <mergeCell ref="F34:H34"/>
    <mergeCell ref="A13:X13"/>
    <mergeCell ref="B30:C30"/>
    <mergeCell ref="F30:H30"/>
    <mergeCell ref="B32:C32"/>
    <mergeCell ref="F32:H32"/>
    <mergeCell ref="H14:L14"/>
    <mergeCell ref="D15:E15"/>
    <mergeCell ref="F15:F16"/>
    <mergeCell ref="H15:H16"/>
    <mergeCell ref="I15:J15"/>
    <mergeCell ref="A14:A16"/>
    <mergeCell ref="B14:B16"/>
    <mergeCell ref="C14:C16"/>
    <mergeCell ref="D14:F14"/>
    <mergeCell ref="A4:L4"/>
    <mergeCell ref="A6:L6"/>
    <mergeCell ref="A7:L7"/>
    <mergeCell ref="A8:L8"/>
    <mergeCell ref="A9:L9"/>
    <mergeCell ref="G14:G16"/>
    <mergeCell ref="W14:X14"/>
    <mergeCell ref="Y14:Y16"/>
    <mergeCell ref="U15:V15"/>
    <mergeCell ref="W15:W16"/>
    <mergeCell ref="X15:X16"/>
    <mergeCell ref="S15:T15"/>
    <mergeCell ref="M14:P14"/>
    <mergeCell ref="Q14:Q16"/>
    <mergeCell ref="R14:R16"/>
    <mergeCell ref="S14:V14"/>
    <mergeCell ref="K15:K16"/>
    <mergeCell ref="L15:L16"/>
    <mergeCell ref="M15:M16"/>
    <mergeCell ref="N15:N16"/>
    <mergeCell ref="O15:P15"/>
  </mergeCells>
  <pageMargins left="0.59055118110236227" right="0.19685039370078741" top="0.19685039370078741" bottom="0.19685039370078741" header="0.27559055118110237" footer="0.27559055118110237"/>
  <pageSetup paperSize="8" scale="66" fitToWidth="2" fitToHeight="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C47"/>
  <sheetViews>
    <sheetView view="pageBreakPreview" topLeftCell="A33" zoomScale="60" zoomScaleNormal="100" workbookViewId="0">
      <selection activeCell="A10" sqref="A10"/>
    </sheetView>
  </sheetViews>
  <sheetFormatPr defaultRowHeight="15" x14ac:dyDescent="0.25"/>
  <cols>
    <col min="1" max="1" width="11.7109375" style="211" customWidth="1"/>
    <col min="2" max="2" width="24.85546875" style="211" customWidth="1"/>
    <col min="3" max="3" width="18" style="211" customWidth="1"/>
    <col min="4" max="4" width="23.42578125" style="211" customWidth="1"/>
    <col min="5" max="5" width="13.42578125" style="211" customWidth="1"/>
    <col min="6" max="6" width="12.7109375" style="211" customWidth="1"/>
    <col min="7" max="7" width="18.42578125" style="211" customWidth="1"/>
    <col min="8" max="8" width="19.7109375" style="211" customWidth="1"/>
    <col min="9" max="9" width="24.140625" style="211" customWidth="1"/>
    <col min="10" max="10" width="22.7109375" style="211" customWidth="1"/>
    <col min="11" max="11" width="17.7109375" style="211" customWidth="1"/>
    <col min="12" max="12" width="17.140625" style="211" customWidth="1"/>
    <col min="13" max="13" width="16.42578125" style="211" customWidth="1"/>
    <col min="14" max="14" width="28" style="211" customWidth="1"/>
    <col min="15" max="16" width="22.7109375" style="211" customWidth="1"/>
    <col min="17" max="17" width="16.28515625" style="144" customWidth="1"/>
    <col min="18" max="18" width="9.85546875" style="144" customWidth="1"/>
    <col min="19" max="19" width="7.7109375" style="144" customWidth="1"/>
    <col min="20" max="21" width="10.85546875" style="144" customWidth="1"/>
    <col min="22" max="22" width="16.5703125" style="211" customWidth="1"/>
    <col min="23" max="23" width="15.140625" style="211" customWidth="1"/>
    <col min="24" max="24" width="15" style="211" customWidth="1"/>
    <col min="25" max="16384" width="9.140625" style="211"/>
  </cols>
  <sheetData>
    <row r="1" spans="1:29" s="203" customFormat="1" ht="15.75" x14ac:dyDescent="0.25">
      <c r="A1" s="201"/>
      <c r="B1" s="202"/>
      <c r="C1" s="202"/>
      <c r="D1" s="202"/>
      <c r="E1" s="202"/>
      <c r="F1" s="202"/>
      <c r="G1" s="202"/>
      <c r="H1" s="202"/>
      <c r="I1" s="202"/>
      <c r="J1" s="202"/>
      <c r="K1" s="202"/>
      <c r="L1" s="202"/>
      <c r="M1" s="202"/>
      <c r="N1" s="202"/>
      <c r="O1" s="202"/>
      <c r="P1" s="202"/>
      <c r="Q1" s="145"/>
      <c r="R1" s="145"/>
      <c r="S1" s="145"/>
      <c r="T1" s="145"/>
      <c r="U1" s="687" t="s">
        <v>448</v>
      </c>
      <c r="V1" s="687"/>
      <c r="W1" s="687"/>
      <c r="X1" s="687"/>
    </row>
    <row r="2" spans="1:29" s="203" customFormat="1" ht="15.75" x14ac:dyDescent="0.25">
      <c r="A2" s="201"/>
      <c r="B2" s="202"/>
      <c r="C2" s="202"/>
      <c r="D2" s="202"/>
      <c r="E2" s="202"/>
      <c r="F2" s="202"/>
      <c r="G2" s="202"/>
      <c r="H2" s="202"/>
      <c r="I2" s="202"/>
      <c r="J2" s="202"/>
      <c r="K2" s="202"/>
      <c r="L2" s="202"/>
      <c r="M2" s="202"/>
      <c r="N2" s="202"/>
      <c r="O2" s="202"/>
      <c r="P2" s="202"/>
      <c r="Q2" s="145"/>
      <c r="R2" s="145"/>
      <c r="S2" s="145"/>
      <c r="T2" s="145"/>
      <c r="U2" s="687" t="s">
        <v>1</v>
      </c>
      <c r="V2" s="687"/>
      <c r="W2" s="687"/>
      <c r="X2" s="687"/>
    </row>
    <row r="3" spans="1:29" s="203" customFormat="1" ht="15.75" x14ac:dyDescent="0.25">
      <c r="A3" s="204"/>
      <c r="B3" s="202"/>
      <c r="C3" s="202"/>
      <c r="D3" s="202"/>
      <c r="E3" s="202"/>
      <c r="F3" s="202"/>
      <c r="G3" s="202"/>
      <c r="H3" s="202"/>
      <c r="I3" s="202"/>
      <c r="J3" s="202"/>
      <c r="K3" s="202"/>
      <c r="L3" s="202"/>
      <c r="M3" s="202"/>
      <c r="N3" s="202"/>
      <c r="O3" s="202"/>
      <c r="P3" s="202"/>
      <c r="Q3" s="145"/>
      <c r="R3" s="145"/>
      <c r="S3" s="145"/>
      <c r="T3" s="145"/>
      <c r="U3" s="687" t="s">
        <v>2</v>
      </c>
      <c r="V3" s="687"/>
      <c r="W3" s="687"/>
      <c r="X3" s="687"/>
    </row>
    <row r="4" spans="1:29" s="202" customFormat="1" ht="16.5" customHeight="1" x14ac:dyDescent="0.25">
      <c r="A4" s="689" t="s">
        <v>449</v>
      </c>
      <c r="B4" s="689"/>
      <c r="C4" s="689"/>
      <c r="D4" s="689"/>
      <c r="E4" s="689"/>
      <c r="F4" s="689"/>
      <c r="G4" s="689"/>
      <c r="H4" s="689"/>
      <c r="I4" s="689"/>
      <c r="J4" s="689"/>
      <c r="K4" s="689"/>
      <c r="L4" s="689"/>
      <c r="M4" s="689"/>
      <c r="N4" s="689"/>
      <c r="O4" s="689"/>
      <c r="P4" s="689"/>
      <c r="Q4" s="689"/>
      <c r="R4" s="689"/>
      <c r="S4" s="689"/>
      <c r="T4" s="689"/>
      <c r="U4" s="689"/>
      <c r="V4" s="689"/>
      <c r="W4" s="689"/>
      <c r="X4" s="689"/>
    </row>
    <row r="5" spans="1:29" s="202" customFormat="1" ht="15.75" customHeight="1" x14ac:dyDescent="0.25">
      <c r="A5" s="690"/>
      <c r="B5" s="690"/>
      <c r="C5" s="690"/>
      <c r="D5" s="690"/>
      <c r="E5" s="690"/>
      <c r="F5" s="690"/>
      <c r="G5" s="690"/>
      <c r="H5" s="690"/>
      <c r="I5" s="690"/>
      <c r="J5" s="690"/>
      <c r="K5" s="690"/>
      <c r="L5" s="690"/>
      <c r="M5" s="690"/>
      <c r="N5" s="690"/>
      <c r="O5" s="690"/>
      <c r="P5" s="690"/>
      <c r="Q5" s="690"/>
      <c r="R5" s="690"/>
      <c r="S5" s="690"/>
      <c r="T5" s="690"/>
      <c r="U5" s="690"/>
      <c r="V5" s="690"/>
      <c r="W5" s="690"/>
      <c r="X5" s="690"/>
    </row>
    <row r="6" spans="1:29" s="202" customFormat="1" ht="15.75" customHeight="1" x14ac:dyDescent="0.25">
      <c r="A6" s="691" t="str">
        <f>G0228_1074205010351_15_0_69_!A6</f>
        <v xml:space="preserve">Инвестиционная программа              ООО "ИнвестГрадСтрой"     </v>
      </c>
      <c r="B6" s="692"/>
      <c r="C6" s="692"/>
      <c r="D6" s="692"/>
      <c r="E6" s="692"/>
      <c r="F6" s="692"/>
      <c r="G6" s="692"/>
      <c r="H6" s="692"/>
      <c r="I6" s="692"/>
      <c r="J6" s="692"/>
      <c r="K6" s="692"/>
      <c r="L6" s="692"/>
      <c r="M6" s="692"/>
      <c r="N6" s="692"/>
      <c r="O6" s="692"/>
      <c r="P6" s="692"/>
      <c r="Q6" s="692"/>
      <c r="R6" s="692"/>
      <c r="S6" s="692"/>
      <c r="T6" s="692"/>
      <c r="U6" s="692"/>
      <c r="V6" s="692"/>
      <c r="W6" s="692"/>
      <c r="X6" s="692"/>
      <c r="Y6" s="205"/>
      <c r="Z6" s="205"/>
      <c r="AA6" s="205"/>
      <c r="AB6" s="205"/>
      <c r="AC6" s="205"/>
    </row>
    <row r="7" spans="1:29" s="202" customFormat="1" ht="15.75" customHeight="1" x14ac:dyDescent="0.25">
      <c r="A7" s="692" t="s">
        <v>401</v>
      </c>
      <c r="B7" s="692"/>
      <c r="C7" s="692"/>
      <c r="D7" s="692"/>
      <c r="E7" s="692"/>
      <c r="F7" s="692"/>
      <c r="G7" s="692"/>
      <c r="H7" s="692"/>
      <c r="I7" s="692"/>
      <c r="J7" s="692"/>
      <c r="K7" s="692"/>
      <c r="L7" s="692"/>
      <c r="M7" s="692"/>
      <c r="N7" s="692"/>
      <c r="O7" s="692"/>
      <c r="P7" s="692"/>
      <c r="Q7" s="692"/>
      <c r="R7" s="692"/>
      <c r="S7" s="692"/>
      <c r="T7" s="692"/>
      <c r="U7" s="692"/>
      <c r="V7" s="692"/>
      <c r="W7" s="692"/>
      <c r="X7" s="692"/>
    </row>
    <row r="8" spans="1:29" s="202" customFormat="1" ht="15.75" customHeight="1" x14ac:dyDescent="0.25">
      <c r="A8" s="692"/>
      <c r="B8" s="692"/>
      <c r="C8" s="692"/>
      <c r="D8" s="692"/>
      <c r="E8" s="692"/>
      <c r="F8" s="692"/>
      <c r="G8" s="692"/>
      <c r="H8" s="692"/>
      <c r="I8" s="692"/>
      <c r="J8" s="692"/>
      <c r="K8" s="692"/>
      <c r="L8" s="692"/>
      <c r="M8" s="692"/>
      <c r="N8" s="692"/>
      <c r="O8" s="692"/>
      <c r="P8" s="692"/>
      <c r="Q8" s="692"/>
      <c r="R8" s="692"/>
      <c r="S8" s="692"/>
      <c r="T8" s="692"/>
      <c r="U8" s="692"/>
      <c r="V8" s="692"/>
      <c r="W8" s="692"/>
      <c r="X8" s="692"/>
    </row>
    <row r="9" spans="1:29" s="202" customFormat="1" ht="16.5" customHeight="1" x14ac:dyDescent="0.25">
      <c r="A9" s="693" t="s">
        <v>963</v>
      </c>
      <c r="B9" s="693"/>
      <c r="C9" s="693"/>
      <c r="D9" s="693"/>
      <c r="E9" s="693"/>
      <c r="F9" s="693"/>
      <c r="G9" s="693"/>
      <c r="H9" s="693"/>
      <c r="I9" s="693"/>
      <c r="J9" s="693"/>
      <c r="K9" s="693"/>
      <c r="L9" s="693"/>
      <c r="M9" s="693"/>
      <c r="N9" s="693"/>
      <c r="O9" s="693"/>
      <c r="P9" s="693"/>
      <c r="Q9" s="693"/>
      <c r="R9" s="693"/>
      <c r="S9" s="693"/>
      <c r="T9" s="693"/>
      <c r="U9" s="693"/>
      <c r="V9" s="693"/>
      <c r="W9" s="693"/>
      <c r="X9" s="693"/>
      <c r="Y9" s="207"/>
      <c r="Z9" s="207"/>
      <c r="AA9" s="207"/>
      <c r="AB9" s="207"/>
      <c r="AC9" s="207"/>
    </row>
    <row r="10" spans="1:29" s="202" customFormat="1" ht="16.5" customHeight="1"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7"/>
      <c r="Z10" s="207"/>
      <c r="AA10" s="207"/>
      <c r="AB10" s="207"/>
      <c r="AC10" s="207"/>
    </row>
    <row r="11" spans="1:29" s="202" customFormat="1" ht="16.5" hidden="1" customHeight="1"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7"/>
      <c r="Z11" s="207"/>
      <c r="AA11" s="207"/>
      <c r="AB11" s="207"/>
      <c r="AC11" s="207"/>
    </row>
    <row r="12" spans="1:29" s="202" customFormat="1" ht="16.5" hidden="1" customHeight="1" x14ac:dyDescent="0.25">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7"/>
      <c r="Z12" s="207"/>
      <c r="AA12" s="207"/>
      <c r="AB12" s="207"/>
      <c r="AC12" s="207"/>
    </row>
    <row r="13" spans="1:29" s="202" customFormat="1" ht="16.5" hidden="1" customHeight="1"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7"/>
      <c r="Z13" s="207"/>
      <c r="AA13" s="207"/>
      <c r="AB13" s="207"/>
      <c r="AC13" s="207"/>
    </row>
    <row r="14" spans="1:29" s="202" customFormat="1" ht="16.5" hidden="1" customHeight="1"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7"/>
      <c r="Z14" s="207"/>
      <c r="AA14" s="207"/>
      <c r="AB14" s="207"/>
      <c r="AC14" s="207"/>
    </row>
    <row r="15" spans="1:29" s="202" customFormat="1" ht="18.75" customHeight="1" x14ac:dyDescent="0.25">
      <c r="A15" s="688"/>
      <c r="B15" s="688"/>
      <c r="C15" s="688"/>
      <c r="D15" s="688"/>
      <c r="E15" s="688"/>
      <c r="F15" s="688"/>
      <c r="G15" s="688"/>
      <c r="H15" s="688"/>
      <c r="I15" s="688"/>
      <c r="J15" s="688"/>
      <c r="K15" s="688"/>
      <c r="L15" s="688"/>
      <c r="M15" s="688"/>
      <c r="N15" s="688"/>
      <c r="O15" s="688"/>
      <c r="P15" s="688"/>
      <c r="Q15" s="688"/>
      <c r="R15" s="688"/>
      <c r="S15" s="688"/>
      <c r="T15" s="688"/>
      <c r="U15" s="688"/>
      <c r="V15" s="688"/>
    </row>
    <row r="16" spans="1:29" s="202" customFormat="1" ht="83.25" customHeight="1" x14ac:dyDescent="0.25">
      <c r="A16" s="683" t="s">
        <v>450</v>
      </c>
      <c r="B16" s="683" t="s">
        <v>6</v>
      </c>
      <c r="C16" s="683" t="s">
        <v>396</v>
      </c>
      <c r="D16" s="694" t="s">
        <v>451</v>
      </c>
      <c r="E16" s="683" t="s">
        <v>394</v>
      </c>
      <c r="F16" s="683" t="s">
        <v>393</v>
      </c>
      <c r="G16" s="683" t="s">
        <v>392</v>
      </c>
      <c r="H16" s="683" t="s">
        <v>391</v>
      </c>
      <c r="I16" s="683"/>
      <c r="J16" s="683"/>
      <c r="K16" s="683"/>
      <c r="L16" s="683" t="s">
        <v>390</v>
      </c>
      <c r="M16" s="683"/>
      <c r="N16" s="685" t="s">
        <v>389</v>
      </c>
      <c r="O16" s="685" t="s">
        <v>388</v>
      </c>
      <c r="P16" s="686" t="s">
        <v>452</v>
      </c>
      <c r="Q16" s="684" t="s">
        <v>453</v>
      </c>
      <c r="R16" s="633" t="s">
        <v>454</v>
      </c>
      <c r="S16" s="633"/>
      <c r="T16" s="633"/>
      <c r="U16" s="633"/>
      <c r="V16" s="683" t="s">
        <v>455</v>
      </c>
      <c r="W16" s="683" t="s">
        <v>456</v>
      </c>
      <c r="X16" s="683"/>
    </row>
    <row r="17" spans="1:25" s="202" customFormat="1" ht="96.75" customHeight="1" x14ac:dyDescent="0.25">
      <c r="A17" s="683"/>
      <c r="B17" s="683"/>
      <c r="C17" s="683"/>
      <c r="D17" s="694"/>
      <c r="E17" s="683"/>
      <c r="F17" s="683"/>
      <c r="G17" s="683"/>
      <c r="H17" s="683" t="s">
        <v>380</v>
      </c>
      <c r="I17" s="683" t="s">
        <v>379</v>
      </c>
      <c r="J17" s="683" t="s">
        <v>378</v>
      </c>
      <c r="K17" s="683" t="s">
        <v>377</v>
      </c>
      <c r="L17" s="683"/>
      <c r="M17" s="683"/>
      <c r="N17" s="685"/>
      <c r="O17" s="685"/>
      <c r="P17" s="686"/>
      <c r="Q17" s="684"/>
      <c r="R17" s="631" t="s">
        <v>444</v>
      </c>
      <c r="S17" s="631"/>
      <c r="T17" s="631" t="s">
        <v>445</v>
      </c>
      <c r="U17" s="631"/>
      <c r="V17" s="683"/>
      <c r="W17" s="683"/>
      <c r="X17" s="683"/>
    </row>
    <row r="18" spans="1:25" s="202" customFormat="1" ht="120.75" customHeight="1" x14ac:dyDescent="0.25">
      <c r="A18" s="683"/>
      <c r="B18" s="683"/>
      <c r="C18" s="683"/>
      <c r="D18" s="694"/>
      <c r="E18" s="683"/>
      <c r="F18" s="683"/>
      <c r="G18" s="683"/>
      <c r="H18" s="683"/>
      <c r="I18" s="683"/>
      <c r="J18" s="683"/>
      <c r="K18" s="683"/>
      <c r="L18" s="74" t="s">
        <v>457</v>
      </c>
      <c r="M18" s="73" t="s">
        <v>372</v>
      </c>
      <c r="N18" s="685"/>
      <c r="O18" s="685"/>
      <c r="P18" s="686"/>
      <c r="Q18" s="684"/>
      <c r="R18" s="196" t="s">
        <v>371</v>
      </c>
      <c r="S18" s="196" t="s">
        <v>370</v>
      </c>
      <c r="T18" s="196" t="s">
        <v>371</v>
      </c>
      <c r="U18" s="196" t="s">
        <v>370</v>
      </c>
      <c r="V18" s="683"/>
      <c r="W18" s="76" t="s">
        <v>369</v>
      </c>
      <c r="X18" s="75" t="s">
        <v>368</v>
      </c>
    </row>
    <row r="19" spans="1:25" s="209" customFormat="1" ht="15.75" customHeight="1" x14ac:dyDescent="0.25">
      <c r="A19" s="208">
        <v>1</v>
      </c>
      <c r="B19" s="208">
        <v>2</v>
      </c>
      <c r="C19" s="208">
        <v>3</v>
      </c>
      <c r="D19" s="208">
        <v>4</v>
      </c>
      <c r="E19" s="208">
        <v>5</v>
      </c>
      <c r="F19" s="208">
        <v>6</v>
      </c>
      <c r="G19" s="208">
        <v>7</v>
      </c>
      <c r="H19" s="208">
        <v>8</v>
      </c>
      <c r="I19" s="208">
        <v>9</v>
      </c>
      <c r="J19" s="208">
        <v>10</v>
      </c>
      <c r="K19" s="208">
        <v>11</v>
      </c>
      <c r="L19" s="208">
        <v>12</v>
      </c>
      <c r="M19" s="208">
        <v>13</v>
      </c>
      <c r="N19" s="208">
        <v>14</v>
      </c>
      <c r="O19" s="208">
        <v>15</v>
      </c>
      <c r="P19" s="208">
        <v>16</v>
      </c>
      <c r="Q19" s="84">
        <v>17</v>
      </c>
      <c r="R19" s="84">
        <v>18</v>
      </c>
      <c r="S19" s="84">
        <v>19</v>
      </c>
      <c r="T19" s="84">
        <v>20</v>
      </c>
      <c r="U19" s="84">
        <v>21</v>
      </c>
      <c r="V19" s="208">
        <v>22</v>
      </c>
      <c r="W19" s="208">
        <v>23</v>
      </c>
      <c r="X19" s="208">
        <v>24</v>
      </c>
    </row>
    <row r="20" spans="1:25" s="209" customFormat="1" ht="15.75" customHeight="1" x14ac:dyDescent="0.25">
      <c r="A20" s="208">
        <v>1</v>
      </c>
      <c r="B20" s="208" t="s">
        <v>750</v>
      </c>
      <c r="C20" s="208" t="s">
        <v>655</v>
      </c>
      <c r="D20" s="208" t="s">
        <v>482</v>
      </c>
      <c r="E20" s="208" t="s">
        <v>482</v>
      </c>
      <c r="F20" s="208" t="s">
        <v>482</v>
      </c>
      <c r="G20" s="208" t="s">
        <v>482</v>
      </c>
      <c r="H20" s="208" t="s">
        <v>482</v>
      </c>
      <c r="I20" s="208" t="s">
        <v>482</v>
      </c>
      <c r="J20" s="208" t="s">
        <v>482</v>
      </c>
      <c r="K20" s="208" t="s">
        <v>482</v>
      </c>
      <c r="L20" s="208" t="s">
        <v>482</v>
      </c>
      <c r="M20" s="208" t="s">
        <v>482</v>
      </c>
      <c r="N20" s="208" t="s">
        <v>482</v>
      </c>
      <c r="O20" s="208" t="s">
        <v>482</v>
      </c>
      <c r="P20" s="208" t="s">
        <v>482</v>
      </c>
      <c r="Q20" s="208" t="s">
        <v>482</v>
      </c>
      <c r="R20" s="208" t="s">
        <v>482</v>
      </c>
      <c r="S20" s="208" t="s">
        <v>482</v>
      </c>
      <c r="T20" s="208" t="s">
        <v>482</v>
      </c>
      <c r="U20" s="208" t="s">
        <v>482</v>
      </c>
      <c r="V20" s="208" t="s">
        <v>482</v>
      </c>
      <c r="W20" s="208" t="s">
        <v>482</v>
      </c>
      <c r="X20" s="208" t="s">
        <v>482</v>
      </c>
      <c r="Y20" s="209" t="s">
        <v>755</v>
      </c>
    </row>
    <row r="21" spans="1:25" ht="105" x14ac:dyDescent="0.25">
      <c r="A21" s="210" t="s">
        <v>533</v>
      </c>
      <c r="B21" s="117" t="s">
        <v>827</v>
      </c>
      <c r="C21" s="208" t="s">
        <v>655</v>
      </c>
      <c r="D21" s="208" t="s">
        <v>482</v>
      </c>
      <c r="E21" s="208" t="s">
        <v>482</v>
      </c>
      <c r="F21" s="208" t="s">
        <v>482</v>
      </c>
      <c r="G21" s="208" t="s">
        <v>482</v>
      </c>
      <c r="H21" s="208" t="s">
        <v>482</v>
      </c>
      <c r="I21" s="208" t="s">
        <v>482</v>
      </c>
      <c r="J21" s="208" t="s">
        <v>482</v>
      </c>
      <c r="K21" s="208" t="s">
        <v>482</v>
      </c>
      <c r="L21" s="208" t="s">
        <v>482</v>
      </c>
      <c r="M21" s="208" t="s">
        <v>482</v>
      </c>
      <c r="N21" s="208" t="s">
        <v>482</v>
      </c>
      <c r="O21" s="208" t="s">
        <v>482</v>
      </c>
      <c r="P21" s="208" t="s">
        <v>482</v>
      </c>
      <c r="Q21" s="208" t="s">
        <v>482</v>
      </c>
      <c r="R21" s="208" t="s">
        <v>482</v>
      </c>
      <c r="S21" s="208" t="s">
        <v>482</v>
      </c>
      <c r="T21" s="208" t="s">
        <v>482</v>
      </c>
      <c r="U21" s="208" t="s">
        <v>482</v>
      </c>
      <c r="V21" s="208" t="s">
        <v>482</v>
      </c>
      <c r="W21" s="208" t="s">
        <v>482</v>
      </c>
      <c r="X21" s="208" t="s">
        <v>482</v>
      </c>
    </row>
    <row r="22" spans="1:25" ht="135" x14ac:dyDescent="0.25">
      <c r="A22" s="210" t="s">
        <v>540</v>
      </c>
      <c r="B22" s="117" t="s">
        <v>841</v>
      </c>
      <c r="C22" s="208" t="s">
        <v>655</v>
      </c>
      <c r="D22" s="208" t="s">
        <v>482</v>
      </c>
      <c r="E22" s="208" t="s">
        <v>482</v>
      </c>
      <c r="F22" s="208" t="s">
        <v>482</v>
      </c>
      <c r="G22" s="208" t="s">
        <v>482</v>
      </c>
      <c r="H22" s="208" t="s">
        <v>482</v>
      </c>
      <c r="I22" s="208" t="s">
        <v>482</v>
      </c>
      <c r="J22" s="208" t="s">
        <v>482</v>
      </c>
      <c r="K22" s="208" t="s">
        <v>482</v>
      </c>
      <c r="L22" s="208" t="s">
        <v>482</v>
      </c>
      <c r="M22" s="208" t="s">
        <v>482</v>
      </c>
      <c r="N22" s="208" t="s">
        <v>482</v>
      </c>
      <c r="O22" s="208" t="s">
        <v>482</v>
      </c>
      <c r="P22" s="208" t="s">
        <v>482</v>
      </c>
      <c r="Q22" s="208" t="s">
        <v>482</v>
      </c>
      <c r="R22" s="208" t="s">
        <v>482</v>
      </c>
      <c r="S22" s="208" t="s">
        <v>482</v>
      </c>
      <c r="T22" s="208" t="s">
        <v>482</v>
      </c>
      <c r="U22" s="208" t="s">
        <v>482</v>
      </c>
      <c r="V22" s="208" t="s">
        <v>482</v>
      </c>
      <c r="W22" s="208" t="s">
        <v>482</v>
      </c>
      <c r="X22" s="208" t="s">
        <v>482</v>
      </c>
    </row>
    <row r="23" spans="1:25" ht="90" x14ac:dyDescent="0.25">
      <c r="A23" s="210" t="s">
        <v>541</v>
      </c>
      <c r="B23" s="117" t="s">
        <v>842</v>
      </c>
      <c r="C23" s="208" t="s">
        <v>655</v>
      </c>
      <c r="D23" s="208" t="s">
        <v>482</v>
      </c>
      <c r="E23" s="208" t="s">
        <v>482</v>
      </c>
      <c r="F23" s="208" t="s">
        <v>482</v>
      </c>
      <c r="G23" s="208" t="s">
        <v>482</v>
      </c>
      <c r="H23" s="208" t="s">
        <v>482</v>
      </c>
      <c r="I23" s="208" t="s">
        <v>482</v>
      </c>
      <c r="J23" s="208" t="s">
        <v>482</v>
      </c>
      <c r="K23" s="208" t="s">
        <v>482</v>
      </c>
      <c r="L23" s="208" t="s">
        <v>482</v>
      </c>
      <c r="M23" s="208" t="s">
        <v>482</v>
      </c>
      <c r="N23" s="208" t="s">
        <v>482</v>
      </c>
      <c r="O23" s="208" t="s">
        <v>482</v>
      </c>
      <c r="P23" s="208" t="s">
        <v>482</v>
      </c>
      <c r="Q23" s="208" t="s">
        <v>482</v>
      </c>
      <c r="R23" s="208" t="s">
        <v>482</v>
      </c>
      <c r="S23" s="208" t="s">
        <v>482</v>
      </c>
      <c r="T23" s="208" t="s">
        <v>482</v>
      </c>
      <c r="U23" s="208" t="s">
        <v>482</v>
      </c>
      <c r="V23" s="208" t="s">
        <v>482</v>
      </c>
      <c r="W23" s="208" t="s">
        <v>482</v>
      </c>
      <c r="X23" s="208" t="s">
        <v>482</v>
      </c>
    </row>
    <row r="24" spans="1:25" ht="45" x14ac:dyDescent="0.25">
      <c r="A24" s="210" t="s">
        <v>541</v>
      </c>
      <c r="B24" s="117" t="s">
        <v>606</v>
      </c>
      <c r="C24" s="208" t="s">
        <v>655</v>
      </c>
      <c r="D24" s="208" t="s">
        <v>482</v>
      </c>
      <c r="E24" s="208" t="s">
        <v>482</v>
      </c>
      <c r="F24" s="208" t="s">
        <v>482</v>
      </c>
      <c r="G24" s="208" t="s">
        <v>482</v>
      </c>
      <c r="H24" s="208" t="s">
        <v>482</v>
      </c>
      <c r="I24" s="208" t="s">
        <v>482</v>
      </c>
      <c r="J24" s="208" t="s">
        <v>482</v>
      </c>
      <c r="K24" s="208" t="s">
        <v>482</v>
      </c>
      <c r="L24" s="208" t="s">
        <v>482</v>
      </c>
      <c r="M24" s="208" t="s">
        <v>482</v>
      </c>
      <c r="N24" s="208" t="s">
        <v>482</v>
      </c>
      <c r="O24" s="208" t="s">
        <v>482</v>
      </c>
      <c r="P24" s="208" t="s">
        <v>482</v>
      </c>
      <c r="Q24" s="208" t="s">
        <v>482</v>
      </c>
      <c r="R24" s="208" t="s">
        <v>482</v>
      </c>
      <c r="S24" s="208" t="s">
        <v>482</v>
      </c>
      <c r="T24" s="208" t="s">
        <v>482</v>
      </c>
      <c r="U24" s="208" t="s">
        <v>482</v>
      </c>
      <c r="V24" s="208" t="s">
        <v>482</v>
      </c>
      <c r="W24" s="208" t="s">
        <v>482</v>
      </c>
      <c r="X24" s="208" t="s">
        <v>482</v>
      </c>
    </row>
    <row r="25" spans="1:25" ht="45" x14ac:dyDescent="0.25">
      <c r="A25" s="210" t="s">
        <v>541</v>
      </c>
      <c r="B25" s="117" t="s">
        <v>606</v>
      </c>
      <c r="C25" s="208" t="s">
        <v>655</v>
      </c>
      <c r="D25" s="208" t="s">
        <v>482</v>
      </c>
      <c r="E25" s="208" t="s">
        <v>482</v>
      </c>
      <c r="F25" s="208" t="s">
        <v>482</v>
      </c>
      <c r="G25" s="208" t="s">
        <v>482</v>
      </c>
      <c r="H25" s="208" t="s">
        <v>482</v>
      </c>
      <c r="I25" s="208" t="s">
        <v>482</v>
      </c>
      <c r="J25" s="208" t="s">
        <v>482</v>
      </c>
      <c r="K25" s="208" t="s">
        <v>482</v>
      </c>
      <c r="L25" s="208" t="s">
        <v>482</v>
      </c>
      <c r="M25" s="208" t="s">
        <v>482</v>
      </c>
      <c r="N25" s="208" t="s">
        <v>482</v>
      </c>
      <c r="O25" s="208" t="s">
        <v>482</v>
      </c>
      <c r="P25" s="208" t="s">
        <v>482</v>
      </c>
      <c r="Q25" s="208" t="s">
        <v>482</v>
      </c>
      <c r="R25" s="208" t="s">
        <v>482</v>
      </c>
      <c r="S25" s="208" t="s">
        <v>482</v>
      </c>
      <c r="T25" s="208" t="s">
        <v>482</v>
      </c>
      <c r="U25" s="208" t="s">
        <v>482</v>
      </c>
      <c r="V25" s="208" t="s">
        <v>482</v>
      </c>
      <c r="W25" s="208" t="s">
        <v>482</v>
      </c>
      <c r="X25" s="208" t="s">
        <v>482</v>
      </c>
    </row>
    <row r="26" spans="1:25" ht="45" x14ac:dyDescent="0.25">
      <c r="A26" s="210" t="s">
        <v>542</v>
      </c>
      <c r="B26" s="117" t="s">
        <v>843</v>
      </c>
      <c r="C26" s="208" t="s">
        <v>655</v>
      </c>
      <c r="D26" s="208" t="s">
        <v>482</v>
      </c>
      <c r="E26" s="208" t="s">
        <v>482</v>
      </c>
      <c r="F26" s="208" t="s">
        <v>482</v>
      </c>
      <c r="G26" s="208" t="s">
        <v>482</v>
      </c>
      <c r="H26" s="208" t="s">
        <v>482</v>
      </c>
      <c r="I26" s="208" t="s">
        <v>482</v>
      </c>
      <c r="J26" s="208" t="s">
        <v>482</v>
      </c>
      <c r="K26" s="208" t="s">
        <v>482</v>
      </c>
      <c r="L26" s="208" t="s">
        <v>482</v>
      </c>
      <c r="M26" s="208" t="s">
        <v>482</v>
      </c>
      <c r="N26" s="208" t="s">
        <v>482</v>
      </c>
      <c r="O26" s="208" t="s">
        <v>482</v>
      </c>
      <c r="P26" s="208" t="s">
        <v>482</v>
      </c>
      <c r="Q26" s="208" t="s">
        <v>482</v>
      </c>
      <c r="R26" s="208" t="s">
        <v>482</v>
      </c>
      <c r="S26" s="208" t="s">
        <v>482</v>
      </c>
      <c r="T26" s="208" t="s">
        <v>482</v>
      </c>
      <c r="U26" s="208" t="s">
        <v>482</v>
      </c>
      <c r="V26" s="208" t="s">
        <v>482</v>
      </c>
      <c r="W26" s="208" t="s">
        <v>482</v>
      </c>
      <c r="X26" s="208" t="s">
        <v>482</v>
      </c>
    </row>
    <row r="27" spans="1:25" ht="45" x14ac:dyDescent="0.25">
      <c r="A27" s="210" t="s">
        <v>542</v>
      </c>
      <c r="B27" s="117" t="s">
        <v>606</v>
      </c>
      <c r="C27" s="208" t="s">
        <v>655</v>
      </c>
      <c r="D27" s="208" t="s">
        <v>482</v>
      </c>
      <c r="E27" s="208" t="s">
        <v>482</v>
      </c>
      <c r="F27" s="208" t="s">
        <v>482</v>
      </c>
      <c r="G27" s="208" t="s">
        <v>482</v>
      </c>
      <c r="H27" s="208" t="s">
        <v>482</v>
      </c>
      <c r="I27" s="208" t="s">
        <v>482</v>
      </c>
      <c r="J27" s="208" t="s">
        <v>482</v>
      </c>
      <c r="K27" s="208" t="s">
        <v>482</v>
      </c>
      <c r="L27" s="208" t="s">
        <v>482</v>
      </c>
      <c r="M27" s="208" t="s">
        <v>482</v>
      </c>
      <c r="N27" s="208" t="s">
        <v>482</v>
      </c>
      <c r="O27" s="208" t="s">
        <v>482</v>
      </c>
      <c r="P27" s="208" t="s">
        <v>482</v>
      </c>
      <c r="Q27" s="208" t="s">
        <v>482</v>
      </c>
      <c r="R27" s="208" t="s">
        <v>482</v>
      </c>
      <c r="S27" s="208" t="s">
        <v>482</v>
      </c>
      <c r="T27" s="208" t="s">
        <v>482</v>
      </c>
      <c r="U27" s="208" t="s">
        <v>482</v>
      </c>
      <c r="V27" s="208" t="s">
        <v>482</v>
      </c>
      <c r="W27" s="208" t="s">
        <v>482</v>
      </c>
      <c r="X27" s="208" t="s">
        <v>482</v>
      </c>
    </row>
    <row r="28" spans="1:25" ht="45" x14ac:dyDescent="0.25">
      <c r="A28" s="210" t="s">
        <v>542</v>
      </c>
      <c r="B28" s="117" t="s">
        <v>606</v>
      </c>
      <c r="C28" s="208" t="s">
        <v>655</v>
      </c>
      <c r="D28" s="208" t="s">
        <v>482</v>
      </c>
      <c r="E28" s="208" t="s">
        <v>482</v>
      </c>
      <c r="F28" s="208" t="s">
        <v>482</v>
      </c>
      <c r="G28" s="208" t="s">
        <v>482</v>
      </c>
      <c r="H28" s="208" t="s">
        <v>482</v>
      </c>
      <c r="I28" s="208" t="s">
        <v>482</v>
      </c>
      <c r="J28" s="208" t="s">
        <v>482</v>
      </c>
      <c r="K28" s="208" t="s">
        <v>482</v>
      </c>
      <c r="L28" s="208" t="s">
        <v>482</v>
      </c>
      <c r="M28" s="208" t="s">
        <v>482</v>
      </c>
      <c r="N28" s="208" t="s">
        <v>482</v>
      </c>
      <c r="O28" s="208" t="s">
        <v>482</v>
      </c>
      <c r="P28" s="208" t="s">
        <v>482</v>
      </c>
      <c r="Q28" s="208" t="s">
        <v>482</v>
      </c>
      <c r="R28" s="208" t="s">
        <v>482</v>
      </c>
      <c r="S28" s="208" t="s">
        <v>482</v>
      </c>
      <c r="T28" s="208" t="s">
        <v>482</v>
      </c>
      <c r="U28" s="208" t="s">
        <v>482</v>
      </c>
      <c r="V28" s="208" t="s">
        <v>482</v>
      </c>
      <c r="W28" s="208" t="s">
        <v>482</v>
      </c>
      <c r="X28" s="208" t="s">
        <v>482</v>
      </c>
    </row>
    <row r="29" spans="1:25" ht="45" x14ac:dyDescent="0.25">
      <c r="A29" s="210" t="s">
        <v>543</v>
      </c>
      <c r="B29" s="117" t="s">
        <v>844</v>
      </c>
      <c r="C29" s="208" t="s">
        <v>655</v>
      </c>
      <c r="D29" s="208" t="s">
        <v>482</v>
      </c>
      <c r="E29" s="208" t="s">
        <v>482</v>
      </c>
      <c r="F29" s="208" t="s">
        <v>482</v>
      </c>
      <c r="G29" s="208" t="s">
        <v>482</v>
      </c>
      <c r="H29" s="208" t="s">
        <v>482</v>
      </c>
      <c r="I29" s="208" t="s">
        <v>482</v>
      </c>
      <c r="J29" s="208" t="s">
        <v>482</v>
      </c>
      <c r="K29" s="208" t="s">
        <v>482</v>
      </c>
      <c r="L29" s="208" t="s">
        <v>482</v>
      </c>
      <c r="M29" s="208" t="s">
        <v>482</v>
      </c>
      <c r="N29" s="208" t="s">
        <v>482</v>
      </c>
      <c r="O29" s="208" t="s">
        <v>482</v>
      </c>
      <c r="P29" s="208" t="s">
        <v>482</v>
      </c>
      <c r="Q29" s="208" t="s">
        <v>482</v>
      </c>
      <c r="R29" s="208" t="s">
        <v>482</v>
      </c>
      <c r="S29" s="208" t="s">
        <v>482</v>
      </c>
      <c r="T29" s="208" t="s">
        <v>482</v>
      </c>
      <c r="U29" s="208" t="s">
        <v>482</v>
      </c>
      <c r="V29" s="208" t="s">
        <v>482</v>
      </c>
      <c r="W29" s="208" t="s">
        <v>482</v>
      </c>
      <c r="X29" s="208" t="s">
        <v>482</v>
      </c>
    </row>
    <row r="30" spans="1:25" ht="45" x14ac:dyDescent="0.25">
      <c r="A30" s="210" t="s">
        <v>543</v>
      </c>
      <c r="B30" s="117" t="s">
        <v>606</v>
      </c>
      <c r="C30" s="208" t="s">
        <v>655</v>
      </c>
      <c r="D30" s="208" t="s">
        <v>482</v>
      </c>
      <c r="E30" s="208" t="s">
        <v>482</v>
      </c>
      <c r="F30" s="208" t="s">
        <v>482</v>
      </c>
      <c r="G30" s="208" t="s">
        <v>482</v>
      </c>
      <c r="H30" s="208" t="s">
        <v>482</v>
      </c>
      <c r="I30" s="208" t="s">
        <v>482</v>
      </c>
      <c r="J30" s="208" t="s">
        <v>482</v>
      </c>
      <c r="K30" s="208" t="s">
        <v>482</v>
      </c>
      <c r="L30" s="208" t="s">
        <v>482</v>
      </c>
      <c r="M30" s="208" t="s">
        <v>482</v>
      </c>
      <c r="N30" s="208" t="s">
        <v>482</v>
      </c>
      <c r="O30" s="208" t="s">
        <v>482</v>
      </c>
      <c r="P30" s="208" t="s">
        <v>482</v>
      </c>
      <c r="Q30" s="208" t="s">
        <v>482</v>
      </c>
      <c r="R30" s="208" t="s">
        <v>482</v>
      </c>
      <c r="S30" s="208" t="s">
        <v>482</v>
      </c>
      <c r="T30" s="208" t="s">
        <v>482</v>
      </c>
      <c r="U30" s="208" t="s">
        <v>482</v>
      </c>
      <c r="V30" s="208" t="s">
        <v>482</v>
      </c>
      <c r="W30" s="208" t="s">
        <v>482</v>
      </c>
      <c r="X30" s="208" t="s">
        <v>482</v>
      </c>
    </row>
    <row r="31" spans="1:25" ht="45" x14ac:dyDescent="0.25">
      <c r="A31" s="210" t="s">
        <v>543</v>
      </c>
      <c r="B31" s="117" t="s">
        <v>606</v>
      </c>
      <c r="C31" s="208" t="s">
        <v>655</v>
      </c>
      <c r="D31" s="208" t="s">
        <v>482</v>
      </c>
      <c r="E31" s="208" t="s">
        <v>482</v>
      </c>
      <c r="F31" s="208" t="s">
        <v>482</v>
      </c>
      <c r="G31" s="208" t="s">
        <v>482</v>
      </c>
      <c r="H31" s="208" t="s">
        <v>482</v>
      </c>
      <c r="I31" s="208" t="s">
        <v>482</v>
      </c>
      <c r="J31" s="208" t="s">
        <v>482</v>
      </c>
      <c r="K31" s="208" t="s">
        <v>482</v>
      </c>
      <c r="L31" s="208" t="s">
        <v>482</v>
      </c>
      <c r="M31" s="208" t="s">
        <v>482</v>
      </c>
      <c r="N31" s="208" t="s">
        <v>482</v>
      </c>
      <c r="O31" s="208" t="s">
        <v>482</v>
      </c>
      <c r="P31" s="208" t="s">
        <v>482</v>
      </c>
      <c r="Q31" s="208" t="s">
        <v>482</v>
      </c>
      <c r="R31" s="208" t="s">
        <v>482</v>
      </c>
      <c r="S31" s="208" t="s">
        <v>482</v>
      </c>
      <c r="T31" s="208" t="s">
        <v>482</v>
      </c>
      <c r="U31" s="208" t="s">
        <v>482</v>
      </c>
      <c r="V31" s="208" t="s">
        <v>482</v>
      </c>
      <c r="W31" s="208" t="s">
        <v>482</v>
      </c>
      <c r="X31" s="208" t="s">
        <v>482</v>
      </c>
    </row>
    <row r="32" spans="1:25" ht="60" x14ac:dyDescent="0.25">
      <c r="A32" s="210" t="s">
        <v>544</v>
      </c>
      <c r="B32" s="117" t="s">
        <v>642</v>
      </c>
      <c r="C32" s="208" t="s">
        <v>655</v>
      </c>
      <c r="D32" s="208" t="s">
        <v>482</v>
      </c>
      <c r="E32" s="208" t="s">
        <v>482</v>
      </c>
      <c r="F32" s="208" t="s">
        <v>482</v>
      </c>
      <c r="G32" s="208" t="s">
        <v>482</v>
      </c>
      <c r="H32" s="208" t="s">
        <v>482</v>
      </c>
      <c r="I32" s="208" t="s">
        <v>482</v>
      </c>
      <c r="J32" s="208" t="s">
        <v>482</v>
      </c>
      <c r="K32" s="208" t="s">
        <v>482</v>
      </c>
      <c r="L32" s="208" t="s">
        <v>482</v>
      </c>
      <c r="M32" s="208" t="s">
        <v>482</v>
      </c>
      <c r="N32" s="208" t="s">
        <v>482</v>
      </c>
      <c r="O32" s="208" t="s">
        <v>482</v>
      </c>
      <c r="P32" s="208" t="s">
        <v>482</v>
      </c>
      <c r="Q32" s="208" t="s">
        <v>482</v>
      </c>
      <c r="R32" s="208" t="s">
        <v>482</v>
      </c>
      <c r="S32" s="208" t="s">
        <v>482</v>
      </c>
      <c r="T32" s="208" t="s">
        <v>482</v>
      </c>
      <c r="U32" s="208" t="s">
        <v>482</v>
      </c>
      <c r="V32" s="208" t="s">
        <v>482</v>
      </c>
      <c r="W32" s="208" t="s">
        <v>482</v>
      </c>
      <c r="X32" s="208" t="s">
        <v>482</v>
      </c>
    </row>
    <row r="33" spans="1:24" ht="45" x14ac:dyDescent="0.25">
      <c r="A33" s="210" t="s">
        <v>544</v>
      </c>
      <c r="B33" s="117" t="s">
        <v>606</v>
      </c>
      <c r="C33" s="208" t="s">
        <v>655</v>
      </c>
      <c r="D33" s="208" t="s">
        <v>482</v>
      </c>
      <c r="E33" s="208" t="s">
        <v>482</v>
      </c>
      <c r="F33" s="208" t="s">
        <v>482</v>
      </c>
      <c r="G33" s="208" t="s">
        <v>482</v>
      </c>
      <c r="H33" s="208" t="s">
        <v>482</v>
      </c>
      <c r="I33" s="208" t="s">
        <v>482</v>
      </c>
      <c r="J33" s="208" t="s">
        <v>482</v>
      </c>
      <c r="K33" s="208" t="s">
        <v>482</v>
      </c>
      <c r="L33" s="208" t="s">
        <v>482</v>
      </c>
      <c r="M33" s="208" t="s">
        <v>482</v>
      </c>
      <c r="N33" s="208" t="s">
        <v>482</v>
      </c>
      <c r="O33" s="208" t="s">
        <v>482</v>
      </c>
      <c r="P33" s="208" t="s">
        <v>482</v>
      </c>
      <c r="Q33" s="208" t="s">
        <v>482</v>
      </c>
      <c r="R33" s="208" t="s">
        <v>482</v>
      </c>
      <c r="S33" s="208" t="s">
        <v>482</v>
      </c>
      <c r="T33" s="208" t="s">
        <v>482</v>
      </c>
      <c r="U33" s="208" t="s">
        <v>482</v>
      </c>
      <c r="V33" s="208" t="s">
        <v>482</v>
      </c>
      <c r="W33" s="208" t="s">
        <v>482</v>
      </c>
      <c r="X33" s="208" t="s">
        <v>482</v>
      </c>
    </row>
    <row r="34" spans="1:24" ht="45" x14ac:dyDescent="0.25">
      <c r="A34" s="210" t="s">
        <v>544</v>
      </c>
      <c r="B34" s="117" t="s">
        <v>606</v>
      </c>
      <c r="C34" s="208" t="s">
        <v>655</v>
      </c>
      <c r="D34" s="208" t="s">
        <v>482</v>
      </c>
      <c r="E34" s="208" t="s">
        <v>482</v>
      </c>
      <c r="F34" s="208" t="s">
        <v>482</v>
      </c>
      <c r="G34" s="208" t="s">
        <v>482</v>
      </c>
      <c r="H34" s="208" t="s">
        <v>482</v>
      </c>
      <c r="I34" s="208" t="s">
        <v>482</v>
      </c>
      <c r="J34" s="208" t="s">
        <v>482</v>
      </c>
      <c r="K34" s="208" t="s">
        <v>482</v>
      </c>
      <c r="L34" s="208" t="s">
        <v>482</v>
      </c>
      <c r="M34" s="208" t="s">
        <v>482</v>
      </c>
      <c r="N34" s="208" t="s">
        <v>482</v>
      </c>
      <c r="O34" s="208" t="s">
        <v>482</v>
      </c>
      <c r="P34" s="208" t="s">
        <v>482</v>
      </c>
      <c r="Q34" s="208" t="s">
        <v>482</v>
      </c>
      <c r="R34" s="208" t="s">
        <v>482</v>
      </c>
      <c r="S34" s="208" t="s">
        <v>482</v>
      </c>
      <c r="T34" s="208" t="s">
        <v>482</v>
      </c>
      <c r="U34" s="208" t="s">
        <v>482</v>
      </c>
      <c r="V34" s="208" t="s">
        <v>482</v>
      </c>
      <c r="W34" s="208" t="s">
        <v>482</v>
      </c>
      <c r="X34" s="208" t="s">
        <v>482</v>
      </c>
    </row>
    <row r="35" spans="1:24" ht="60" x14ac:dyDescent="0.25">
      <c r="A35" s="210" t="s">
        <v>545</v>
      </c>
      <c r="B35" s="117" t="s">
        <v>845</v>
      </c>
      <c r="C35" s="208" t="s">
        <v>655</v>
      </c>
      <c r="D35" s="208" t="s">
        <v>482</v>
      </c>
      <c r="E35" s="208" t="s">
        <v>482</v>
      </c>
      <c r="F35" s="208" t="s">
        <v>482</v>
      </c>
      <c r="G35" s="208" t="s">
        <v>482</v>
      </c>
      <c r="H35" s="208" t="s">
        <v>482</v>
      </c>
      <c r="I35" s="208" t="s">
        <v>482</v>
      </c>
      <c r="J35" s="208" t="s">
        <v>482</v>
      </c>
      <c r="K35" s="208" t="s">
        <v>482</v>
      </c>
      <c r="L35" s="208" t="s">
        <v>482</v>
      </c>
      <c r="M35" s="208" t="s">
        <v>482</v>
      </c>
      <c r="N35" s="208" t="s">
        <v>482</v>
      </c>
      <c r="O35" s="208" t="s">
        <v>482</v>
      </c>
      <c r="P35" s="208" t="s">
        <v>482</v>
      </c>
      <c r="Q35" s="208" t="s">
        <v>482</v>
      </c>
      <c r="R35" s="208" t="s">
        <v>482</v>
      </c>
      <c r="S35" s="208" t="s">
        <v>482</v>
      </c>
      <c r="T35" s="208" t="s">
        <v>482</v>
      </c>
      <c r="U35" s="208" t="s">
        <v>482</v>
      </c>
      <c r="V35" s="208" t="s">
        <v>482</v>
      </c>
      <c r="W35" s="208" t="s">
        <v>482</v>
      </c>
      <c r="X35" s="208" t="s">
        <v>482</v>
      </c>
    </row>
    <row r="36" spans="1:24" ht="120" x14ac:dyDescent="0.25">
      <c r="A36" s="210" t="s">
        <v>546</v>
      </c>
      <c r="B36" s="117" t="s">
        <v>846</v>
      </c>
      <c r="C36" s="208" t="s">
        <v>655</v>
      </c>
      <c r="D36" s="208" t="s">
        <v>482</v>
      </c>
      <c r="E36" s="208" t="s">
        <v>482</v>
      </c>
      <c r="F36" s="208" t="s">
        <v>482</v>
      </c>
      <c r="G36" s="208" t="s">
        <v>482</v>
      </c>
      <c r="H36" s="208" t="s">
        <v>482</v>
      </c>
      <c r="I36" s="208" t="s">
        <v>482</v>
      </c>
      <c r="J36" s="208" t="s">
        <v>482</v>
      </c>
      <c r="K36" s="208" t="s">
        <v>482</v>
      </c>
      <c r="L36" s="208" t="s">
        <v>482</v>
      </c>
      <c r="M36" s="208" t="s">
        <v>482</v>
      </c>
      <c r="N36" s="208" t="s">
        <v>482</v>
      </c>
      <c r="O36" s="208" t="s">
        <v>482</v>
      </c>
      <c r="P36" s="208" t="s">
        <v>482</v>
      </c>
      <c r="Q36" s="208" t="s">
        <v>482</v>
      </c>
      <c r="R36" s="208" t="s">
        <v>482</v>
      </c>
      <c r="S36" s="208" t="s">
        <v>482</v>
      </c>
      <c r="T36" s="208" t="s">
        <v>482</v>
      </c>
      <c r="U36" s="208" t="s">
        <v>482</v>
      </c>
      <c r="V36" s="208" t="s">
        <v>482</v>
      </c>
      <c r="W36" s="208" t="s">
        <v>482</v>
      </c>
      <c r="X36" s="208" t="s">
        <v>482</v>
      </c>
    </row>
    <row r="37" spans="1:24" ht="45" x14ac:dyDescent="0.25">
      <c r="A37" s="210" t="s">
        <v>546</v>
      </c>
      <c r="B37" s="117" t="s">
        <v>606</v>
      </c>
      <c r="C37" s="208" t="s">
        <v>655</v>
      </c>
      <c r="D37" s="208" t="s">
        <v>482</v>
      </c>
      <c r="E37" s="208" t="s">
        <v>482</v>
      </c>
      <c r="F37" s="208" t="s">
        <v>482</v>
      </c>
      <c r="G37" s="208" t="s">
        <v>482</v>
      </c>
      <c r="H37" s="208" t="s">
        <v>482</v>
      </c>
      <c r="I37" s="208" t="s">
        <v>482</v>
      </c>
      <c r="J37" s="208" t="s">
        <v>482</v>
      </c>
      <c r="K37" s="208" t="s">
        <v>482</v>
      </c>
      <c r="L37" s="208" t="s">
        <v>482</v>
      </c>
      <c r="M37" s="208" t="s">
        <v>482</v>
      </c>
      <c r="N37" s="208" t="s">
        <v>482</v>
      </c>
      <c r="O37" s="208" t="s">
        <v>482</v>
      </c>
      <c r="P37" s="208" t="s">
        <v>482</v>
      </c>
      <c r="Q37" s="208" t="s">
        <v>482</v>
      </c>
      <c r="R37" s="208" t="s">
        <v>482</v>
      </c>
      <c r="S37" s="208" t="s">
        <v>482</v>
      </c>
      <c r="T37" s="208" t="s">
        <v>482</v>
      </c>
      <c r="U37" s="208" t="s">
        <v>482</v>
      </c>
      <c r="V37" s="208" t="s">
        <v>482</v>
      </c>
      <c r="W37" s="208" t="s">
        <v>482</v>
      </c>
      <c r="X37" s="208" t="s">
        <v>482</v>
      </c>
    </row>
    <row r="38" spans="1:24" ht="45" x14ac:dyDescent="0.25">
      <c r="A38" s="210" t="s">
        <v>546</v>
      </c>
      <c r="B38" s="117" t="s">
        <v>606</v>
      </c>
      <c r="C38" s="208" t="s">
        <v>655</v>
      </c>
      <c r="D38" s="208" t="s">
        <v>482</v>
      </c>
      <c r="E38" s="208" t="s">
        <v>482</v>
      </c>
      <c r="F38" s="208" t="s">
        <v>482</v>
      </c>
      <c r="G38" s="208" t="s">
        <v>482</v>
      </c>
      <c r="H38" s="208" t="s">
        <v>482</v>
      </c>
      <c r="I38" s="208" t="s">
        <v>482</v>
      </c>
      <c r="J38" s="208" t="s">
        <v>482</v>
      </c>
      <c r="K38" s="208" t="s">
        <v>482</v>
      </c>
      <c r="L38" s="208" t="s">
        <v>482</v>
      </c>
      <c r="M38" s="208" t="s">
        <v>482</v>
      </c>
      <c r="N38" s="208" t="s">
        <v>482</v>
      </c>
      <c r="O38" s="208" t="s">
        <v>482</v>
      </c>
      <c r="P38" s="208" t="s">
        <v>482</v>
      </c>
      <c r="Q38" s="208" t="s">
        <v>482</v>
      </c>
      <c r="R38" s="208" t="s">
        <v>482</v>
      </c>
      <c r="S38" s="208" t="s">
        <v>482</v>
      </c>
      <c r="T38" s="208" t="s">
        <v>482</v>
      </c>
      <c r="U38" s="208" t="s">
        <v>482</v>
      </c>
      <c r="V38" s="208" t="s">
        <v>482</v>
      </c>
      <c r="W38" s="208" t="s">
        <v>482</v>
      </c>
      <c r="X38" s="208" t="s">
        <v>482</v>
      </c>
    </row>
    <row r="39" spans="1:24" ht="75" x14ac:dyDescent="0.25">
      <c r="A39" s="210" t="s">
        <v>547</v>
      </c>
      <c r="B39" s="117" t="s">
        <v>847</v>
      </c>
      <c r="C39" s="208" t="s">
        <v>655</v>
      </c>
      <c r="D39" s="208" t="s">
        <v>482</v>
      </c>
      <c r="E39" s="208" t="s">
        <v>482</v>
      </c>
      <c r="F39" s="208" t="s">
        <v>482</v>
      </c>
      <c r="G39" s="208" t="s">
        <v>482</v>
      </c>
      <c r="H39" s="208" t="s">
        <v>482</v>
      </c>
      <c r="I39" s="208" t="s">
        <v>482</v>
      </c>
      <c r="J39" s="208" t="s">
        <v>482</v>
      </c>
      <c r="K39" s="208" t="s">
        <v>482</v>
      </c>
      <c r="L39" s="208" t="s">
        <v>482</v>
      </c>
      <c r="M39" s="208" t="s">
        <v>482</v>
      </c>
      <c r="N39" s="208" t="s">
        <v>482</v>
      </c>
      <c r="O39" s="208" t="s">
        <v>482</v>
      </c>
      <c r="P39" s="208" t="s">
        <v>482</v>
      </c>
      <c r="Q39" s="208" t="s">
        <v>482</v>
      </c>
      <c r="R39" s="208" t="s">
        <v>482</v>
      </c>
      <c r="S39" s="208" t="s">
        <v>482</v>
      </c>
      <c r="T39" s="208" t="s">
        <v>482</v>
      </c>
      <c r="U39" s="208" t="s">
        <v>482</v>
      </c>
      <c r="V39" s="208" t="s">
        <v>482</v>
      </c>
      <c r="W39" s="208" t="s">
        <v>482</v>
      </c>
      <c r="X39" s="208" t="s">
        <v>482</v>
      </c>
    </row>
    <row r="40" spans="1:24" ht="45" x14ac:dyDescent="0.25">
      <c r="A40" s="210" t="s">
        <v>547</v>
      </c>
      <c r="B40" s="117" t="s">
        <v>606</v>
      </c>
      <c r="C40" s="208" t="s">
        <v>655</v>
      </c>
      <c r="D40" s="208" t="s">
        <v>482</v>
      </c>
      <c r="E40" s="208" t="s">
        <v>482</v>
      </c>
      <c r="F40" s="208" t="s">
        <v>482</v>
      </c>
      <c r="G40" s="208" t="s">
        <v>482</v>
      </c>
      <c r="H40" s="208" t="s">
        <v>482</v>
      </c>
      <c r="I40" s="208" t="s">
        <v>482</v>
      </c>
      <c r="J40" s="208" t="s">
        <v>482</v>
      </c>
      <c r="K40" s="208" t="s">
        <v>482</v>
      </c>
      <c r="L40" s="208" t="s">
        <v>482</v>
      </c>
      <c r="M40" s="208" t="s">
        <v>482</v>
      </c>
      <c r="N40" s="208" t="s">
        <v>482</v>
      </c>
      <c r="O40" s="208" t="s">
        <v>482</v>
      </c>
      <c r="P40" s="208" t="s">
        <v>482</v>
      </c>
      <c r="Q40" s="208" t="s">
        <v>482</v>
      </c>
      <c r="R40" s="208" t="s">
        <v>482</v>
      </c>
      <c r="S40" s="208" t="s">
        <v>482</v>
      </c>
      <c r="T40" s="208" t="s">
        <v>482</v>
      </c>
      <c r="U40" s="208" t="s">
        <v>482</v>
      </c>
      <c r="V40" s="208" t="s">
        <v>482</v>
      </c>
      <c r="W40" s="208" t="s">
        <v>482</v>
      </c>
      <c r="X40" s="208" t="s">
        <v>482</v>
      </c>
    </row>
    <row r="41" spans="1:24" ht="45" x14ac:dyDescent="0.25">
      <c r="A41" s="210" t="s">
        <v>547</v>
      </c>
      <c r="B41" s="117" t="s">
        <v>606</v>
      </c>
      <c r="C41" s="208" t="s">
        <v>655</v>
      </c>
      <c r="D41" s="208" t="s">
        <v>482</v>
      </c>
      <c r="E41" s="208" t="s">
        <v>482</v>
      </c>
      <c r="F41" s="208" t="s">
        <v>482</v>
      </c>
      <c r="G41" s="208" t="s">
        <v>482</v>
      </c>
      <c r="H41" s="208" t="s">
        <v>482</v>
      </c>
      <c r="I41" s="208" t="s">
        <v>482</v>
      </c>
      <c r="J41" s="208" t="s">
        <v>482</v>
      </c>
      <c r="K41" s="208" t="s">
        <v>482</v>
      </c>
      <c r="L41" s="208" t="s">
        <v>482</v>
      </c>
      <c r="M41" s="208" t="s">
        <v>482</v>
      </c>
      <c r="N41" s="208" t="s">
        <v>482</v>
      </c>
      <c r="O41" s="208" t="s">
        <v>482</v>
      </c>
      <c r="P41" s="208" t="s">
        <v>482</v>
      </c>
      <c r="Q41" s="208" t="s">
        <v>482</v>
      </c>
      <c r="R41" s="208" t="s">
        <v>482</v>
      </c>
      <c r="S41" s="208" t="s">
        <v>482</v>
      </c>
      <c r="T41" s="208" t="s">
        <v>482</v>
      </c>
      <c r="U41" s="208" t="s">
        <v>482</v>
      </c>
      <c r="V41" s="208" t="s">
        <v>482</v>
      </c>
      <c r="W41" s="208" t="s">
        <v>482</v>
      </c>
      <c r="X41" s="208" t="s">
        <v>482</v>
      </c>
    </row>
    <row r="42" spans="1:24" ht="75" x14ac:dyDescent="0.25">
      <c r="A42" s="210" t="s">
        <v>548</v>
      </c>
      <c r="B42" s="117" t="s">
        <v>848</v>
      </c>
      <c r="C42" s="208" t="s">
        <v>655</v>
      </c>
      <c r="D42" s="208" t="s">
        <v>482</v>
      </c>
      <c r="E42" s="208" t="s">
        <v>482</v>
      </c>
      <c r="F42" s="208" t="s">
        <v>482</v>
      </c>
      <c r="G42" s="208" t="s">
        <v>482</v>
      </c>
      <c r="H42" s="208" t="s">
        <v>482</v>
      </c>
      <c r="I42" s="208" t="s">
        <v>482</v>
      </c>
      <c r="J42" s="208" t="s">
        <v>482</v>
      </c>
      <c r="K42" s="208" t="s">
        <v>482</v>
      </c>
      <c r="L42" s="208" t="s">
        <v>482</v>
      </c>
      <c r="M42" s="208" t="s">
        <v>482</v>
      </c>
      <c r="N42" s="208" t="s">
        <v>482</v>
      </c>
      <c r="O42" s="208" t="s">
        <v>482</v>
      </c>
      <c r="P42" s="208" t="s">
        <v>482</v>
      </c>
      <c r="Q42" s="208" t="s">
        <v>482</v>
      </c>
      <c r="R42" s="208" t="s">
        <v>482</v>
      </c>
      <c r="S42" s="208" t="s">
        <v>482</v>
      </c>
      <c r="T42" s="208" t="s">
        <v>482</v>
      </c>
      <c r="U42" s="208" t="s">
        <v>482</v>
      </c>
      <c r="V42" s="208" t="s">
        <v>482</v>
      </c>
      <c r="W42" s="208" t="s">
        <v>482</v>
      </c>
      <c r="X42" s="208" t="s">
        <v>482</v>
      </c>
    </row>
    <row r="43" spans="1:24" ht="45" x14ac:dyDescent="0.25">
      <c r="A43" s="210" t="s">
        <v>548</v>
      </c>
      <c r="B43" s="117" t="s">
        <v>606</v>
      </c>
      <c r="C43" s="208" t="s">
        <v>655</v>
      </c>
      <c r="D43" s="208" t="s">
        <v>482</v>
      </c>
      <c r="E43" s="208" t="s">
        <v>482</v>
      </c>
      <c r="F43" s="208" t="s">
        <v>482</v>
      </c>
      <c r="G43" s="208" t="s">
        <v>482</v>
      </c>
      <c r="H43" s="208" t="s">
        <v>482</v>
      </c>
      <c r="I43" s="208" t="s">
        <v>482</v>
      </c>
      <c r="J43" s="208" t="s">
        <v>482</v>
      </c>
      <c r="K43" s="208" t="s">
        <v>482</v>
      </c>
      <c r="L43" s="208" t="s">
        <v>482</v>
      </c>
      <c r="M43" s="208" t="s">
        <v>482</v>
      </c>
      <c r="N43" s="208" t="s">
        <v>482</v>
      </c>
      <c r="O43" s="208" t="s">
        <v>482</v>
      </c>
      <c r="P43" s="208" t="s">
        <v>482</v>
      </c>
      <c r="Q43" s="208" t="s">
        <v>482</v>
      </c>
      <c r="R43" s="208" t="s">
        <v>482</v>
      </c>
      <c r="S43" s="208" t="s">
        <v>482</v>
      </c>
      <c r="T43" s="208" t="s">
        <v>482</v>
      </c>
      <c r="U43" s="208" t="s">
        <v>482</v>
      </c>
      <c r="V43" s="208" t="s">
        <v>482</v>
      </c>
      <c r="W43" s="208" t="s">
        <v>482</v>
      </c>
      <c r="X43" s="208" t="s">
        <v>482</v>
      </c>
    </row>
    <row r="44" spans="1:24" ht="45" x14ac:dyDescent="0.25">
      <c r="A44" s="210" t="s">
        <v>548</v>
      </c>
      <c r="B44" s="117" t="s">
        <v>606</v>
      </c>
      <c r="C44" s="208" t="s">
        <v>655</v>
      </c>
      <c r="D44" s="208" t="s">
        <v>482</v>
      </c>
      <c r="E44" s="208" t="s">
        <v>482</v>
      </c>
      <c r="F44" s="208" t="s">
        <v>482</v>
      </c>
      <c r="G44" s="208" t="s">
        <v>482</v>
      </c>
      <c r="H44" s="208" t="s">
        <v>482</v>
      </c>
      <c r="I44" s="208" t="s">
        <v>482</v>
      </c>
      <c r="J44" s="208" t="s">
        <v>482</v>
      </c>
      <c r="K44" s="208" t="s">
        <v>482</v>
      </c>
      <c r="L44" s="208" t="s">
        <v>482</v>
      </c>
      <c r="M44" s="208" t="s">
        <v>482</v>
      </c>
      <c r="N44" s="208" t="s">
        <v>482</v>
      </c>
      <c r="O44" s="208" t="s">
        <v>482</v>
      </c>
      <c r="P44" s="208" t="s">
        <v>482</v>
      </c>
      <c r="Q44" s="208" t="s">
        <v>482</v>
      </c>
      <c r="R44" s="208" t="s">
        <v>482</v>
      </c>
      <c r="S44" s="208" t="s">
        <v>482</v>
      </c>
      <c r="T44" s="208" t="s">
        <v>482</v>
      </c>
      <c r="U44" s="208" t="s">
        <v>482</v>
      </c>
      <c r="V44" s="208" t="s">
        <v>482</v>
      </c>
      <c r="W44" s="208" t="s">
        <v>482</v>
      </c>
      <c r="X44" s="208" t="s">
        <v>482</v>
      </c>
    </row>
    <row r="45" spans="1:24" ht="90" x14ac:dyDescent="0.25">
      <c r="A45" s="210" t="s">
        <v>549</v>
      </c>
      <c r="B45" s="117" t="s">
        <v>632</v>
      </c>
      <c r="C45" s="208" t="s">
        <v>655</v>
      </c>
      <c r="D45" s="208" t="s">
        <v>482</v>
      </c>
      <c r="E45" s="208" t="s">
        <v>482</v>
      </c>
      <c r="F45" s="208" t="s">
        <v>482</v>
      </c>
      <c r="G45" s="208" t="s">
        <v>482</v>
      </c>
      <c r="H45" s="208" t="s">
        <v>482</v>
      </c>
      <c r="I45" s="208" t="s">
        <v>482</v>
      </c>
      <c r="J45" s="208" t="s">
        <v>482</v>
      </c>
      <c r="K45" s="208" t="s">
        <v>482</v>
      </c>
      <c r="L45" s="208" t="s">
        <v>482</v>
      </c>
      <c r="M45" s="208" t="s">
        <v>482</v>
      </c>
      <c r="N45" s="208" t="s">
        <v>482</v>
      </c>
      <c r="O45" s="208" t="s">
        <v>482</v>
      </c>
      <c r="P45" s="208" t="s">
        <v>482</v>
      </c>
      <c r="Q45" s="208" t="s">
        <v>482</v>
      </c>
      <c r="R45" s="208" t="s">
        <v>482</v>
      </c>
      <c r="S45" s="208" t="s">
        <v>482</v>
      </c>
      <c r="T45" s="208" t="s">
        <v>482</v>
      </c>
      <c r="U45" s="208" t="s">
        <v>482</v>
      </c>
      <c r="V45" s="208" t="s">
        <v>482</v>
      </c>
      <c r="W45" s="208" t="s">
        <v>482</v>
      </c>
      <c r="X45" s="208" t="s">
        <v>482</v>
      </c>
    </row>
    <row r="46" spans="1:24" ht="45" x14ac:dyDescent="0.25">
      <c r="A46" s="210" t="s">
        <v>549</v>
      </c>
      <c r="B46" s="117" t="s">
        <v>606</v>
      </c>
      <c r="C46" s="208" t="s">
        <v>655</v>
      </c>
      <c r="D46" s="208" t="s">
        <v>482</v>
      </c>
      <c r="E46" s="208" t="s">
        <v>482</v>
      </c>
      <c r="F46" s="208" t="s">
        <v>482</v>
      </c>
      <c r="G46" s="208" t="s">
        <v>482</v>
      </c>
      <c r="H46" s="208" t="s">
        <v>482</v>
      </c>
      <c r="I46" s="208" t="s">
        <v>482</v>
      </c>
      <c r="J46" s="208" t="s">
        <v>482</v>
      </c>
      <c r="K46" s="208" t="s">
        <v>482</v>
      </c>
      <c r="L46" s="208" t="s">
        <v>482</v>
      </c>
      <c r="M46" s="208" t="s">
        <v>482</v>
      </c>
      <c r="N46" s="208" t="s">
        <v>482</v>
      </c>
      <c r="O46" s="208" t="s">
        <v>482</v>
      </c>
      <c r="P46" s="208" t="s">
        <v>482</v>
      </c>
      <c r="Q46" s="208" t="s">
        <v>482</v>
      </c>
      <c r="R46" s="208" t="s">
        <v>482</v>
      </c>
      <c r="S46" s="208" t="s">
        <v>482</v>
      </c>
      <c r="T46" s="208" t="s">
        <v>482</v>
      </c>
      <c r="U46" s="208" t="s">
        <v>482</v>
      </c>
      <c r="V46" s="208" t="s">
        <v>482</v>
      </c>
      <c r="W46" s="208" t="s">
        <v>482</v>
      </c>
      <c r="X46" s="208" t="s">
        <v>482</v>
      </c>
    </row>
    <row r="47" spans="1:24" ht="45" x14ac:dyDescent="0.25">
      <c r="A47" s="210" t="s">
        <v>549</v>
      </c>
      <c r="B47" s="117" t="s">
        <v>606</v>
      </c>
      <c r="C47" s="208" t="s">
        <v>655</v>
      </c>
      <c r="D47" s="208" t="s">
        <v>482</v>
      </c>
      <c r="E47" s="208" t="s">
        <v>482</v>
      </c>
      <c r="F47" s="208" t="s">
        <v>482</v>
      </c>
      <c r="G47" s="208" t="s">
        <v>482</v>
      </c>
      <c r="H47" s="208" t="s">
        <v>482</v>
      </c>
      <c r="I47" s="208" t="s">
        <v>482</v>
      </c>
      <c r="J47" s="208" t="s">
        <v>482</v>
      </c>
      <c r="K47" s="208" t="s">
        <v>482</v>
      </c>
      <c r="L47" s="208" t="s">
        <v>482</v>
      </c>
      <c r="M47" s="208" t="s">
        <v>482</v>
      </c>
      <c r="N47" s="208" t="s">
        <v>482</v>
      </c>
      <c r="O47" s="208" t="s">
        <v>482</v>
      </c>
      <c r="P47" s="208" t="s">
        <v>482</v>
      </c>
      <c r="Q47" s="208" t="s">
        <v>482</v>
      </c>
      <c r="R47" s="208" t="s">
        <v>482</v>
      </c>
      <c r="S47" s="208" t="s">
        <v>482</v>
      </c>
      <c r="T47" s="208" t="s">
        <v>482</v>
      </c>
      <c r="U47" s="208" t="s">
        <v>482</v>
      </c>
      <c r="V47" s="208" t="s">
        <v>482</v>
      </c>
      <c r="W47" s="208" t="s">
        <v>482</v>
      </c>
      <c r="X47" s="208" t="s">
        <v>482</v>
      </c>
    </row>
  </sheetData>
  <mergeCells count="32">
    <mergeCell ref="F16:F18"/>
    <mergeCell ref="U3:X3"/>
    <mergeCell ref="U2:X2"/>
    <mergeCell ref="U1:X1"/>
    <mergeCell ref="A15:V15"/>
    <mergeCell ref="A4:X4"/>
    <mergeCell ref="A5:X5"/>
    <mergeCell ref="A6:X6"/>
    <mergeCell ref="A7:X7"/>
    <mergeCell ref="A8:X8"/>
    <mergeCell ref="A9:X9"/>
    <mergeCell ref="A16:A18"/>
    <mergeCell ref="B16:B18"/>
    <mergeCell ref="C16:C18"/>
    <mergeCell ref="D16:D18"/>
    <mergeCell ref="E16:E18"/>
    <mergeCell ref="G16:G18"/>
    <mergeCell ref="H16:K16"/>
    <mergeCell ref="L16:M17"/>
    <mergeCell ref="W16:X17"/>
    <mergeCell ref="H17:H18"/>
    <mergeCell ref="I17:I18"/>
    <mergeCell ref="J17:J18"/>
    <mergeCell ref="K17:K18"/>
    <mergeCell ref="R17:S17"/>
    <mergeCell ref="T17:U17"/>
    <mergeCell ref="Q16:Q18"/>
    <mergeCell ref="R16:U16"/>
    <mergeCell ref="V16:V18"/>
    <mergeCell ref="N16:N18"/>
    <mergeCell ref="O16:O18"/>
    <mergeCell ref="P16:P18"/>
  </mergeCells>
  <pageMargins left="0.59055118110236227" right="0.19685039370078741" top="0.19685039370078741" bottom="0.19685039370078741" header="0.27559055118110237" footer="0.27559055118110237"/>
  <pageSetup paperSize="8" scale="48" fitToHeight="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Q17"/>
  <sheetViews>
    <sheetView view="pageBreakPreview" zoomScale="60" zoomScaleNormal="100" workbookViewId="0">
      <selection activeCell="A11" sqref="A11"/>
    </sheetView>
  </sheetViews>
  <sheetFormatPr defaultRowHeight="15" x14ac:dyDescent="0.25"/>
  <cols>
    <col min="1" max="1" width="12" style="31" customWidth="1"/>
    <col min="2" max="2" width="42.140625" style="16" customWidth="1"/>
    <col min="3" max="3" width="26.5703125" style="16" customWidth="1"/>
    <col min="4" max="4" width="21.5703125" style="16" customWidth="1"/>
    <col min="5" max="5" width="12.42578125" style="16" customWidth="1"/>
    <col min="6" max="6" width="9.7109375" style="16" customWidth="1"/>
    <col min="7" max="7" width="10.85546875" style="16" customWidth="1"/>
    <col min="8" max="8" width="11.140625" style="16" customWidth="1"/>
    <col min="9" max="9" width="10.7109375" style="16" customWidth="1"/>
    <col min="10" max="16384" width="9.140625" style="16"/>
  </cols>
  <sheetData>
    <row r="1" spans="1:17" s="11" customFormat="1" ht="15.75" x14ac:dyDescent="0.25">
      <c r="A1" s="30"/>
      <c r="H1" s="26"/>
      <c r="I1" s="189" t="s">
        <v>458</v>
      </c>
    </row>
    <row r="2" spans="1:17" s="11" customFormat="1" ht="15.75" x14ac:dyDescent="0.25">
      <c r="A2" s="30"/>
      <c r="H2" s="26"/>
      <c r="I2" s="190" t="s">
        <v>1</v>
      </c>
    </row>
    <row r="3" spans="1:17" s="11" customFormat="1" ht="15.75" x14ac:dyDescent="0.25">
      <c r="A3" s="30"/>
      <c r="H3" s="26"/>
      <c r="I3" s="190" t="s">
        <v>2</v>
      </c>
    </row>
    <row r="5" spans="1:17" ht="15.75" x14ac:dyDescent="0.25">
      <c r="A5" s="695" t="s">
        <v>459</v>
      </c>
      <c r="B5" s="695"/>
      <c r="C5" s="695"/>
      <c r="D5" s="695"/>
      <c r="E5" s="695"/>
      <c r="F5" s="695"/>
      <c r="G5" s="695"/>
      <c r="H5" s="695"/>
      <c r="I5" s="695"/>
    </row>
    <row r="6" spans="1:17" ht="15.75" x14ac:dyDescent="0.25">
      <c r="A6" s="32"/>
      <c r="B6" s="26"/>
      <c r="C6" s="26"/>
      <c r="D6" s="26"/>
      <c r="E6" s="26"/>
      <c r="F6" s="26"/>
      <c r="G6" s="26"/>
      <c r="H6" s="26"/>
      <c r="I6" s="26"/>
    </row>
    <row r="7" spans="1:17" ht="15.75" x14ac:dyDescent="0.25">
      <c r="A7" s="648" t="str">
        <f>G0228_1074205010351_16_0_69_!A6</f>
        <v xml:space="preserve">Инвестиционная программа              ООО "ИнвестГрадСтрой"     </v>
      </c>
      <c r="B7" s="663"/>
      <c r="C7" s="663"/>
      <c r="D7" s="663"/>
      <c r="E7" s="663"/>
      <c r="F7" s="663"/>
      <c r="G7" s="663"/>
      <c r="H7" s="663"/>
      <c r="I7" s="663"/>
      <c r="J7" s="17"/>
      <c r="K7" s="17"/>
      <c r="L7" s="17"/>
      <c r="M7" s="17"/>
      <c r="N7" s="17"/>
      <c r="O7" s="17"/>
      <c r="P7" s="27"/>
      <c r="Q7" s="15"/>
    </row>
    <row r="8" spans="1:17" ht="15.75" x14ac:dyDescent="0.25">
      <c r="A8" s="679" t="s">
        <v>401</v>
      </c>
      <c r="B8" s="679"/>
      <c r="C8" s="679"/>
      <c r="D8" s="679"/>
      <c r="E8" s="679"/>
      <c r="F8" s="679"/>
      <c r="G8" s="679"/>
      <c r="H8" s="679"/>
      <c r="I8" s="679"/>
      <c r="J8" s="18"/>
      <c r="K8" s="18"/>
      <c r="L8" s="18"/>
      <c r="M8" s="18"/>
      <c r="N8" s="18"/>
      <c r="O8" s="18"/>
      <c r="P8" s="27"/>
      <c r="Q8" s="15"/>
    </row>
    <row r="9" spans="1:17" ht="15.75" x14ac:dyDescent="0.25">
      <c r="A9" s="679"/>
      <c r="B9" s="679"/>
      <c r="C9" s="679"/>
      <c r="D9" s="679"/>
      <c r="E9" s="679"/>
      <c r="F9" s="679"/>
      <c r="G9" s="679"/>
      <c r="H9" s="679"/>
      <c r="I9" s="679"/>
      <c r="J9" s="19"/>
      <c r="K9" s="19"/>
      <c r="L9" s="19"/>
      <c r="M9" s="19"/>
      <c r="N9" s="19"/>
      <c r="O9" s="19"/>
      <c r="P9" s="27"/>
      <c r="Q9" s="15"/>
    </row>
    <row r="10" spans="1:17" x14ac:dyDescent="0.25">
      <c r="A10" s="680" t="s">
        <v>962</v>
      </c>
      <c r="B10" s="681"/>
      <c r="C10" s="681"/>
      <c r="D10" s="681"/>
      <c r="E10" s="681"/>
      <c r="F10" s="681"/>
      <c r="G10" s="681"/>
      <c r="H10" s="681"/>
      <c r="I10" s="681"/>
    </row>
    <row r="11" spans="1:17" s="33" customFormat="1" x14ac:dyDescent="0.25">
      <c r="H11" s="34"/>
    </row>
    <row r="12" spans="1:17" s="35" customFormat="1" x14ac:dyDescent="0.25">
      <c r="A12" s="630" t="s">
        <v>460</v>
      </c>
      <c r="B12" s="631" t="s">
        <v>461</v>
      </c>
      <c r="C12" s="631" t="s">
        <v>462</v>
      </c>
      <c r="D12" s="631" t="s">
        <v>463</v>
      </c>
      <c r="E12" s="631" t="s">
        <v>464</v>
      </c>
      <c r="F12" s="631"/>
      <c r="G12" s="631"/>
      <c r="H12" s="631"/>
      <c r="I12" s="631"/>
    </row>
    <row r="13" spans="1:17" s="33" customFormat="1" x14ac:dyDescent="0.25">
      <c r="A13" s="630"/>
      <c r="B13" s="631"/>
      <c r="C13" s="631"/>
      <c r="D13" s="631"/>
      <c r="E13" s="163" t="s">
        <v>879</v>
      </c>
      <c r="F13" s="163" t="s">
        <v>880</v>
      </c>
      <c r="G13" s="163" t="s">
        <v>881</v>
      </c>
      <c r="H13" s="163" t="s">
        <v>882</v>
      </c>
      <c r="I13" s="163" t="s">
        <v>883</v>
      </c>
    </row>
    <row r="14" spans="1:17" s="33" customFormat="1" x14ac:dyDescent="0.25">
      <c r="A14" s="62">
        <v>1</v>
      </c>
      <c r="B14" s="64">
        <v>2</v>
      </c>
      <c r="C14" s="62">
        <v>3</v>
      </c>
      <c r="D14" s="64">
        <v>4</v>
      </c>
      <c r="E14" s="77" t="s">
        <v>20</v>
      </c>
      <c r="F14" s="78" t="s">
        <v>21</v>
      </c>
      <c r="G14" s="77" t="s">
        <v>22</v>
      </c>
      <c r="H14" s="78" t="s">
        <v>23</v>
      </c>
      <c r="I14" s="77" t="s">
        <v>465</v>
      </c>
    </row>
    <row r="15" spans="1:17" s="15" customFormat="1" ht="75" x14ac:dyDescent="0.25">
      <c r="A15" s="69">
        <v>1</v>
      </c>
      <c r="B15" s="164" t="s">
        <v>761</v>
      </c>
      <c r="C15" s="164" t="s">
        <v>884</v>
      </c>
      <c r="D15" s="165" t="s">
        <v>928</v>
      </c>
      <c r="E15" s="166">
        <v>1.036</v>
      </c>
      <c r="F15" s="166">
        <v>1.04</v>
      </c>
      <c r="G15" s="166">
        <f>F15</f>
        <v>1.04</v>
      </c>
      <c r="H15" s="166">
        <f>G15</f>
        <v>1.04</v>
      </c>
      <c r="I15" s="166">
        <f>H15</f>
        <v>1.04</v>
      </c>
    </row>
    <row r="16" spans="1:17" s="15" customFormat="1" ht="75" x14ac:dyDescent="0.25">
      <c r="A16" s="69">
        <v>2</v>
      </c>
      <c r="B16" s="164" t="s">
        <v>761</v>
      </c>
      <c r="C16" s="224" t="s">
        <v>482</v>
      </c>
      <c r="D16" s="224" t="s">
        <v>482</v>
      </c>
      <c r="E16" s="224" t="s">
        <v>482</v>
      </c>
      <c r="F16" s="224" t="s">
        <v>482</v>
      </c>
      <c r="G16" s="224" t="s">
        <v>482</v>
      </c>
      <c r="H16" s="224" t="s">
        <v>482</v>
      </c>
      <c r="I16" s="224" t="s">
        <v>482</v>
      </c>
    </row>
    <row r="17" spans="1:9" s="15" customFormat="1" ht="75" x14ac:dyDescent="0.25">
      <c r="A17" s="69">
        <v>3</v>
      </c>
      <c r="B17" s="164" t="s">
        <v>761</v>
      </c>
      <c r="C17" s="224" t="s">
        <v>482</v>
      </c>
      <c r="D17" s="224" t="s">
        <v>482</v>
      </c>
      <c r="E17" s="224" t="s">
        <v>482</v>
      </c>
      <c r="F17" s="224" t="s">
        <v>482</v>
      </c>
      <c r="G17" s="224" t="s">
        <v>482</v>
      </c>
      <c r="H17" s="224" t="s">
        <v>482</v>
      </c>
      <c r="I17" s="224" t="s">
        <v>482</v>
      </c>
    </row>
  </sheetData>
  <mergeCells count="10">
    <mergeCell ref="A12:A13"/>
    <mergeCell ref="B12:B13"/>
    <mergeCell ref="C12:C13"/>
    <mergeCell ref="D12:D13"/>
    <mergeCell ref="E12:I12"/>
    <mergeCell ref="A5:I5"/>
    <mergeCell ref="A7:I7"/>
    <mergeCell ref="A8:I8"/>
    <mergeCell ref="A9:I9"/>
    <mergeCell ref="A10:I10"/>
  </mergeCells>
  <pageMargins left="0.59055118110236227" right="0.19685039370078741" top="0.19685039370078741" bottom="0.19685039370078741" header="0.27559055118110237" footer="0.27559055118110237"/>
  <pageSetup paperSize="9" scale="53" orientation="portrait" r:id="rId1"/>
  <headerFooter alignWithMargins="0">
    <oddHeader>&amp;L&amp;"Arial,обычный"&amp;6Подготовлено с использованием системы ГАРАНТ</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BD18"/>
  <sheetViews>
    <sheetView view="pageBreakPreview" zoomScaleNormal="100" zoomScaleSheetLayoutView="100" workbookViewId="0">
      <selection activeCell="A11" sqref="A11"/>
    </sheetView>
  </sheetViews>
  <sheetFormatPr defaultRowHeight="15.75" x14ac:dyDescent="0.25"/>
  <cols>
    <col min="1" max="1" width="8.28515625" style="172" customWidth="1"/>
    <col min="2" max="2" width="56.85546875" style="172" customWidth="1"/>
    <col min="3" max="3" width="13.140625" style="172" customWidth="1"/>
    <col min="4" max="8" width="13.85546875" style="172" customWidth="1"/>
    <col min="9" max="9" width="5.140625" style="172" customWidth="1"/>
    <col min="10" max="10" width="6.85546875" style="172" customWidth="1"/>
    <col min="11" max="12" width="6.5703125" style="172" customWidth="1"/>
    <col min="13" max="13" width="5.7109375" style="172" customWidth="1"/>
    <col min="14" max="14" width="5.42578125" style="172" customWidth="1"/>
    <col min="15" max="15" width="5" style="172" customWidth="1"/>
    <col min="16" max="16" width="4.85546875" style="172" customWidth="1"/>
    <col min="17" max="17" width="6.5703125" style="172" customWidth="1"/>
    <col min="18" max="18" width="7.140625" style="172" customWidth="1"/>
    <col min="19" max="19" width="5.28515625" style="172" customWidth="1"/>
    <col min="20" max="20" width="5" style="172" customWidth="1"/>
    <col min="21" max="22" width="3.85546875" style="172" customWidth="1"/>
    <col min="23" max="23" width="4.7109375" style="172" customWidth="1"/>
    <col min="24" max="26" width="6.5703125" style="172" customWidth="1"/>
    <col min="27" max="27" width="4.42578125" style="172" customWidth="1"/>
    <col min="28" max="28" width="5.140625" style="172" customWidth="1"/>
    <col min="29" max="29" width="4.42578125" style="172" customWidth="1"/>
    <col min="30" max="30" width="5" style="172" customWidth="1"/>
    <col min="31" max="33" width="6.5703125" style="172" customWidth="1"/>
    <col min="34" max="34" width="7" style="172" customWidth="1"/>
    <col min="35" max="35" width="6.5703125" style="172" customWidth="1"/>
    <col min="36" max="36" width="7.42578125" style="172" customWidth="1"/>
    <col min="37" max="37" width="4" style="172" customWidth="1"/>
    <col min="38" max="38" width="6.5703125" style="172" customWidth="1"/>
    <col min="39" max="39" width="18.42578125" style="172" customWidth="1"/>
    <col min="40" max="40" width="24.28515625" style="172" customWidth="1"/>
    <col min="41" max="41" width="14.42578125" style="172" customWidth="1"/>
    <col min="42" max="42" width="25.5703125" style="172" customWidth="1"/>
    <col min="43" max="43" width="12.42578125" style="172" customWidth="1"/>
    <col min="44" max="44" width="19.85546875" style="172" customWidth="1"/>
    <col min="45" max="46" width="4.7109375" style="172" customWidth="1"/>
    <col min="47" max="47" width="4.28515625" style="172" customWidth="1"/>
    <col min="48" max="48" width="4.42578125" style="172" customWidth="1"/>
    <col min="49" max="49" width="5.140625" style="172" customWidth="1"/>
    <col min="50" max="50" width="5.7109375" style="172" customWidth="1"/>
    <col min="51" max="51" width="6.28515625" style="172" customWidth="1"/>
    <col min="52" max="52" width="6.5703125" style="172" customWidth="1"/>
    <col min="53" max="53" width="6.28515625" style="172" customWidth="1"/>
    <col min="54" max="55" width="5.7109375" style="172" customWidth="1"/>
    <col min="56" max="56" width="14.7109375" style="172" customWidth="1"/>
    <col min="57" max="66" width="5.7109375" style="172" customWidth="1"/>
    <col min="67" max="16384" width="9.140625" style="172"/>
  </cols>
  <sheetData>
    <row r="1" spans="1:56" x14ac:dyDescent="0.25">
      <c r="H1" s="173" t="s">
        <v>466</v>
      </c>
      <c r="N1" s="5"/>
      <c r="O1" s="173"/>
      <c r="P1" s="5"/>
      <c r="Q1" s="5"/>
      <c r="R1" s="5"/>
      <c r="S1" s="5"/>
      <c r="T1" s="5"/>
      <c r="U1" s="5"/>
      <c r="V1" s="5"/>
      <c r="W1" s="5"/>
      <c r="X1" s="5"/>
    </row>
    <row r="2" spans="1:56" x14ac:dyDescent="0.25">
      <c r="H2" s="173" t="s">
        <v>1</v>
      </c>
      <c r="N2" s="5"/>
      <c r="O2" s="173"/>
      <c r="P2" s="5"/>
      <c r="Q2" s="5"/>
      <c r="R2" s="5"/>
      <c r="S2" s="5"/>
      <c r="T2" s="5"/>
      <c r="U2" s="5"/>
      <c r="V2" s="5"/>
      <c r="W2" s="5"/>
      <c r="X2" s="5"/>
    </row>
    <row r="3" spans="1:56" x14ac:dyDescent="0.25">
      <c r="H3" s="173" t="s">
        <v>2</v>
      </c>
      <c r="N3" s="5"/>
      <c r="O3" s="173"/>
      <c r="P3" s="5"/>
      <c r="Q3" s="5"/>
      <c r="R3" s="5"/>
      <c r="S3" s="5"/>
      <c r="T3" s="5"/>
      <c r="U3" s="5"/>
      <c r="V3" s="5"/>
      <c r="W3" s="5"/>
      <c r="X3" s="5"/>
    </row>
    <row r="4" spans="1:56" x14ac:dyDescent="0.25">
      <c r="H4" s="173"/>
      <c r="N4" s="5"/>
      <c r="O4" s="173"/>
      <c r="P4" s="5"/>
      <c r="Q4" s="5"/>
      <c r="R4" s="5"/>
      <c r="S4" s="5"/>
      <c r="T4" s="5"/>
      <c r="U4" s="5"/>
      <c r="V4" s="5"/>
      <c r="W4" s="5"/>
      <c r="X4" s="5"/>
    </row>
    <row r="5" spans="1:56" x14ac:dyDescent="0.25">
      <c r="A5" s="698" t="s">
        <v>467</v>
      </c>
      <c r="B5" s="698"/>
      <c r="C5" s="698"/>
      <c r="D5" s="698"/>
      <c r="E5" s="698"/>
      <c r="F5" s="698"/>
      <c r="G5" s="698"/>
      <c r="H5" s="698"/>
      <c r="N5" s="5"/>
      <c r="O5" s="173"/>
      <c r="P5" s="5"/>
      <c r="Q5" s="5"/>
      <c r="R5" s="5"/>
      <c r="S5" s="5"/>
      <c r="T5" s="5"/>
      <c r="U5" s="5"/>
      <c r="V5" s="5"/>
      <c r="W5" s="5"/>
      <c r="X5" s="5"/>
    </row>
    <row r="6" spans="1:56" x14ac:dyDescent="0.25">
      <c r="I6" s="5"/>
      <c r="J6" s="5"/>
      <c r="K6" s="5"/>
      <c r="L6" s="5"/>
      <c r="M6" s="5"/>
      <c r="N6" s="5"/>
      <c r="O6" s="174"/>
      <c r="P6" s="174"/>
      <c r="Q6" s="174"/>
      <c r="R6" s="174"/>
      <c r="S6" s="174"/>
      <c r="T6" s="174"/>
      <c r="U6" s="174"/>
      <c r="V6" s="174"/>
      <c r="W6" s="174"/>
      <c r="X6" s="174"/>
      <c r="Y6" s="174"/>
      <c r="Z6" s="174"/>
      <c r="AA6" s="174"/>
      <c r="AB6" s="174"/>
      <c r="AC6" s="5"/>
      <c r="AD6" s="174"/>
      <c r="AE6" s="5"/>
      <c r="AF6" s="5"/>
      <c r="AG6" s="5"/>
      <c r="AH6" s="5"/>
      <c r="AI6" s="5"/>
      <c r="AJ6" s="5"/>
      <c r="AK6" s="5"/>
      <c r="AL6" s="5"/>
      <c r="AM6" s="5"/>
      <c r="AN6" s="5"/>
      <c r="AO6" s="5"/>
      <c r="AP6" s="5"/>
      <c r="AQ6" s="5"/>
      <c r="AR6" s="5"/>
      <c r="AS6" s="5"/>
      <c r="AT6" s="5"/>
      <c r="AU6" s="5"/>
    </row>
    <row r="7" spans="1:56" x14ac:dyDescent="0.25">
      <c r="A7" s="699" t="str">
        <f>G0228_1074205010351_17_0_69_!A7</f>
        <v xml:space="preserve">Инвестиционная программа              ООО "ИнвестГрадСтрой"     </v>
      </c>
      <c r="B7" s="700"/>
      <c r="C7" s="700"/>
      <c r="D7" s="700"/>
      <c r="E7" s="700"/>
      <c r="F7" s="700"/>
      <c r="G7" s="700"/>
      <c r="H7" s="700"/>
      <c r="I7" s="36"/>
      <c r="J7" s="36"/>
      <c r="K7" s="36"/>
      <c r="L7" s="36"/>
      <c r="M7" s="36"/>
      <c r="N7" s="36"/>
      <c r="O7" s="174"/>
      <c r="P7" s="174"/>
      <c r="Q7" s="174"/>
      <c r="R7" s="174"/>
      <c r="S7" s="174"/>
      <c r="T7" s="174"/>
      <c r="U7" s="174"/>
      <c r="V7" s="174"/>
      <c r="W7" s="174"/>
      <c r="X7" s="174"/>
      <c r="Y7" s="174"/>
      <c r="Z7" s="174"/>
      <c r="AA7" s="174"/>
      <c r="AB7" s="174"/>
      <c r="AC7" s="5"/>
      <c r="AD7" s="174"/>
      <c r="AE7" s="5"/>
      <c r="AF7" s="5"/>
      <c r="AG7" s="5"/>
      <c r="AH7" s="5"/>
      <c r="AI7" s="5"/>
      <c r="AJ7" s="5"/>
      <c r="AK7" s="5"/>
      <c r="AL7" s="5"/>
      <c r="AM7" s="5"/>
      <c r="AN7" s="5"/>
      <c r="AO7" s="5"/>
      <c r="AP7" s="5"/>
      <c r="AQ7" s="5"/>
      <c r="AR7" s="5"/>
      <c r="AS7" s="5"/>
      <c r="AT7" s="5"/>
      <c r="AU7" s="5"/>
    </row>
    <row r="8" spans="1:56" x14ac:dyDescent="0.25">
      <c r="A8" s="700" t="s">
        <v>4</v>
      </c>
      <c r="B8" s="700"/>
      <c r="C8" s="700"/>
      <c r="D8" s="700"/>
      <c r="E8" s="700"/>
      <c r="F8" s="700"/>
      <c r="G8" s="700"/>
      <c r="H8" s="700"/>
      <c r="I8" s="37"/>
      <c r="J8" s="37"/>
      <c r="K8" s="37"/>
      <c r="L8" s="37"/>
      <c r="M8" s="37"/>
      <c r="N8" s="37"/>
      <c r="O8" s="174"/>
      <c r="P8" s="174"/>
      <c r="Q8" s="174"/>
      <c r="R8" s="174"/>
      <c r="S8" s="174"/>
      <c r="T8" s="174"/>
      <c r="U8" s="174"/>
      <c r="V8" s="174"/>
      <c r="W8" s="174"/>
      <c r="X8" s="174"/>
      <c r="Y8" s="174"/>
      <c r="Z8" s="174"/>
      <c r="AA8" s="174"/>
      <c r="AB8" s="174"/>
      <c r="AC8" s="5"/>
      <c r="AD8" s="174"/>
      <c r="AE8" s="5"/>
      <c r="AF8" s="5"/>
      <c r="AG8" s="5"/>
      <c r="AH8" s="5"/>
      <c r="AI8" s="5"/>
      <c r="AJ8" s="5"/>
      <c r="AK8" s="5"/>
      <c r="AL8" s="5"/>
      <c r="AM8" s="5"/>
      <c r="AN8" s="5"/>
      <c r="AO8" s="5"/>
      <c r="AP8" s="5"/>
      <c r="AQ8" s="5"/>
      <c r="AR8" s="5"/>
      <c r="AS8" s="5"/>
      <c r="AT8" s="5"/>
      <c r="AU8" s="5"/>
    </row>
    <row r="9" spans="1:56" x14ac:dyDescent="0.25">
      <c r="A9" s="5"/>
      <c r="B9" s="5"/>
      <c r="C9" s="5"/>
      <c r="D9" s="5"/>
      <c r="E9" s="5"/>
      <c r="F9" s="5"/>
      <c r="G9" s="5"/>
      <c r="H9" s="5"/>
      <c r="I9" s="5"/>
      <c r="J9" s="5"/>
      <c r="K9" s="5"/>
      <c r="L9" s="5"/>
      <c r="M9" s="5"/>
      <c r="N9" s="5"/>
      <c r="O9" s="174"/>
      <c r="P9" s="174"/>
      <c r="Q9" s="174"/>
      <c r="R9" s="174"/>
      <c r="S9" s="174"/>
      <c r="T9" s="174"/>
      <c r="U9" s="174"/>
      <c r="V9" s="174"/>
      <c r="W9" s="174"/>
      <c r="X9" s="174"/>
      <c r="Y9" s="174"/>
      <c r="Z9" s="174"/>
      <c r="AA9" s="174"/>
      <c r="AB9" s="174"/>
      <c r="AC9" s="5"/>
      <c r="AD9" s="174"/>
      <c r="AE9" s="5"/>
      <c r="AF9" s="5"/>
      <c r="AG9" s="5"/>
      <c r="AH9" s="5"/>
      <c r="AI9" s="5"/>
      <c r="AJ9" s="5"/>
      <c r="AK9" s="5"/>
      <c r="AL9" s="5"/>
      <c r="AM9" s="5"/>
      <c r="AN9" s="5"/>
      <c r="AO9" s="5"/>
      <c r="AP9" s="5"/>
      <c r="AQ9" s="5"/>
      <c r="AR9" s="5"/>
      <c r="AS9" s="5"/>
      <c r="AT9" s="5"/>
      <c r="AU9" s="5"/>
    </row>
    <row r="10" spans="1:56" x14ac:dyDescent="0.25">
      <c r="A10" s="701" t="s">
        <v>955</v>
      </c>
      <c r="B10" s="701"/>
      <c r="C10" s="701"/>
      <c r="D10" s="701"/>
      <c r="E10" s="701"/>
      <c r="F10" s="701"/>
      <c r="G10" s="701"/>
      <c r="H10" s="701"/>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c r="BA10" s="168"/>
      <c r="BB10" s="168"/>
      <c r="BC10" s="168"/>
      <c r="BD10" s="168"/>
    </row>
    <row r="11" spans="1:56" x14ac:dyDescent="0.25">
      <c r="A11" s="169"/>
      <c r="B11" s="169"/>
      <c r="C11" s="169"/>
      <c r="D11" s="169"/>
      <c r="E11" s="169"/>
      <c r="F11" s="169"/>
      <c r="G11" s="169"/>
      <c r="H11" s="169"/>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row>
    <row r="12" spans="1:56" x14ac:dyDescent="0.25">
      <c r="A12" s="5" t="s">
        <v>468</v>
      </c>
      <c r="B12" s="5"/>
      <c r="C12" s="5"/>
      <c r="D12" s="5"/>
      <c r="E12" s="5"/>
      <c r="F12" s="5"/>
      <c r="G12" s="5"/>
      <c r="H12" s="5"/>
      <c r="I12" s="5"/>
      <c r="J12" s="5"/>
      <c r="K12" s="5"/>
      <c r="L12" s="5"/>
      <c r="M12" s="5"/>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row>
    <row r="13" spans="1:56" x14ac:dyDescent="0.25">
      <c r="A13" s="696" t="s">
        <v>460</v>
      </c>
      <c r="B13" s="697" t="s">
        <v>469</v>
      </c>
      <c r="C13" s="697" t="s">
        <v>470</v>
      </c>
      <c r="D13" s="697" t="s">
        <v>471</v>
      </c>
      <c r="E13" s="697"/>
      <c r="F13" s="697"/>
      <c r="G13" s="697"/>
      <c r="H13" s="697"/>
      <c r="J13" s="38"/>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56" x14ac:dyDescent="0.25">
      <c r="A14" s="696"/>
      <c r="B14" s="697"/>
      <c r="C14" s="697"/>
      <c r="D14" s="89" t="s">
        <v>862</v>
      </c>
      <c r="E14" s="314" t="s">
        <v>863</v>
      </c>
      <c r="F14" s="314" t="s">
        <v>864</v>
      </c>
      <c r="G14" s="314" t="s">
        <v>865</v>
      </c>
      <c r="H14" s="314" t="s">
        <v>866</v>
      </c>
      <c r="J14" s="38"/>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row>
    <row r="15" spans="1:56" x14ac:dyDescent="0.25">
      <c r="A15" s="80">
        <v>1</v>
      </c>
      <c r="B15" s="89">
        <v>2</v>
      </c>
      <c r="C15" s="80">
        <v>3</v>
      </c>
      <c r="D15" s="89">
        <v>4</v>
      </c>
      <c r="E15" s="80">
        <v>5</v>
      </c>
      <c r="F15" s="80">
        <v>6</v>
      </c>
      <c r="G15" s="80">
        <v>7</v>
      </c>
      <c r="H15" s="80">
        <v>8</v>
      </c>
      <c r="J15" s="38"/>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row>
    <row r="16" spans="1:56" ht="47.25" x14ac:dyDescent="0.25">
      <c r="A16" s="80">
        <v>1</v>
      </c>
      <c r="B16" s="171" t="s">
        <v>906</v>
      </c>
      <c r="C16" s="167" t="s">
        <v>762</v>
      </c>
      <c r="D16" s="484">
        <v>1.90934</v>
      </c>
      <c r="E16" s="484">
        <f>D16*0.985</f>
        <v>1.8806999</v>
      </c>
      <c r="F16" s="484">
        <f t="shared" ref="F16:H16" si="0">E16*0.985</f>
        <v>1.8524894015</v>
      </c>
      <c r="G16" s="484">
        <f t="shared" si="0"/>
        <v>1.8247020604774999</v>
      </c>
      <c r="H16" s="484">
        <f t="shared" si="0"/>
        <v>1.7973315295703374</v>
      </c>
      <c r="J16" s="38"/>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8" ht="31.5" x14ac:dyDescent="0.25">
      <c r="A17" s="80">
        <v>2</v>
      </c>
      <c r="B17" s="171" t="s">
        <v>907</v>
      </c>
      <c r="C17" s="170" t="s">
        <v>762</v>
      </c>
      <c r="D17" s="485">
        <v>0.72382999999999997</v>
      </c>
      <c r="E17" s="484">
        <f>D17*0.985</f>
        <v>0.71297254999999993</v>
      </c>
      <c r="F17" s="484">
        <f t="shared" ref="F17" si="1">E17*0.985</f>
        <v>0.7022779617499999</v>
      </c>
      <c r="G17" s="484">
        <f t="shared" ref="G17" si="2">F17*0.985</f>
        <v>0.69174379232374994</v>
      </c>
      <c r="H17" s="484">
        <f t="shared" ref="H17" si="3">G17*0.985</f>
        <v>0.68136763543889367</v>
      </c>
    </row>
    <row r="18" spans="1:8" ht="31.5" x14ac:dyDescent="0.25">
      <c r="A18" s="80">
        <v>3</v>
      </c>
      <c r="B18" s="171" t="s">
        <v>763</v>
      </c>
      <c r="C18" s="170" t="s">
        <v>762</v>
      </c>
      <c r="D18" s="485">
        <v>1</v>
      </c>
      <c r="E18" s="485">
        <f>D18</f>
        <v>1</v>
      </c>
      <c r="F18" s="485">
        <f t="shared" ref="F18:H18" si="4">E18</f>
        <v>1</v>
      </c>
      <c r="G18" s="485">
        <f t="shared" si="4"/>
        <v>1</v>
      </c>
      <c r="H18" s="485">
        <f t="shared" si="4"/>
        <v>1</v>
      </c>
    </row>
  </sheetData>
  <mergeCells count="8">
    <mergeCell ref="A13:A14"/>
    <mergeCell ref="B13:B14"/>
    <mergeCell ref="C13:C14"/>
    <mergeCell ref="D13:H13"/>
    <mergeCell ref="A5:H5"/>
    <mergeCell ref="A7:H7"/>
    <mergeCell ref="A8:H8"/>
    <mergeCell ref="A10:H10"/>
  </mergeCells>
  <pageMargins left="0.39370078740157483" right="0.39370078740157483" top="0.78740157480314965" bottom="0.39370078740157483" header="0.27559055118110237" footer="0.27559055118110237"/>
  <pageSetup paperSize="9" scale="9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sheetPr>
  <dimension ref="A1:J20"/>
  <sheetViews>
    <sheetView tabSelected="1" view="pageBreakPreview" zoomScaleNormal="100" zoomScaleSheetLayoutView="100" workbookViewId="0">
      <selection activeCell="A8" sqref="A8"/>
    </sheetView>
  </sheetViews>
  <sheetFormatPr defaultColWidth="9.85546875" defaultRowHeight="15.75" customHeight="1" x14ac:dyDescent="0.2"/>
  <cols>
    <col min="1" max="1" width="6.140625" style="175" customWidth="1"/>
    <col min="2" max="2" width="88.140625" style="43" customWidth="1"/>
    <col min="3" max="16384" width="9.85546875" style="43"/>
  </cols>
  <sheetData>
    <row r="1" spans="1:10" s="1" customFormat="1" x14ac:dyDescent="0.2">
      <c r="A1" s="39"/>
      <c r="B1" s="173" t="s">
        <v>472</v>
      </c>
      <c r="C1" s="40"/>
      <c r="D1" s="40"/>
      <c r="E1" s="40"/>
      <c r="F1" s="40"/>
      <c r="G1" s="40"/>
      <c r="H1" s="40"/>
      <c r="I1" s="40"/>
    </row>
    <row r="2" spans="1:10" s="1" customFormat="1" x14ac:dyDescent="0.25">
      <c r="A2" s="39"/>
      <c r="B2" s="191" t="s">
        <v>1</v>
      </c>
      <c r="C2" s="40"/>
      <c r="D2" s="40"/>
      <c r="E2" s="40"/>
      <c r="F2" s="40"/>
      <c r="G2" s="40"/>
      <c r="H2" s="40"/>
      <c r="I2" s="40"/>
    </row>
    <row r="3" spans="1:10" s="1" customFormat="1" x14ac:dyDescent="0.25">
      <c r="A3" s="39"/>
      <c r="B3" s="191" t="s">
        <v>2</v>
      </c>
      <c r="C3" s="40"/>
      <c r="D3" s="40"/>
      <c r="E3" s="40"/>
      <c r="F3" s="40"/>
      <c r="G3" s="40"/>
      <c r="H3" s="40"/>
      <c r="I3" s="40"/>
    </row>
    <row r="4" spans="1:10" ht="18.75" customHeight="1" x14ac:dyDescent="0.3">
      <c r="A4" s="41"/>
      <c r="B4" s="2"/>
      <c r="C4" s="42"/>
      <c r="D4" s="42"/>
      <c r="E4" s="42"/>
      <c r="F4" s="42"/>
      <c r="G4" s="42"/>
      <c r="H4" s="42"/>
      <c r="I4" s="42"/>
    </row>
    <row r="5" spans="1:10" ht="171" customHeight="1" x14ac:dyDescent="0.3">
      <c r="A5" s="702" t="s">
        <v>473</v>
      </c>
      <c r="B5" s="702"/>
      <c r="C5" s="44"/>
      <c r="D5" s="44"/>
      <c r="E5" s="44"/>
      <c r="F5" s="44"/>
      <c r="G5" s="44"/>
      <c r="H5" s="44"/>
      <c r="I5" s="44"/>
      <c r="J5" s="44"/>
    </row>
    <row r="6" spans="1:10" ht="20.25" customHeight="1" x14ac:dyDescent="0.3">
      <c r="A6" s="45"/>
      <c r="B6" s="45"/>
      <c r="C6" s="44"/>
      <c r="D6" s="44"/>
      <c r="E6" s="44"/>
      <c r="F6" s="44"/>
      <c r="G6" s="44"/>
      <c r="H6" s="44"/>
      <c r="I6" s="44"/>
      <c r="J6" s="44"/>
    </row>
    <row r="7" spans="1:10" ht="18.75" customHeight="1" x14ac:dyDescent="0.3">
      <c r="A7" s="569" t="s">
        <v>953</v>
      </c>
      <c r="B7" s="569"/>
      <c r="C7" s="45"/>
      <c r="D7" s="45"/>
      <c r="E7" s="45"/>
      <c r="F7" s="42"/>
      <c r="G7" s="42"/>
      <c r="H7" s="42"/>
      <c r="I7" s="42"/>
      <c r="J7" s="42"/>
    </row>
    <row r="9" spans="1:10" ht="69" customHeight="1" x14ac:dyDescent="0.2">
      <c r="A9" s="81" t="s">
        <v>460</v>
      </c>
      <c r="B9" s="61" t="s">
        <v>474</v>
      </c>
    </row>
    <row r="10" spans="1:10" ht="15.75" customHeight="1" x14ac:dyDescent="0.2">
      <c r="A10" s="82">
        <v>1</v>
      </c>
      <c r="B10" s="82">
        <v>2</v>
      </c>
    </row>
    <row r="11" spans="1:10" ht="15.75" customHeight="1" x14ac:dyDescent="0.2">
      <c r="A11" s="82">
        <v>1</v>
      </c>
      <c r="B11" s="82" t="s">
        <v>482</v>
      </c>
    </row>
    <row r="20" ht="20.25" customHeight="1" x14ac:dyDescent="0.2"/>
  </sheetData>
  <mergeCells count="2">
    <mergeCell ref="A5:B5"/>
    <mergeCell ref="A7:B7"/>
  </mergeCells>
  <pageMargins left="0.78740157480314965" right="0.39370078740157483" top="0.39370078740157483" bottom="0.39370078740157483" header="0.27559055118110237" footer="0.27559055118110237"/>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11"/>
  <sheetViews>
    <sheetView view="pageBreakPreview" topLeftCell="A10" zoomScale="50" zoomScaleNormal="75" zoomScaleSheetLayoutView="50" workbookViewId="0">
      <pane xSplit="3" ySplit="8" topLeftCell="AE18" activePane="bottomRight" state="frozen"/>
      <selection activeCell="A10" sqref="A10"/>
      <selection pane="topRight" activeCell="D10" sqref="D10"/>
      <selection pane="bottomLeft" activeCell="A18" sqref="A18"/>
      <selection pane="bottomRight" activeCell="BI54" sqref="BI54"/>
    </sheetView>
  </sheetViews>
  <sheetFormatPr defaultRowHeight="12" x14ac:dyDescent="0.25"/>
  <cols>
    <col min="1" max="1" width="9.85546875" style="96" customWidth="1"/>
    <col min="2" max="2" width="38.7109375" style="95" customWidth="1"/>
    <col min="3" max="3" width="14.140625" style="97" customWidth="1"/>
    <col min="4" max="63" width="11.140625" style="95" customWidth="1"/>
    <col min="64" max="16384" width="9.140625" style="95"/>
  </cols>
  <sheetData>
    <row r="1" spans="1:63" s="92" customFormat="1" ht="15" customHeight="1" x14ac:dyDescent="0.25">
      <c r="A1" s="91"/>
      <c r="C1" s="93"/>
      <c r="BF1" s="529" t="s">
        <v>0</v>
      </c>
      <c r="BG1" s="529"/>
      <c r="BH1" s="529"/>
      <c r="BI1" s="529"/>
      <c r="BJ1" s="529"/>
      <c r="BK1" s="529"/>
    </row>
    <row r="2" spans="1:63" s="92" customFormat="1" ht="15" customHeight="1" x14ac:dyDescent="0.25">
      <c r="A2" s="91"/>
      <c r="C2" s="93"/>
      <c r="J2" s="430"/>
      <c r="K2" s="524"/>
      <c r="L2" s="524"/>
      <c r="M2" s="524"/>
      <c r="N2" s="524"/>
      <c r="O2" s="430"/>
      <c r="BF2" s="529" t="s">
        <v>1</v>
      </c>
      <c r="BG2" s="529"/>
      <c r="BH2" s="529"/>
      <c r="BI2" s="529"/>
      <c r="BJ2" s="529"/>
      <c r="BK2" s="529"/>
    </row>
    <row r="3" spans="1:63" s="92" customFormat="1" ht="15" customHeight="1" x14ac:dyDescent="0.25">
      <c r="A3" s="91"/>
      <c r="C3" s="93"/>
      <c r="J3" s="94"/>
      <c r="K3" s="94"/>
      <c r="L3" s="94"/>
      <c r="M3" s="94"/>
      <c r="N3" s="94"/>
      <c r="O3" s="94"/>
      <c r="BF3" s="529" t="s">
        <v>2</v>
      </c>
      <c r="BG3" s="529"/>
      <c r="BH3" s="529"/>
      <c r="BI3" s="529"/>
      <c r="BJ3" s="529"/>
      <c r="BK3" s="529"/>
    </row>
    <row r="4" spans="1:63" ht="18.75" x14ac:dyDescent="0.25">
      <c r="A4" s="525" t="s">
        <v>3</v>
      </c>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c r="AN4" s="525"/>
      <c r="AO4" s="525"/>
      <c r="AP4" s="525"/>
      <c r="AQ4" s="525"/>
    </row>
    <row r="5" spans="1:63" ht="18.75" x14ac:dyDescent="0.25">
      <c r="A5" s="525" t="s">
        <v>898</v>
      </c>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row>
    <row r="7" spans="1:63" ht="18.75" x14ac:dyDescent="0.25">
      <c r="A7" s="526" t="str">
        <f>G0228_1074205010351_01_2_69!A7</f>
        <v xml:space="preserve">Инвестиционная программа              ООО "ИнвестГрадСтрой"                </v>
      </c>
      <c r="B7" s="526"/>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63" ht="15.75" x14ac:dyDescent="0.25">
      <c r="A8" s="527" t="s">
        <v>4</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7"/>
      <c r="AO8" s="527"/>
      <c r="AP8" s="527"/>
      <c r="AQ8" s="527"/>
    </row>
    <row r="10" spans="1:63" ht="18.75" x14ac:dyDescent="0.25">
      <c r="A10" s="526" t="s">
        <v>953</v>
      </c>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row>
    <row r="11" spans="1:63" ht="18.75" x14ac:dyDescent="0.25">
      <c r="A11" s="98"/>
      <c r="B11" s="99"/>
      <c r="C11" s="99"/>
      <c r="D11" s="99"/>
      <c r="E11" s="99"/>
      <c r="F11" s="99"/>
      <c r="G11" s="99"/>
      <c r="H11" s="99"/>
      <c r="I11" s="99"/>
      <c r="J11" s="99"/>
      <c r="K11" s="99"/>
      <c r="L11" s="99"/>
      <c r="M11" s="99"/>
      <c r="N11" s="99"/>
      <c r="O11" s="99"/>
      <c r="P11" s="100"/>
      <c r="Q11" s="100"/>
      <c r="R11" s="100"/>
      <c r="S11" s="100"/>
      <c r="T11" s="100"/>
      <c r="U11" s="100"/>
      <c r="V11" s="100"/>
      <c r="W11" s="100"/>
      <c r="X11" s="100"/>
      <c r="Y11" s="100"/>
      <c r="Z11" s="100"/>
      <c r="AA11" s="100"/>
      <c r="AB11" s="100"/>
      <c r="AC11" s="100"/>
      <c r="AD11" s="100"/>
      <c r="AE11" s="100"/>
      <c r="AF11" s="100"/>
      <c r="AG11" s="100"/>
      <c r="AH11" s="99"/>
      <c r="AI11" s="99"/>
      <c r="AJ11" s="99"/>
      <c r="AK11" s="99"/>
      <c r="AL11" s="99"/>
      <c r="AM11" s="99"/>
      <c r="AN11" s="99"/>
      <c r="AO11" s="99"/>
      <c r="AP11" s="99"/>
      <c r="AQ11" s="99"/>
    </row>
    <row r="12" spans="1:63" s="102" customFormat="1" ht="18.75" x14ac:dyDescent="0.25">
      <c r="A12" s="526"/>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101"/>
      <c r="AS12" s="101"/>
      <c r="AT12" s="101"/>
      <c r="AU12" s="101"/>
      <c r="AV12" s="101"/>
      <c r="AW12" s="101"/>
      <c r="AX12" s="101"/>
      <c r="AY12" s="101"/>
      <c r="AZ12" s="101"/>
      <c r="BA12" s="101"/>
      <c r="BB12" s="101"/>
      <c r="BC12" s="101"/>
      <c r="BD12" s="101"/>
    </row>
    <row r="13" spans="1:63" ht="15.75" customHeight="1" x14ac:dyDescent="0.25">
      <c r="A13" s="531" t="s">
        <v>5</v>
      </c>
      <c r="B13" s="523" t="s">
        <v>6</v>
      </c>
      <c r="C13" s="523" t="s">
        <v>7</v>
      </c>
      <c r="D13" s="530" t="s">
        <v>8</v>
      </c>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t="s">
        <v>8</v>
      </c>
      <c r="AQ13" s="530"/>
      <c r="AR13" s="530"/>
      <c r="AS13" s="530"/>
      <c r="AT13" s="530"/>
      <c r="AU13" s="530"/>
      <c r="AV13" s="530"/>
      <c r="AW13" s="530"/>
      <c r="AX13" s="530"/>
      <c r="AY13" s="530"/>
      <c r="AZ13" s="530"/>
      <c r="BA13" s="530"/>
      <c r="BB13" s="530"/>
      <c r="BC13" s="530"/>
      <c r="BD13" s="530"/>
      <c r="BE13" s="530"/>
      <c r="BF13" s="530"/>
      <c r="BG13" s="530"/>
      <c r="BH13" s="530"/>
      <c r="BI13" s="530"/>
      <c r="BJ13" s="530"/>
      <c r="BK13" s="530"/>
    </row>
    <row r="14" spans="1:63" ht="96.75" customHeight="1" x14ac:dyDescent="0.25">
      <c r="A14" s="531"/>
      <c r="B14" s="523"/>
      <c r="C14" s="523"/>
      <c r="D14" s="530" t="s">
        <v>9</v>
      </c>
      <c r="E14" s="530"/>
      <c r="F14" s="530"/>
      <c r="G14" s="530"/>
      <c r="H14" s="530"/>
      <c r="I14" s="530"/>
      <c r="J14" s="530"/>
      <c r="K14" s="530"/>
      <c r="L14" s="530"/>
      <c r="M14" s="530"/>
      <c r="N14" s="530"/>
      <c r="O14" s="530"/>
      <c r="P14" s="530"/>
      <c r="Q14" s="530"/>
      <c r="R14" s="530"/>
      <c r="S14" s="530"/>
      <c r="T14" s="530"/>
      <c r="U14" s="530"/>
      <c r="V14" s="530"/>
      <c r="W14" s="530"/>
      <c r="X14" s="530" t="s">
        <v>764</v>
      </c>
      <c r="Y14" s="530"/>
      <c r="Z14" s="530"/>
      <c r="AA14" s="530"/>
      <c r="AB14" s="530"/>
      <c r="AC14" s="530"/>
      <c r="AD14" s="530"/>
      <c r="AE14" s="530"/>
      <c r="AF14" s="530"/>
      <c r="AG14" s="530"/>
      <c r="AH14" s="530"/>
      <c r="AI14" s="530"/>
      <c r="AJ14" s="530"/>
      <c r="AK14" s="530"/>
      <c r="AL14" s="530"/>
      <c r="AM14" s="530"/>
      <c r="AN14" s="530"/>
      <c r="AO14" s="530"/>
      <c r="AP14" s="530" t="s">
        <v>10</v>
      </c>
      <c r="AQ14" s="530"/>
      <c r="AR14" s="530"/>
      <c r="AS14" s="530"/>
      <c r="AT14" s="530"/>
      <c r="AU14" s="530"/>
      <c r="AV14" s="530" t="s">
        <v>11</v>
      </c>
      <c r="AW14" s="530"/>
      <c r="AX14" s="530"/>
      <c r="AY14" s="530"/>
      <c r="AZ14" s="530" t="s">
        <v>12</v>
      </c>
      <c r="BA14" s="530"/>
      <c r="BB14" s="530"/>
      <c r="BC14" s="530"/>
      <c r="BD14" s="530"/>
      <c r="BE14" s="530"/>
      <c r="BF14" s="530" t="s">
        <v>13</v>
      </c>
      <c r="BG14" s="530"/>
      <c r="BH14" s="530"/>
      <c r="BI14" s="530"/>
      <c r="BJ14" s="530" t="s">
        <v>14</v>
      </c>
      <c r="BK14" s="530"/>
    </row>
    <row r="15" spans="1:63" ht="232.5" customHeight="1" x14ac:dyDescent="0.25">
      <c r="A15" s="531"/>
      <c r="B15" s="523"/>
      <c r="C15" s="523"/>
      <c r="D15" s="528" t="s">
        <v>765</v>
      </c>
      <c r="E15" s="528"/>
      <c r="F15" s="528" t="s">
        <v>766</v>
      </c>
      <c r="G15" s="528"/>
      <c r="H15" s="528" t="s">
        <v>767</v>
      </c>
      <c r="I15" s="528"/>
      <c r="J15" s="528" t="s">
        <v>768</v>
      </c>
      <c r="K15" s="528"/>
      <c r="L15" s="528" t="s">
        <v>769</v>
      </c>
      <c r="M15" s="528"/>
      <c r="N15" s="528" t="s">
        <v>770</v>
      </c>
      <c r="O15" s="528"/>
      <c r="P15" s="528" t="s">
        <v>771</v>
      </c>
      <c r="Q15" s="528"/>
      <c r="R15" s="528" t="s">
        <v>772</v>
      </c>
      <c r="S15" s="528"/>
      <c r="T15" s="528" t="s">
        <v>896</v>
      </c>
      <c r="U15" s="528"/>
      <c r="V15" s="528" t="s">
        <v>773</v>
      </c>
      <c r="W15" s="528"/>
      <c r="X15" s="528" t="s">
        <v>774</v>
      </c>
      <c r="Y15" s="528"/>
      <c r="Z15" s="528" t="s">
        <v>775</v>
      </c>
      <c r="AA15" s="528"/>
      <c r="AB15" s="528" t="s">
        <v>776</v>
      </c>
      <c r="AC15" s="528"/>
      <c r="AD15" s="528" t="s">
        <v>777</v>
      </c>
      <c r="AE15" s="528"/>
      <c r="AF15" s="528" t="s">
        <v>778</v>
      </c>
      <c r="AG15" s="528"/>
      <c r="AH15" s="528" t="s">
        <v>779</v>
      </c>
      <c r="AI15" s="528"/>
      <c r="AJ15" s="528" t="s">
        <v>780</v>
      </c>
      <c r="AK15" s="528"/>
      <c r="AL15" s="528" t="s">
        <v>781</v>
      </c>
      <c r="AM15" s="528"/>
      <c r="AN15" s="528" t="s">
        <v>782</v>
      </c>
      <c r="AO15" s="528"/>
      <c r="AP15" s="528" t="s">
        <v>783</v>
      </c>
      <c r="AQ15" s="528"/>
      <c r="AR15" s="528" t="s">
        <v>784</v>
      </c>
      <c r="AS15" s="528"/>
      <c r="AT15" s="528" t="s">
        <v>785</v>
      </c>
      <c r="AU15" s="528"/>
      <c r="AV15" s="528" t="s">
        <v>786</v>
      </c>
      <c r="AW15" s="528"/>
      <c r="AX15" s="528" t="s">
        <v>787</v>
      </c>
      <c r="AY15" s="528"/>
      <c r="AZ15" s="528" t="s">
        <v>788</v>
      </c>
      <c r="BA15" s="528"/>
      <c r="BB15" s="528" t="s">
        <v>789</v>
      </c>
      <c r="BC15" s="528"/>
      <c r="BD15" s="528" t="s">
        <v>790</v>
      </c>
      <c r="BE15" s="528"/>
      <c r="BF15" s="528" t="s">
        <v>791</v>
      </c>
      <c r="BG15" s="528"/>
      <c r="BH15" s="528" t="s">
        <v>792</v>
      </c>
      <c r="BI15" s="528"/>
      <c r="BJ15" s="528" t="s">
        <v>15</v>
      </c>
      <c r="BK15" s="528"/>
    </row>
    <row r="16" spans="1:63" ht="66.75" customHeight="1" x14ac:dyDescent="0.25">
      <c r="A16" s="531"/>
      <c r="B16" s="523"/>
      <c r="C16" s="523"/>
      <c r="D16" s="182" t="s">
        <v>54</v>
      </c>
      <c r="E16" s="182" t="s">
        <v>55</v>
      </c>
      <c r="F16" s="182" t="s">
        <v>54</v>
      </c>
      <c r="G16" s="182" t="s">
        <v>55</v>
      </c>
      <c r="H16" s="182" t="s">
        <v>54</v>
      </c>
      <c r="I16" s="182" t="s">
        <v>55</v>
      </c>
      <c r="J16" s="182" t="s">
        <v>54</v>
      </c>
      <c r="K16" s="182" t="s">
        <v>55</v>
      </c>
      <c r="L16" s="182" t="s">
        <v>54</v>
      </c>
      <c r="M16" s="182" t="s">
        <v>55</v>
      </c>
      <c r="N16" s="182" t="s">
        <v>54</v>
      </c>
      <c r="O16" s="182" t="s">
        <v>55</v>
      </c>
      <c r="P16" s="182" t="s">
        <v>54</v>
      </c>
      <c r="Q16" s="182" t="s">
        <v>55</v>
      </c>
      <c r="R16" s="182" t="s">
        <v>54</v>
      </c>
      <c r="S16" s="182" t="s">
        <v>55</v>
      </c>
      <c r="T16" s="182" t="s">
        <v>54</v>
      </c>
      <c r="U16" s="182" t="s">
        <v>55</v>
      </c>
      <c r="V16" s="182" t="s">
        <v>54</v>
      </c>
      <c r="W16" s="182" t="s">
        <v>55</v>
      </c>
      <c r="X16" s="182" t="s">
        <v>54</v>
      </c>
      <c r="Y16" s="182" t="s">
        <v>55</v>
      </c>
      <c r="Z16" s="182" t="s">
        <v>54</v>
      </c>
      <c r="AA16" s="182" t="s">
        <v>55</v>
      </c>
      <c r="AB16" s="182" t="s">
        <v>54</v>
      </c>
      <c r="AC16" s="182" t="s">
        <v>55</v>
      </c>
      <c r="AD16" s="182" t="s">
        <v>54</v>
      </c>
      <c r="AE16" s="182" t="s">
        <v>55</v>
      </c>
      <c r="AF16" s="182" t="s">
        <v>54</v>
      </c>
      <c r="AG16" s="182" t="s">
        <v>55</v>
      </c>
      <c r="AH16" s="182" t="s">
        <v>54</v>
      </c>
      <c r="AI16" s="182" t="s">
        <v>55</v>
      </c>
      <c r="AJ16" s="182" t="s">
        <v>54</v>
      </c>
      <c r="AK16" s="182" t="s">
        <v>55</v>
      </c>
      <c r="AL16" s="182" t="s">
        <v>54</v>
      </c>
      <c r="AM16" s="182" t="s">
        <v>55</v>
      </c>
      <c r="AN16" s="182" t="s">
        <v>54</v>
      </c>
      <c r="AO16" s="182" t="s">
        <v>55</v>
      </c>
      <c r="AP16" s="182" t="s">
        <v>54</v>
      </c>
      <c r="AQ16" s="182" t="s">
        <v>55</v>
      </c>
      <c r="AR16" s="182" t="s">
        <v>54</v>
      </c>
      <c r="AS16" s="182" t="s">
        <v>55</v>
      </c>
      <c r="AT16" s="182" t="s">
        <v>54</v>
      </c>
      <c r="AU16" s="182" t="s">
        <v>55</v>
      </c>
      <c r="AV16" s="182" t="s">
        <v>54</v>
      </c>
      <c r="AW16" s="182" t="s">
        <v>55</v>
      </c>
      <c r="AX16" s="182" t="s">
        <v>54</v>
      </c>
      <c r="AY16" s="182" t="s">
        <v>55</v>
      </c>
      <c r="AZ16" s="182" t="s">
        <v>54</v>
      </c>
      <c r="BA16" s="182" t="s">
        <v>55</v>
      </c>
      <c r="BB16" s="182" t="s">
        <v>54</v>
      </c>
      <c r="BC16" s="182" t="s">
        <v>55</v>
      </c>
      <c r="BD16" s="182" t="s">
        <v>54</v>
      </c>
      <c r="BE16" s="182" t="s">
        <v>55</v>
      </c>
      <c r="BF16" s="182" t="s">
        <v>54</v>
      </c>
      <c r="BG16" s="182" t="s">
        <v>55</v>
      </c>
      <c r="BH16" s="182" t="s">
        <v>54</v>
      </c>
      <c r="BI16" s="182" t="s">
        <v>55</v>
      </c>
      <c r="BJ16" s="182" t="s">
        <v>54</v>
      </c>
      <c r="BK16" s="182" t="s">
        <v>55</v>
      </c>
    </row>
    <row r="17" spans="1:63" s="103" customFormat="1" ht="15.75" x14ac:dyDescent="0.25">
      <c r="A17" s="432">
        <v>1</v>
      </c>
      <c r="B17" s="429">
        <v>2</v>
      </c>
      <c r="C17" s="429">
        <v>3</v>
      </c>
      <c r="D17" s="431" t="s">
        <v>16</v>
      </c>
      <c r="E17" s="431" t="s">
        <v>17</v>
      </c>
      <c r="F17" s="431" t="s">
        <v>18</v>
      </c>
      <c r="G17" s="431" t="s">
        <v>19</v>
      </c>
      <c r="H17" s="431" t="s">
        <v>793</v>
      </c>
      <c r="I17" s="431" t="s">
        <v>794</v>
      </c>
      <c r="J17" s="431" t="s">
        <v>795</v>
      </c>
      <c r="K17" s="431" t="s">
        <v>796</v>
      </c>
      <c r="L17" s="431" t="s">
        <v>797</v>
      </c>
      <c r="M17" s="431" t="s">
        <v>798</v>
      </c>
      <c r="N17" s="431" t="s">
        <v>799</v>
      </c>
      <c r="O17" s="431" t="s">
        <v>800</v>
      </c>
      <c r="P17" s="431" t="s">
        <v>801</v>
      </c>
      <c r="Q17" s="431" t="s">
        <v>802</v>
      </c>
      <c r="R17" s="431" t="s">
        <v>803</v>
      </c>
      <c r="S17" s="431" t="s">
        <v>804</v>
      </c>
      <c r="T17" s="431" t="s">
        <v>805</v>
      </c>
      <c r="U17" s="431" t="s">
        <v>806</v>
      </c>
      <c r="V17" s="431" t="s">
        <v>807</v>
      </c>
      <c r="W17" s="431" t="s">
        <v>808</v>
      </c>
      <c r="X17" s="431" t="s">
        <v>20</v>
      </c>
      <c r="Y17" s="431" t="s">
        <v>21</v>
      </c>
      <c r="Z17" s="431" t="s">
        <v>22</v>
      </c>
      <c r="AA17" s="431" t="s">
        <v>23</v>
      </c>
      <c r="AB17" s="431" t="s">
        <v>465</v>
      </c>
      <c r="AC17" s="431" t="s">
        <v>809</v>
      </c>
      <c r="AD17" s="431" t="s">
        <v>810</v>
      </c>
      <c r="AE17" s="431" t="s">
        <v>811</v>
      </c>
      <c r="AF17" s="431" t="s">
        <v>812</v>
      </c>
      <c r="AG17" s="431" t="s">
        <v>813</v>
      </c>
      <c r="AH17" s="431" t="s">
        <v>814</v>
      </c>
      <c r="AI17" s="431" t="s">
        <v>815</v>
      </c>
      <c r="AJ17" s="431" t="s">
        <v>816</v>
      </c>
      <c r="AK17" s="431" t="s">
        <v>817</v>
      </c>
      <c r="AL17" s="431" t="s">
        <v>818</v>
      </c>
      <c r="AM17" s="431" t="s">
        <v>819</v>
      </c>
      <c r="AN17" s="431" t="s">
        <v>820</v>
      </c>
      <c r="AO17" s="431" t="s">
        <v>821</v>
      </c>
      <c r="AP17" s="431" t="s">
        <v>24</v>
      </c>
      <c r="AQ17" s="431" t="s">
        <v>25</v>
      </c>
      <c r="AR17" s="431" t="s">
        <v>26</v>
      </c>
      <c r="AS17" s="431" t="s">
        <v>27</v>
      </c>
      <c r="AT17" s="431" t="s">
        <v>822</v>
      </c>
      <c r="AU17" s="431" t="s">
        <v>823</v>
      </c>
      <c r="AV17" s="431" t="s">
        <v>28</v>
      </c>
      <c r="AW17" s="431" t="s">
        <v>29</v>
      </c>
      <c r="AX17" s="431" t="s">
        <v>30</v>
      </c>
      <c r="AY17" s="431" t="s">
        <v>31</v>
      </c>
      <c r="AZ17" s="431" t="s">
        <v>32</v>
      </c>
      <c r="BA17" s="431" t="s">
        <v>33</v>
      </c>
      <c r="BB17" s="431" t="s">
        <v>34</v>
      </c>
      <c r="BC17" s="431" t="s">
        <v>35</v>
      </c>
      <c r="BD17" s="431" t="s">
        <v>824</v>
      </c>
      <c r="BE17" s="431" t="s">
        <v>825</v>
      </c>
      <c r="BF17" s="431" t="s">
        <v>36</v>
      </c>
      <c r="BG17" s="431" t="s">
        <v>37</v>
      </c>
      <c r="BH17" s="431" t="s">
        <v>38</v>
      </c>
      <c r="BI17" s="431" t="s">
        <v>39</v>
      </c>
      <c r="BJ17" s="184" t="s">
        <v>40</v>
      </c>
      <c r="BK17" s="184" t="s">
        <v>41</v>
      </c>
    </row>
    <row r="18" spans="1:63" s="103" customFormat="1" ht="31.5" x14ac:dyDescent="0.25">
      <c r="A18" s="90">
        <f>G0228_1074205010351_02_0_69_!A19</f>
        <v>0</v>
      </c>
      <c r="B18" s="104" t="str">
        <f>G0228_1074205010351_02_0_69_!B19</f>
        <v>ВСЕГО по инвестиционной программе, в том числе:</v>
      </c>
      <c r="C18" s="105" t="str">
        <f>G0228_1074205010351_02_0_69_!C19</f>
        <v>Г</v>
      </c>
      <c r="D18" s="129">
        <f t="shared" ref="D18:BK18" si="0">SUM(D19:D24)</f>
        <v>0</v>
      </c>
      <c r="E18" s="129">
        <f t="shared" si="0"/>
        <v>0</v>
      </c>
      <c r="F18" s="129">
        <f t="shared" si="0"/>
        <v>0</v>
      </c>
      <c r="G18" s="129">
        <f t="shared" si="0"/>
        <v>0</v>
      </c>
      <c r="H18" s="129">
        <f t="shared" si="0"/>
        <v>0</v>
      </c>
      <c r="I18" s="129">
        <f t="shared" si="0"/>
        <v>0</v>
      </c>
      <c r="J18" s="129">
        <f t="shared" si="0"/>
        <v>0</v>
      </c>
      <c r="K18" s="129">
        <f t="shared" si="0"/>
        <v>0</v>
      </c>
      <c r="L18" s="129">
        <f t="shared" si="0"/>
        <v>0</v>
      </c>
      <c r="M18" s="129">
        <f t="shared" si="0"/>
        <v>0</v>
      </c>
      <c r="N18" s="129">
        <f t="shared" si="0"/>
        <v>0</v>
      </c>
      <c r="O18" s="129">
        <f t="shared" si="0"/>
        <v>0</v>
      </c>
      <c r="P18" s="129">
        <f t="shared" si="0"/>
        <v>0</v>
      </c>
      <c r="Q18" s="129">
        <f t="shared" si="0"/>
        <v>0</v>
      </c>
      <c r="R18" s="129">
        <f t="shared" si="0"/>
        <v>0</v>
      </c>
      <c r="S18" s="129">
        <f t="shared" si="0"/>
        <v>0</v>
      </c>
      <c r="T18" s="129">
        <f t="shared" si="0"/>
        <v>0</v>
      </c>
      <c r="U18" s="129">
        <f t="shared" si="0"/>
        <v>0</v>
      </c>
      <c r="V18" s="129">
        <f t="shared" si="0"/>
        <v>0</v>
      </c>
      <c r="W18" s="129">
        <f t="shared" si="0"/>
        <v>0</v>
      </c>
      <c r="X18" s="129">
        <f t="shared" si="0"/>
        <v>0</v>
      </c>
      <c r="Y18" s="129">
        <f t="shared" si="0"/>
        <v>0</v>
      </c>
      <c r="Z18" s="129">
        <f t="shared" si="0"/>
        <v>0</v>
      </c>
      <c r="AA18" s="129">
        <f t="shared" si="0"/>
        <v>0</v>
      </c>
      <c r="AB18" s="129">
        <f t="shared" si="0"/>
        <v>0</v>
      </c>
      <c r="AC18" s="129">
        <f t="shared" si="0"/>
        <v>0</v>
      </c>
      <c r="AD18" s="129">
        <f t="shared" si="0"/>
        <v>0</v>
      </c>
      <c r="AE18" s="129">
        <f t="shared" si="0"/>
        <v>0</v>
      </c>
      <c r="AF18" s="129">
        <f t="shared" si="0"/>
        <v>0</v>
      </c>
      <c r="AG18" s="129">
        <f t="shared" si="0"/>
        <v>0</v>
      </c>
      <c r="AH18" s="129">
        <f t="shared" si="0"/>
        <v>0</v>
      </c>
      <c r="AI18" s="129">
        <f t="shared" si="0"/>
        <v>0</v>
      </c>
      <c r="AJ18" s="129">
        <f t="shared" si="0"/>
        <v>0</v>
      </c>
      <c r="AK18" s="129">
        <f t="shared" si="0"/>
        <v>0</v>
      </c>
      <c r="AL18" s="129">
        <f t="shared" si="0"/>
        <v>0</v>
      </c>
      <c r="AM18" s="129">
        <f t="shared" si="0"/>
        <v>0</v>
      </c>
      <c r="AN18" s="222">
        <f t="shared" si="0"/>
        <v>0.15</v>
      </c>
      <c r="AO18" s="222">
        <f t="shared" si="0"/>
        <v>0</v>
      </c>
      <c r="AP18" s="129">
        <f t="shared" si="0"/>
        <v>0</v>
      </c>
      <c r="AQ18" s="129">
        <f t="shared" si="0"/>
        <v>0</v>
      </c>
      <c r="AR18" s="129">
        <f t="shared" si="0"/>
        <v>0</v>
      </c>
      <c r="AS18" s="129">
        <f t="shared" si="0"/>
        <v>0</v>
      </c>
      <c r="AT18" s="129">
        <f t="shared" si="0"/>
        <v>0</v>
      </c>
      <c r="AU18" s="129">
        <f t="shared" si="0"/>
        <v>0</v>
      </c>
      <c r="AV18" s="129">
        <f t="shared" si="0"/>
        <v>0</v>
      </c>
      <c r="AW18" s="129">
        <f t="shared" si="0"/>
        <v>0</v>
      </c>
      <c r="AX18" s="129">
        <f t="shared" si="0"/>
        <v>0</v>
      </c>
      <c r="AY18" s="129">
        <f t="shared" si="0"/>
        <v>0</v>
      </c>
      <c r="AZ18" s="129">
        <f t="shared" si="0"/>
        <v>0</v>
      </c>
      <c r="BA18" s="129">
        <f t="shared" si="0"/>
        <v>0</v>
      </c>
      <c r="BB18" s="129">
        <f t="shared" si="0"/>
        <v>0</v>
      </c>
      <c r="BC18" s="129">
        <f t="shared" si="0"/>
        <v>0</v>
      </c>
      <c r="BD18" s="129">
        <f t="shared" si="0"/>
        <v>0</v>
      </c>
      <c r="BE18" s="129">
        <f t="shared" si="0"/>
        <v>0</v>
      </c>
      <c r="BF18" s="129">
        <f t="shared" si="0"/>
        <v>0</v>
      </c>
      <c r="BG18" s="129">
        <f t="shared" si="0"/>
        <v>0</v>
      </c>
      <c r="BH18" s="129">
        <f t="shared" si="0"/>
        <v>5.2035290083333328</v>
      </c>
      <c r="BI18" s="129">
        <f t="shared" si="0"/>
        <v>0.13269567499999999</v>
      </c>
      <c r="BJ18" s="129">
        <f t="shared" si="0"/>
        <v>0</v>
      </c>
      <c r="BK18" s="129">
        <f t="shared" si="0"/>
        <v>0</v>
      </c>
    </row>
    <row r="19" spans="1:63" ht="31.5" x14ac:dyDescent="0.25">
      <c r="A19" s="90" t="str">
        <f>G0228_1074205010351_02_0_69_!A20</f>
        <v>0.1</v>
      </c>
      <c r="B19" s="104" t="str">
        <f>G0228_1074205010351_02_0_69_!B20</f>
        <v>Технологическое присоединение, всего</v>
      </c>
      <c r="C19" s="105" t="str">
        <f>G0228_1074205010351_02_0_69_!C20</f>
        <v>Г</v>
      </c>
      <c r="D19" s="107">
        <f t="shared" ref="D19:BK19" si="1">SUM(D25)</f>
        <v>0</v>
      </c>
      <c r="E19" s="107">
        <f t="shared" si="1"/>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07">
        <f t="shared" si="1"/>
        <v>0</v>
      </c>
      <c r="Q19" s="107">
        <f t="shared" si="1"/>
        <v>0</v>
      </c>
      <c r="R19" s="107">
        <f t="shared" si="1"/>
        <v>0</v>
      </c>
      <c r="S19" s="107">
        <f t="shared" si="1"/>
        <v>0</v>
      </c>
      <c r="T19" s="107">
        <f t="shared" si="1"/>
        <v>0</v>
      </c>
      <c r="U19" s="107">
        <f t="shared" si="1"/>
        <v>0</v>
      </c>
      <c r="V19" s="107">
        <f t="shared" si="1"/>
        <v>0</v>
      </c>
      <c r="W19" s="107">
        <f t="shared" si="1"/>
        <v>0</v>
      </c>
      <c r="X19" s="107">
        <f t="shared" si="1"/>
        <v>0</v>
      </c>
      <c r="Y19" s="107">
        <f t="shared" si="1"/>
        <v>0</v>
      </c>
      <c r="Z19" s="107">
        <f t="shared" si="1"/>
        <v>0</v>
      </c>
      <c r="AA19" s="107">
        <f t="shared" si="1"/>
        <v>0</v>
      </c>
      <c r="AB19" s="107">
        <f t="shared" si="1"/>
        <v>0</v>
      </c>
      <c r="AC19" s="107">
        <f t="shared" si="1"/>
        <v>0</v>
      </c>
      <c r="AD19" s="107">
        <f t="shared" si="1"/>
        <v>0</v>
      </c>
      <c r="AE19" s="107">
        <f t="shared" si="1"/>
        <v>0</v>
      </c>
      <c r="AF19" s="107">
        <f t="shared" si="1"/>
        <v>0</v>
      </c>
      <c r="AG19" s="107">
        <f t="shared" si="1"/>
        <v>0</v>
      </c>
      <c r="AH19" s="107">
        <f t="shared" si="1"/>
        <v>0</v>
      </c>
      <c r="AI19" s="107">
        <f t="shared" si="1"/>
        <v>0</v>
      </c>
      <c r="AJ19" s="107">
        <f t="shared" si="1"/>
        <v>0</v>
      </c>
      <c r="AK19" s="107">
        <f t="shared" si="1"/>
        <v>0</v>
      </c>
      <c r="AL19" s="107">
        <f t="shared" si="1"/>
        <v>0</v>
      </c>
      <c r="AM19" s="107">
        <f t="shared" si="1"/>
        <v>0</v>
      </c>
      <c r="AN19" s="221">
        <f t="shared" si="1"/>
        <v>0</v>
      </c>
      <c r="AO19" s="221">
        <f t="shared" si="1"/>
        <v>0</v>
      </c>
      <c r="AP19" s="107">
        <f t="shared" si="1"/>
        <v>0</v>
      </c>
      <c r="AQ19" s="107">
        <f t="shared" si="1"/>
        <v>0</v>
      </c>
      <c r="AR19" s="107">
        <f t="shared" si="1"/>
        <v>0</v>
      </c>
      <c r="AS19" s="107">
        <f t="shared" si="1"/>
        <v>0</v>
      </c>
      <c r="AT19" s="107">
        <f t="shared" si="1"/>
        <v>0</v>
      </c>
      <c r="AU19" s="107">
        <f t="shared" si="1"/>
        <v>0</v>
      </c>
      <c r="AV19" s="107">
        <f t="shared" si="1"/>
        <v>0</v>
      </c>
      <c r="AW19" s="107">
        <f t="shared" si="1"/>
        <v>0</v>
      </c>
      <c r="AX19" s="107">
        <f t="shared" si="1"/>
        <v>0</v>
      </c>
      <c r="AY19" s="107">
        <f t="shared" si="1"/>
        <v>0</v>
      </c>
      <c r="AZ19" s="107">
        <f t="shared" si="1"/>
        <v>0</v>
      </c>
      <c r="BA19" s="107">
        <f t="shared" si="1"/>
        <v>0</v>
      </c>
      <c r="BB19" s="107">
        <f t="shared" si="1"/>
        <v>0</v>
      </c>
      <c r="BC19" s="107">
        <f t="shared" si="1"/>
        <v>0</v>
      </c>
      <c r="BD19" s="107">
        <f t="shared" si="1"/>
        <v>0</v>
      </c>
      <c r="BE19" s="107">
        <f t="shared" si="1"/>
        <v>0</v>
      </c>
      <c r="BF19" s="107">
        <f t="shared" si="1"/>
        <v>0</v>
      </c>
      <c r="BG19" s="107">
        <f t="shared" si="1"/>
        <v>0</v>
      </c>
      <c r="BH19" s="107">
        <f t="shared" si="1"/>
        <v>0</v>
      </c>
      <c r="BI19" s="107">
        <f t="shared" si="1"/>
        <v>0</v>
      </c>
      <c r="BJ19" s="107">
        <f t="shared" si="1"/>
        <v>0</v>
      </c>
      <c r="BK19" s="107">
        <f t="shared" si="1"/>
        <v>0</v>
      </c>
    </row>
    <row r="20" spans="1:63" ht="31.5" x14ac:dyDescent="0.25">
      <c r="A20" s="90" t="str">
        <f>G0228_1074205010351_02_0_69_!A21</f>
        <v>0.2</v>
      </c>
      <c r="B20" s="104" t="str">
        <f>G0228_1074205010351_02_0_69_!B21</f>
        <v>Реконструкция, модернизация, техническое перевооружение, всего</v>
      </c>
      <c r="C20" s="105" t="str">
        <f>G0228_1074205010351_02_0_69_!C21</f>
        <v>Г</v>
      </c>
      <c r="D20" s="107">
        <f t="shared" ref="D20:BK20" si="2">SUM(D43)</f>
        <v>0</v>
      </c>
      <c r="E20" s="107">
        <f t="shared" si="2"/>
        <v>0</v>
      </c>
      <c r="F20" s="107">
        <f t="shared" si="2"/>
        <v>0</v>
      </c>
      <c r="G20" s="107">
        <f t="shared" si="2"/>
        <v>0</v>
      </c>
      <c r="H20" s="107">
        <f t="shared" si="2"/>
        <v>0</v>
      </c>
      <c r="I20" s="107">
        <f t="shared" si="2"/>
        <v>0</v>
      </c>
      <c r="J20" s="107">
        <f t="shared" si="2"/>
        <v>0</v>
      </c>
      <c r="K20" s="107">
        <f t="shared" si="2"/>
        <v>0</v>
      </c>
      <c r="L20" s="107">
        <f t="shared" si="2"/>
        <v>0</v>
      </c>
      <c r="M20" s="107">
        <f t="shared" si="2"/>
        <v>0</v>
      </c>
      <c r="N20" s="107">
        <f t="shared" si="2"/>
        <v>0</v>
      </c>
      <c r="O20" s="107">
        <f t="shared" si="2"/>
        <v>0</v>
      </c>
      <c r="P20" s="107">
        <f t="shared" si="2"/>
        <v>0</v>
      </c>
      <c r="Q20" s="107">
        <f t="shared" si="2"/>
        <v>0</v>
      </c>
      <c r="R20" s="107">
        <f t="shared" si="2"/>
        <v>0</v>
      </c>
      <c r="S20" s="107">
        <f t="shared" si="2"/>
        <v>0</v>
      </c>
      <c r="T20" s="107">
        <f t="shared" si="2"/>
        <v>0</v>
      </c>
      <c r="U20" s="107">
        <f t="shared" si="2"/>
        <v>0</v>
      </c>
      <c r="V20" s="107">
        <f t="shared" si="2"/>
        <v>0</v>
      </c>
      <c r="W20" s="107">
        <f t="shared" si="2"/>
        <v>0</v>
      </c>
      <c r="X20" s="107">
        <f t="shared" si="2"/>
        <v>0</v>
      </c>
      <c r="Y20" s="107">
        <f t="shared" si="2"/>
        <v>0</v>
      </c>
      <c r="Z20" s="107">
        <f t="shared" si="2"/>
        <v>0</v>
      </c>
      <c r="AA20" s="107">
        <f t="shared" si="2"/>
        <v>0</v>
      </c>
      <c r="AB20" s="107">
        <f t="shared" si="2"/>
        <v>0</v>
      </c>
      <c r="AC20" s="107">
        <f t="shared" si="2"/>
        <v>0</v>
      </c>
      <c r="AD20" s="107">
        <f t="shared" si="2"/>
        <v>0</v>
      </c>
      <c r="AE20" s="107">
        <f t="shared" si="2"/>
        <v>0</v>
      </c>
      <c r="AF20" s="107">
        <f t="shared" si="2"/>
        <v>0</v>
      </c>
      <c r="AG20" s="107">
        <f t="shared" si="2"/>
        <v>0</v>
      </c>
      <c r="AH20" s="107">
        <f t="shared" si="2"/>
        <v>0</v>
      </c>
      <c r="AI20" s="107">
        <f t="shared" si="2"/>
        <v>0</v>
      </c>
      <c r="AJ20" s="107">
        <f t="shared" si="2"/>
        <v>0</v>
      </c>
      <c r="AK20" s="107">
        <f t="shared" si="2"/>
        <v>0</v>
      </c>
      <c r="AL20" s="107">
        <f t="shared" si="2"/>
        <v>0</v>
      </c>
      <c r="AM20" s="107">
        <f t="shared" si="2"/>
        <v>0</v>
      </c>
      <c r="AN20" s="221">
        <f t="shared" si="2"/>
        <v>0.15</v>
      </c>
      <c r="AO20" s="221">
        <f t="shared" si="2"/>
        <v>0</v>
      </c>
      <c r="AP20" s="107">
        <f t="shared" si="2"/>
        <v>0</v>
      </c>
      <c r="AQ20" s="107">
        <f t="shared" si="2"/>
        <v>0</v>
      </c>
      <c r="AR20" s="107">
        <f t="shared" si="2"/>
        <v>0</v>
      </c>
      <c r="AS20" s="107">
        <f t="shared" si="2"/>
        <v>0</v>
      </c>
      <c r="AT20" s="107">
        <f t="shared" si="2"/>
        <v>0</v>
      </c>
      <c r="AU20" s="107">
        <f t="shared" si="2"/>
        <v>0</v>
      </c>
      <c r="AV20" s="107">
        <f t="shared" si="2"/>
        <v>0</v>
      </c>
      <c r="AW20" s="107">
        <f t="shared" si="2"/>
        <v>0</v>
      </c>
      <c r="AX20" s="107">
        <f t="shared" si="2"/>
        <v>0</v>
      </c>
      <c r="AY20" s="107">
        <f t="shared" si="2"/>
        <v>0</v>
      </c>
      <c r="AZ20" s="107">
        <f t="shared" si="2"/>
        <v>0</v>
      </c>
      <c r="BA20" s="107">
        <f t="shared" si="2"/>
        <v>0</v>
      </c>
      <c r="BB20" s="107">
        <f t="shared" si="2"/>
        <v>0</v>
      </c>
      <c r="BC20" s="107">
        <f t="shared" si="2"/>
        <v>0</v>
      </c>
      <c r="BD20" s="107">
        <f t="shared" si="2"/>
        <v>0</v>
      </c>
      <c r="BE20" s="107">
        <f t="shared" si="2"/>
        <v>0</v>
      </c>
      <c r="BF20" s="107">
        <f t="shared" si="2"/>
        <v>0</v>
      </c>
      <c r="BG20" s="107">
        <f t="shared" si="2"/>
        <v>0</v>
      </c>
      <c r="BH20" s="107">
        <f t="shared" si="2"/>
        <v>5.2035290083333328</v>
      </c>
      <c r="BI20" s="107">
        <f t="shared" si="2"/>
        <v>0.13269567499999999</v>
      </c>
      <c r="BJ20" s="107">
        <f t="shared" si="2"/>
        <v>0</v>
      </c>
      <c r="BK20" s="107">
        <f t="shared" si="2"/>
        <v>0</v>
      </c>
    </row>
    <row r="21" spans="1:63" ht="78.75" x14ac:dyDescent="0.25">
      <c r="A21" s="90" t="str">
        <f>G0228_1074205010351_02_0_69_!A22</f>
        <v>0.3</v>
      </c>
      <c r="B21" s="10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105" t="str">
        <f>G0228_1074205010351_02_0_69_!C22</f>
        <v>Г</v>
      </c>
      <c r="D21" s="107">
        <f t="shared" ref="D21:BK21" si="3">SUM(D73)</f>
        <v>0</v>
      </c>
      <c r="E21" s="107">
        <f t="shared" si="3"/>
        <v>0</v>
      </c>
      <c r="F21" s="107">
        <f t="shared" si="3"/>
        <v>0</v>
      </c>
      <c r="G21" s="107">
        <f t="shared" si="3"/>
        <v>0</v>
      </c>
      <c r="H21" s="107">
        <f t="shared" si="3"/>
        <v>0</v>
      </c>
      <c r="I21" s="107">
        <f t="shared" si="3"/>
        <v>0</v>
      </c>
      <c r="J21" s="107">
        <f t="shared" si="3"/>
        <v>0</v>
      </c>
      <c r="K21" s="107">
        <f t="shared" si="3"/>
        <v>0</v>
      </c>
      <c r="L21" s="107">
        <f t="shared" si="3"/>
        <v>0</v>
      </c>
      <c r="M21" s="107">
        <f t="shared" si="3"/>
        <v>0</v>
      </c>
      <c r="N21" s="107">
        <f t="shared" si="3"/>
        <v>0</v>
      </c>
      <c r="O21" s="107">
        <f t="shared" si="3"/>
        <v>0</v>
      </c>
      <c r="P21" s="107">
        <f t="shared" si="3"/>
        <v>0</v>
      </c>
      <c r="Q21" s="107">
        <f t="shared" si="3"/>
        <v>0</v>
      </c>
      <c r="R21" s="107">
        <f t="shared" si="3"/>
        <v>0</v>
      </c>
      <c r="S21" s="107">
        <f t="shared" si="3"/>
        <v>0</v>
      </c>
      <c r="T21" s="107">
        <f t="shared" si="3"/>
        <v>0</v>
      </c>
      <c r="U21" s="107">
        <f t="shared" si="3"/>
        <v>0</v>
      </c>
      <c r="V21" s="107">
        <f t="shared" si="3"/>
        <v>0</v>
      </c>
      <c r="W21" s="107">
        <f t="shared" si="3"/>
        <v>0</v>
      </c>
      <c r="X21" s="107">
        <f t="shared" si="3"/>
        <v>0</v>
      </c>
      <c r="Y21" s="107">
        <f t="shared" si="3"/>
        <v>0</v>
      </c>
      <c r="Z21" s="107">
        <f t="shared" si="3"/>
        <v>0</v>
      </c>
      <c r="AA21" s="107">
        <f t="shared" si="3"/>
        <v>0</v>
      </c>
      <c r="AB21" s="107">
        <f t="shared" si="3"/>
        <v>0</v>
      </c>
      <c r="AC21" s="107">
        <f t="shared" si="3"/>
        <v>0</v>
      </c>
      <c r="AD21" s="107">
        <f t="shared" si="3"/>
        <v>0</v>
      </c>
      <c r="AE21" s="107">
        <f t="shared" si="3"/>
        <v>0</v>
      </c>
      <c r="AF21" s="107">
        <f t="shared" si="3"/>
        <v>0</v>
      </c>
      <c r="AG21" s="107">
        <f t="shared" si="3"/>
        <v>0</v>
      </c>
      <c r="AH21" s="107">
        <f t="shared" si="3"/>
        <v>0</v>
      </c>
      <c r="AI21" s="107">
        <f t="shared" si="3"/>
        <v>0</v>
      </c>
      <c r="AJ21" s="107">
        <f t="shared" si="3"/>
        <v>0</v>
      </c>
      <c r="AK21" s="107">
        <f t="shared" si="3"/>
        <v>0</v>
      </c>
      <c r="AL21" s="107">
        <f t="shared" si="3"/>
        <v>0</v>
      </c>
      <c r="AM21" s="107">
        <f t="shared" si="3"/>
        <v>0</v>
      </c>
      <c r="AN21" s="221">
        <f t="shared" si="3"/>
        <v>0</v>
      </c>
      <c r="AO21" s="221">
        <f t="shared" si="3"/>
        <v>0</v>
      </c>
      <c r="AP21" s="107">
        <f t="shared" si="3"/>
        <v>0</v>
      </c>
      <c r="AQ21" s="107">
        <f t="shared" si="3"/>
        <v>0</v>
      </c>
      <c r="AR21" s="107">
        <f t="shared" si="3"/>
        <v>0</v>
      </c>
      <c r="AS21" s="107">
        <f t="shared" si="3"/>
        <v>0</v>
      </c>
      <c r="AT21" s="107">
        <f t="shared" si="3"/>
        <v>0</v>
      </c>
      <c r="AU21" s="107">
        <f t="shared" si="3"/>
        <v>0</v>
      </c>
      <c r="AV21" s="107">
        <f t="shared" si="3"/>
        <v>0</v>
      </c>
      <c r="AW21" s="107">
        <f t="shared" si="3"/>
        <v>0</v>
      </c>
      <c r="AX21" s="107">
        <f t="shared" si="3"/>
        <v>0</v>
      </c>
      <c r="AY21" s="107">
        <f t="shared" si="3"/>
        <v>0</v>
      </c>
      <c r="AZ21" s="107">
        <f t="shared" si="3"/>
        <v>0</v>
      </c>
      <c r="BA21" s="107">
        <f t="shared" si="3"/>
        <v>0</v>
      </c>
      <c r="BB21" s="107">
        <f t="shared" si="3"/>
        <v>0</v>
      </c>
      <c r="BC21" s="107">
        <f t="shared" si="3"/>
        <v>0</v>
      </c>
      <c r="BD21" s="107">
        <f t="shared" si="3"/>
        <v>0</v>
      </c>
      <c r="BE21" s="107">
        <f t="shared" si="3"/>
        <v>0</v>
      </c>
      <c r="BF21" s="107">
        <f t="shared" si="3"/>
        <v>0</v>
      </c>
      <c r="BG21" s="107">
        <f t="shared" si="3"/>
        <v>0</v>
      </c>
      <c r="BH21" s="107">
        <f t="shared" si="3"/>
        <v>0</v>
      </c>
      <c r="BI21" s="107">
        <f t="shared" si="3"/>
        <v>0</v>
      </c>
      <c r="BJ21" s="107">
        <f t="shared" si="3"/>
        <v>0</v>
      </c>
      <c r="BK21" s="107">
        <f t="shared" si="3"/>
        <v>0</v>
      </c>
    </row>
    <row r="22" spans="1:63" ht="47.25" x14ac:dyDescent="0.25">
      <c r="A22" s="90" t="str">
        <f>G0228_1074205010351_02_0_69_!A23</f>
        <v>0.4</v>
      </c>
      <c r="B22" s="104" t="str">
        <f>G0228_1074205010351_02_0_69_!B23</f>
        <v>Прочее новое строительство объектов электросетевого хозяйства, всего</v>
      </c>
      <c r="C22" s="105" t="str">
        <f>G0228_1074205010351_02_0_69_!C23</f>
        <v>Г</v>
      </c>
      <c r="D22" s="107">
        <f t="shared" ref="D22:BK22" si="4">SUM(D77)</f>
        <v>0</v>
      </c>
      <c r="E22" s="107">
        <f t="shared" si="4"/>
        <v>0</v>
      </c>
      <c r="F22" s="107">
        <f t="shared" si="4"/>
        <v>0</v>
      </c>
      <c r="G22" s="107">
        <f t="shared" si="4"/>
        <v>0</v>
      </c>
      <c r="H22" s="107">
        <f t="shared" si="4"/>
        <v>0</v>
      </c>
      <c r="I22" s="107">
        <f t="shared" si="4"/>
        <v>0</v>
      </c>
      <c r="J22" s="107">
        <f t="shared" si="4"/>
        <v>0</v>
      </c>
      <c r="K22" s="107">
        <f t="shared" si="4"/>
        <v>0</v>
      </c>
      <c r="L22" s="107">
        <f t="shared" si="4"/>
        <v>0</v>
      </c>
      <c r="M22" s="107">
        <f t="shared" si="4"/>
        <v>0</v>
      </c>
      <c r="N22" s="107">
        <f t="shared" si="4"/>
        <v>0</v>
      </c>
      <c r="O22" s="107">
        <f t="shared" si="4"/>
        <v>0</v>
      </c>
      <c r="P22" s="107">
        <f t="shared" si="4"/>
        <v>0</v>
      </c>
      <c r="Q22" s="107">
        <f t="shared" si="4"/>
        <v>0</v>
      </c>
      <c r="R22" s="107">
        <f t="shared" si="4"/>
        <v>0</v>
      </c>
      <c r="S22" s="107">
        <f t="shared" si="4"/>
        <v>0</v>
      </c>
      <c r="T22" s="107">
        <f t="shared" si="4"/>
        <v>0</v>
      </c>
      <c r="U22" s="107">
        <f t="shared" si="4"/>
        <v>0</v>
      </c>
      <c r="V22" s="107">
        <f t="shared" si="4"/>
        <v>0</v>
      </c>
      <c r="W22" s="107">
        <f t="shared" si="4"/>
        <v>0</v>
      </c>
      <c r="X22" s="107">
        <f t="shared" si="4"/>
        <v>0</v>
      </c>
      <c r="Y22" s="107">
        <f t="shared" si="4"/>
        <v>0</v>
      </c>
      <c r="Z22" s="107">
        <f t="shared" si="4"/>
        <v>0</v>
      </c>
      <c r="AA22" s="107">
        <f t="shared" si="4"/>
        <v>0</v>
      </c>
      <c r="AB22" s="107">
        <f t="shared" si="4"/>
        <v>0</v>
      </c>
      <c r="AC22" s="107">
        <f t="shared" si="4"/>
        <v>0</v>
      </c>
      <c r="AD22" s="107">
        <f t="shared" si="4"/>
        <v>0</v>
      </c>
      <c r="AE22" s="107">
        <f t="shared" si="4"/>
        <v>0</v>
      </c>
      <c r="AF22" s="107">
        <f t="shared" si="4"/>
        <v>0</v>
      </c>
      <c r="AG22" s="107">
        <f t="shared" si="4"/>
        <v>0</v>
      </c>
      <c r="AH22" s="107">
        <f t="shared" si="4"/>
        <v>0</v>
      </c>
      <c r="AI22" s="107">
        <f t="shared" si="4"/>
        <v>0</v>
      </c>
      <c r="AJ22" s="107">
        <f t="shared" si="4"/>
        <v>0</v>
      </c>
      <c r="AK22" s="107">
        <f t="shared" si="4"/>
        <v>0</v>
      </c>
      <c r="AL22" s="107">
        <f t="shared" si="4"/>
        <v>0</v>
      </c>
      <c r="AM22" s="107">
        <f t="shared" si="4"/>
        <v>0</v>
      </c>
      <c r="AN22" s="221">
        <f t="shared" si="4"/>
        <v>0</v>
      </c>
      <c r="AO22" s="221">
        <f t="shared" si="4"/>
        <v>0</v>
      </c>
      <c r="AP22" s="107">
        <f t="shared" si="4"/>
        <v>0</v>
      </c>
      <c r="AQ22" s="107">
        <f t="shared" si="4"/>
        <v>0</v>
      </c>
      <c r="AR22" s="107">
        <f t="shared" si="4"/>
        <v>0</v>
      </c>
      <c r="AS22" s="107">
        <f t="shared" si="4"/>
        <v>0</v>
      </c>
      <c r="AT22" s="107">
        <f t="shared" si="4"/>
        <v>0</v>
      </c>
      <c r="AU22" s="107">
        <f t="shared" si="4"/>
        <v>0</v>
      </c>
      <c r="AV22" s="107">
        <f t="shared" si="4"/>
        <v>0</v>
      </c>
      <c r="AW22" s="107">
        <f t="shared" si="4"/>
        <v>0</v>
      </c>
      <c r="AX22" s="107">
        <f t="shared" si="4"/>
        <v>0</v>
      </c>
      <c r="AY22" s="107">
        <f t="shared" si="4"/>
        <v>0</v>
      </c>
      <c r="AZ22" s="107">
        <f t="shared" si="4"/>
        <v>0</v>
      </c>
      <c r="BA22" s="107">
        <f t="shared" si="4"/>
        <v>0</v>
      </c>
      <c r="BB22" s="107">
        <f t="shared" si="4"/>
        <v>0</v>
      </c>
      <c r="BC22" s="107">
        <f t="shared" si="4"/>
        <v>0</v>
      </c>
      <c r="BD22" s="107">
        <f t="shared" si="4"/>
        <v>0</v>
      </c>
      <c r="BE22" s="107">
        <f t="shared" si="4"/>
        <v>0</v>
      </c>
      <c r="BF22" s="107">
        <f t="shared" si="4"/>
        <v>0</v>
      </c>
      <c r="BG22" s="107">
        <f t="shared" si="4"/>
        <v>0</v>
      </c>
      <c r="BH22" s="107">
        <f t="shared" si="4"/>
        <v>0</v>
      </c>
      <c r="BI22" s="107">
        <f t="shared" si="4"/>
        <v>0</v>
      </c>
      <c r="BJ22" s="107">
        <f t="shared" si="4"/>
        <v>0</v>
      </c>
      <c r="BK22" s="107">
        <f t="shared" si="4"/>
        <v>0</v>
      </c>
    </row>
    <row r="23" spans="1:63" ht="47.25" x14ac:dyDescent="0.25">
      <c r="A23" s="90" t="str">
        <f>G0228_1074205010351_02_0_69_!A24</f>
        <v>0.5</v>
      </c>
      <c r="B23" s="104" t="str">
        <f>G0228_1074205010351_02_0_69_!B24</f>
        <v>Покупка земельных участков для целей реализации инвестиционных проектов, всего</v>
      </c>
      <c r="C23" s="105" t="str">
        <f>G0228_1074205010351_02_0_69_!C24</f>
        <v>Г</v>
      </c>
      <c r="D23" s="107">
        <f t="shared" ref="D23:BK24" si="5">SUM(D82)</f>
        <v>0</v>
      </c>
      <c r="E23" s="107">
        <f t="shared" si="5"/>
        <v>0</v>
      </c>
      <c r="F23" s="107">
        <f t="shared" si="5"/>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si="5"/>
        <v>0</v>
      </c>
      <c r="U23" s="107">
        <f t="shared" si="5"/>
        <v>0</v>
      </c>
      <c r="V23" s="107">
        <f t="shared" si="5"/>
        <v>0</v>
      </c>
      <c r="W23" s="107">
        <f t="shared" si="5"/>
        <v>0</v>
      </c>
      <c r="X23" s="107">
        <f t="shared" si="5"/>
        <v>0</v>
      </c>
      <c r="Y23" s="107">
        <f t="shared" si="5"/>
        <v>0</v>
      </c>
      <c r="Z23" s="107">
        <f t="shared" si="5"/>
        <v>0</v>
      </c>
      <c r="AA23" s="107">
        <f t="shared" si="5"/>
        <v>0</v>
      </c>
      <c r="AB23" s="107">
        <f t="shared" si="5"/>
        <v>0</v>
      </c>
      <c r="AC23" s="107">
        <f t="shared" si="5"/>
        <v>0</v>
      </c>
      <c r="AD23" s="107">
        <f t="shared" si="5"/>
        <v>0</v>
      </c>
      <c r="AE23" s="107">
        <f t="shared" si="5"/>
        <v>0</v>
      </c>
      <c r="AF23" s="107">
        <f t="shared" si="5"/>
        <v>0</v>
      </c>
      <c r="AG23" s="107">
        <f t="shared" si="5"/>
        <v>0</v>
      </c>
      <c r="AH23" s="107">
        <f t="shared" si="5"/>
        <v>0</v>
      </c>
      <c r="AI23" s="107">
        <f t="shared" si="5"/>
        <v>0</v>
      </c>
      <c r="AJ23" s="107">
        <f t="shared" si="5"/>
        <v>0</v>
      </c>
      <c r="AK23" s="107">
        <f t="shared" si="5"/>
        <v>0</v>
      </c>
      <c r="AL23" s="107">
        <f t="shared" si="5"/>
        <v>0</v>
      </c>
      <c r="AM23" s="107">
        <f t="shared" si="5"/>
        <v>0</v>
      </c>
      <c r="AN23" s="221">
        <f t="shared" si="5"/>
        <v>0</v>
      </c>
      <c r="AO23" s="221">
        <f t="shared" si="5"/>
        <v>0</v>
      </c>
      <c r="AP23" s="107">
        <f t="shared" si="5"/>
        <v>0</v>
      </c>
      <c r="AQ23" s="107">
        <f t="shared" si="5"/>
        <v>0</v>
      </c>
      <c r="AR23" s="107">
        <f t="shared" si="5"/>
        <v>0</v>
      </c>
      <c r="AS23" s="107">
        <f t="shared" si="5"/>
        <v>0</v>
      </c>
      <c r="AT23" s="107">
        <f t="shared" si="5"/>
        <v>0</v>
      </c>
      <c r="AU23" s="107">
        <f t="shared" si="5"/>
        <v>0</v>
      </c>
      <c r="AV23" s="107">
        <f t="shared" si="5"/>
        <v>0</v>
      </c>
      <c r="AW23" s="107">
        <f t="shared" si="5"/>
        <v>0</v>
      </c>
      <c r="AX23" s="107">
        <f t="shared" si="5"/>
        <v>0</v>
      </c>
      <c r="AY23" s="107">
        <f t="shared" si="5"/>
        <v>0</v>
      </c>
      <c r="AZ23" s="107">
        <f t="shared" si="5"/>
        <v>0</v>
      </c>
      <c r="BA23" s="107">
        <f t="shared" si="5"/>
        <v>0</v>
      </c>
      <c r="BB23" s="107">
        <f t="shared" si="5"/>
        <v>0</v>
      </c>
      <c r="BC23" s="107">
        <f t="shared" si="5"/>
        <v>0</v>
      </c>
      <c r="BD23" s="107">
        <f t="shared" si="5"/>
        <v>0</v>
      </c>
      <c r="BE23" s="107">
        <f t="shared" si="5"/>
        <v>0</v>
      </c>
      <c r="BF23" s="107">
        <f t="shared" si="5"/>
        <v>0</v>
      </c>
      <c r="BG23" s="107">
        <f t="shared" si="5"/>
        <v>0</v>
      </c>
      <c r="BH23" s="107">
        <f t="shared" si="5"/>
        <v>0</v>
      </c>
      <c r="BI23" s="107">
        <f t="shared" si="5"/>
        <v>0</v>
      </c>
      <c r="BJ23" s="107">
        <f t="shared" si="5"/>
        <v>0</v>
      </c>
      <c r="BK23" s="107">
        <f t="shared" si="5"/>
        <v>0</v>
      </c>
    </row>
    <row r="24" spans="1:63" ht="31.5" x14ac:dyDescent="0.25">
      <c r="A24" s="90" t="str">
        <f>G0228_1074205010351_02_0_69_!A25</f>
        <v>0.6</v>
      </c>
      <c r="B24" s="104" t="str">
        <f>G0228_1074205010351_02_0_69_!B25</f>
        <v>Прочие инвестиционные проекты, всего</v>
      </c>
      <c r="C24" s="105" t="str">
        <f>G0228_1074205010351_02_0_69_!C25</f>
        <v>Г</v>
      </c>
      <c r="D24" s="107">
        <f t="shared" si="5"/>
        <v>0</v>
      </c>
      <c r="E24" s="107">
        <f t="shared" si="5"/>
        <v>0</v>
      </c>
      <c r="F24" s="107">
        <f t="shared" si="5"/>
        <v>0</v>
      </c>
      <c r="G24" s="107">
        <f t="shared" si="5"/>
        <v>0</v>
      </c>
      <c r="H24" s="107">
        <f t="shared" si="5"/>
        <v>0</v>
      </c>
      <c r="I24" s="107">
        <f t="shared" si="5"/>
        <v>0</v>
      </c>
      <c r="J24" s="107">
        <f t="shared" si="5"/>
        <v>0</v>
      </c>
      <c r="K24" s="107">
        <f t="shared" si="5"/>
        <v>0</v>
      </c>
      <c r="L24" s="107">
        <f t="shared" si="5"/>
        <v>0</v>
      </c>
      <c r="M24" s="107">
        <f t="shared" si="5"/>
        <v>0</v>
      </c>
      <c r="N24" s="107">
        <f t="shared" si="5"/>
        <v>0</v>
      </c>
      <c r="O24" s="107">
        <f t="shared" si="5"/>
        <v>0</v>
      </c>
      <c r="P24" s="107">
        <f t="shared" si="5"/>
        <v>0</v>
      </c>
      <c r="Q24" s="107">
        <f t="shared" si="5"/>
        <v>0</v>
      </c>
      <c r="R24" s="107">
        <f t="shared" si="5"/>
        <v>0</v>
      </c>
      <c r="S24" s="107">
        <f t="shared" si="5"/>
        <v>0</v>
      </c>
      <c r="T24" s="107">
        <f t="shared" si="5"/>
        <v>0</v>
      </c>
      <c r="U24" s="107">
        <f t="shared" si="5"/>
        <v>0</v>
      </c>
      <c r="V24" s="107">
        <f t="shared" si="5"/>
        <v>0</v>
      </c>
      <c r="W24" s="107">
        <f t="shared" si="5"/>
        <v>0</v>
      </c>
      <c r="X24" s="107">
        <f t="shared" si="5"/>
        <v>0</v>
      </c>
      <c r="Y24" s="107">
        <f t="shared" si="5"/>
        <v>0</v>
      </c>
      <c r="Z24" s="107">
        <f t="shared" si="5"/>
        <v>0</v>
      </c>
      <c r="AA24" s="107">
        <f t="shared" si="5"/>
        <v>0</v>
      </c>
      <c r="AB24" s="107">
        <f t="shared" si="5"/>
        <v>0</v>
      </c>
      <c r="AC24" s="107">
        <f t="shared" si="5"/>
        <v>0</v>
      </c>
      <c r="AD24" s="107">
        <f t="shared" si="5"/>
        <v>0</v>
      </c>
      <c r="AE24" s="107">
        <f t="shared" si="5"/>
        <v>0</v>
      </c>
      <c r="AF24" s="107">
        <f t="shared" si="5"/>
        <v>0</v>
      </c>
      <c r="AG24" s="107">
        <f t="shared" si="5"/>
        <v>0</v>
      </c>
      <c r="AH24" s="107">
        <f t="shared" si="5"/>
        <v>0</v>
      </c>
      <c r="AI24" s="107">
        <f t="shared" si="5"/>
        <v>0</v>
      </c>
      <c r="AJ24" s="107">
        <f t="shared" si="5"/>
        <v>0</v>
      </c>
      <c r="AK24" s="107">
        <f t="shared" si="5"/>
        <v>0</v>
      </c>
      <c r="AL24" s="107">
        <f t="shared" si="5"/>
        <v>0</v>
      </c>
      <c r="AM24" s="107">
        <f t="shared" si="5"/>
        <v>0</v>
      </c>
      <c r="AN24" s="221">
        <f t="shared" si="5"/>
        <v>0</v>
      </c>
      <c r="AO24" s="221">
        <f t="shared" si="5"/>
        <v>0</v>
      </c>
      <c r="AP24" s="107">
        <f t="shared" si="5"/>
        <v>0</v>
      </c>
      <c r="AQ24" s="107">
        <f t="shared" si="5"/>
        <v>0</v>
      </c>
      <c r="AR24" s="107">
        <f t="shared" si="5"/>
        <v>0</v>
      </c>
      <c r="AS24" s="107">
        <f t="shared" si="5"/>
        <v>0</v>
      </c>
      <c r="AT24" s="107">
        <f t="shared" si="5"/>
        <v>0</v>
      </c>
      <c r="AU24" s="107">
        <f t="shared" si="5"/>
        <v>0</v>
      </c>
      <c r="AV24" s="107">
        <f t="shared" si="5"/>
        <v>0</v>
      </c>
      <c r="AW24" s="107">
        <f t="shared" si="5"/>
        <v>0</v>
      </c>
      <c r="AX24" s="107">
        <f t="shared" si="5"/>
        <v>0</v>
      </c>
      <c r="AY24" s="107">
        <f t="shared" si="5"/>
        <v>0</v>
      </c>
      <c r="AZ24" s="107">
        <f t="shared" si="5"/>
        <v>0</v>
      </c>
      <c r="BA24" s="107">
        <f t="shared" si="5"/>
        <v>0</v>
      </c>
      <c r="BB24" s="107">
        <f t="shared" si="5"/>
        <v>0</v>
      </c>
      <c r="BC24" s="107">
        <f t="shared" si="5"/>
        <v>0</v>
      </c>
      <c r="BD24" s="107">
        <f t="shared" si="5"/>
        <v>0</v>
      </c>
      <c r="BE24" s="107">
        <f t="shared" si="5"/>
        <v>0</v>
      </c>
      <c r="BF24" s="107">
        <f t="shared" si="5"/>
        <v>0</v>
      </c>
      <c r="BG24" s="107">
        <f t="shared" si="5"/>
        <v>0</v>
      </c>
      <c r="BH24" s="107">
        <f t="shared" si="5"/>
        <v>0</v>
      </c>
      <c r="BI24" s="107">
        <f t="shared" si="5"/>
        <v>0</v>
      </c>
      <c r="BJ24" s="107">
        <f t="shared" si="5"/>
        <v>0</v>
      </c>
      <c r="BK24" s="107">
        <f t="shared" si="5"/>
        <v>0</v>
      </c>
    </row>
    <row r="25" spans="1:63" ht="31.5" x14ac:dyDescent="0.25">
      <c r="A25" s="90" t="str">
        <f>G0228_1074205010351_02_0_69_!A26</f>
        <v>1.1</v>
      </c>
      <c r="B25" s="104" t="str">
        <f>G0228_1074205010351_02_0_69_!B26</f>
        <v>Технологическое присоединение, всего, в том числе:</v>
      </c>
      <c r="C25" s="105" t="str">
        <f>G0228_1074205010351_02_0_69_!C26</f>
        <v>Г</v>
      </c>
      <c r="D25" s="107">
        <f t="shared" ref="D25:BK25" si="6">SUM(D26,D30,D33,D40)</f>
        <v>0</v>
      </c>
      <c r="E25" s="107">
        <f t="shared" si="6"/>
        <v>0</v>
      </c>
      <c r="F25" s="107">
        <f t="shared" si="6"/>
        <v>0</v>
      </c>
      <c r="G25" s="107">
        <f t="shared" si="6"/>
        <v>0</v>
      </c>
      <c r="H25" s="107">
        <f t="shared" si="6"/>
        <v>0</v>
      </c>
      <c r="I25" s="107">
        <f t="shared" si="6"/>
        <v>0</v>
      </c>
      <c r="J25" s="107">
        <f t="shared" si="6"/>
        <v>0</v>
      </c>
      <c r="K25" s="107">
        <f t="shared" si="6"/>
        <v>0</v>
      </c>
      <c r="L25" s="107">
        <f t="shared" si="6"/>
        <v>0</v>
      </c>
      <c r="M25" s="107">
        <f t="shared" si="6"/>
        <v>0</v>
      </c>
      <c r="N25" s="107">
        <f t="shared" si="6"/>
        <v>0</v>
      </c>
      <c r="O25" s="107">
        <f t="shared" si="6"/>
        <v>0</v>
      </c>
      <c r="P25" s="107">
        <f t="shared" si="6"/>
        <v>0</v>
      </c>
      <c r="Q25" s="107">
        <f t="shared" si="6"/>
        <v>0</v>
      </c>
      <c r="R25" s="107">
        <f t="shared" si="6"/>
        <v>0</v>
      </c>
      <c r="S25" s="107">
        <f t="shared" si="6"/>
        <v>0</v>
      </c>
      <c r="T25" s="107">
        <f t="shared" si="6"/>
        <v>0</v>
      </c>
      <c r="U25" s="107">
        <f t="shared" si="6"/>
        <v>0</v>
      </c>
      <c r="V25" s="107">
        <f t="shared" si="6"/>
        <v>0</v>
      </c>
      <c r="W25" s="107">
        <f t="shared" si="6"/>
        <v>0</v>
      </c>
      <c r="X25" s="107">
        <f t="shared" si="6"/>
        <v>0</v>
      </c>
      <c r="Y25" s="107">
        <f t="shared" si="6"/>
        <v>0</v>
      </c>
      <c r="Z25" s="107">
        <f t="shared" si="6"/>
        <v>0</v>
      </c>
      <c r="AA25" s="107">
        <f t="shared" si="6"/>
        <v>0</v>
      </c>
      <c r="AB25" s="107">
        <f t="shared" si="6"/>
        <v>0</v>
      </c>
      <c r="AC25" s="107">
        <f t="shared" si="6"/>
        <v>0</v>
      </c>
      <c r="AD25" s="107">
        <f t="shared" si="6"/>
        <v>0</v>
      </c>
      <c r="AE25" s="107">
        <f t="shared" si="6"/>
        <v>0</v>
      </c>
      <c r="AF25" s="107">
        <f t="shared" si="6"/>
        <v>0</v>
      </c>
      <c r="AG25" s="107">
        <f t="shared" si="6"/>
        <v>0</v>
      </c>
      <c r="AH25" s="107">
        <f t="shared" si="6"/>
        <v>0</v>
      </c>
      <c r="AI25" s="107">
        <f t="shared" si="6"/>
        <v>0</v>
      </c>
      <c r="AJ25" s="107">
        <f t="shared" si="6"/>
        <v>0</v>
      </c>
      <c r="AK25" s="107">
        <f t="shared" si="6"/>
        <v>0</v>
      </c>
      <c r="AL25" s="107">
        <f t="shared" si="6"/>
        <v>0</v>
      </c>
      <c r="AM25" s="107">
        <f t="shared" si="6"/>
        <v>0</v>
      </c>
      <c r="AN25" s="221">
        <f t="shared" si="6"/>
        <v>0</v>
      </c>
      <c r="AO25" s="221">
        <f t="shared" si="6"/>
        <v>0</v>
      </c>
      <c r="AP25" s="107">
        <f t="shared" si="6"/>
        <v>0</v>
      </c>
      <c r="AQ25" s="107">
        <f t="shared" si="6"/>
        <v>0</v>
      </c>
      <c r="AR25" s="107">
        <f t="shared" si="6"/>
        <v>0</v>
      </c>
      <c r="AS25" s="107">
        <f t="shared" si="6"/>
        <v>0</v>
      </c>
      <c r="AT25" s="107">
        <f t="shared" si="6"/>
        <v>0</v>
      </c>
      <c r="AU25" s="107">
        <f t="shared" si="6"/>
        <v>0</v>
      </c>
      <c r="AV25" s="107">
        <f t="shared" si="6"/>
        <v>0</v>
      </c>
      <c r="AW25" s="107">
        <f t="shared" si="6"/>
        <v>0</v>
      </c>
      <c r="AX25" s="107">
        <f t="shared" si="6"/>
        <v>0</v>
      </c>
      <c r="AY25" s="107">
        <f t="shared" si="6"/>
        <v>0</v>
      </c>
      <c r="AZ25" s="107">
        <f t="shared" si="6"/>
        <v>0</v>
      </c>
      <c r="BA25" s="107">
        <f t="shared" si="6"/>
        <v>0</v>
      </c>
      <c r="BB25" s="107">
        <f t="shared" si="6"/>
        <v>0</v>
      </c>
      <c r="BC25" s="107">
        <f t="shared" si="6"/>
        <v>0</v>
      </c>
      <c r="BD25" s="107">
        <f t="shared" si="6"/>
        <v>0</v>
      </c>
      <c r="BE25" s="107">
        <f t="shared" si="6"/>
        <v>0</v>
      </c>
      <c r="BF25" s="107">
        <f t="shared" si="6"/>
        <v>0</v>
      </c>
      <c r="BG25" s="107">
        <f t="shared" si="6"/>
        <v>0</v>
      </c>
      <c r="BH25" s="107">
        <f t="shared" si="6"/>
        <v>0</v>
      </c>
      <c r="BI25" s="107">
        <f t="shared" si="6"/>
        <v>0</v>
      </c>
      <c r="BJ25" s="107">
        <f t="shared" si="6"/>
        <v>0</v>
      </c>
      <c r="BK25" s="107">
        <f t="shared" si="6"/>
        <v>0</v>
      </c>
    </row>
    <row r="26" spans="1:63" ht="47.25" x14ac:dyDescent="0.25">
      <c r="A26" s="90" t="str">
        <f>G0228_1074205010351_02_0_69_!A27</f>
        <v>1.1.1</v>
      </c>
      <c r="B26" s="104" t="str">
        <f>G0228_1074205010351_02_0_69_!B27</f>
        <v>Технологическое присоединение энергопринимающих устройств потребителей, всего, в том числе:</v>
      </c>
      <c r="C26" s="105" t="str">
        <f>G0228_1074205010351_02_0_69_!C27</f>
        <v>Г</v>
      </c>
      <c r="D26" s="107">
        <f t="shared" ref="D26:BK26" si="7">SUM(D27:D29)</f>
        <v>0</v>
      </c>
      <c r="E26" s="107">
        <f t="shared" si="7"/>
        <v>0</v>
      </c>
      <c r="F26" s="107">
        <f t="shared" si="7"/>
        <v>0</v>
      </c>
      <c r="G26" s="107">
        <f t="shared" si="7"/>
        <v>0</v>
      </c>
      <c r="H26" s="107">
        <f t="shared" si="7"/>
        <v>0</v>
      </c>
      <c r="I26" s="107">
        <f t="shared" si="7"/>
        <v>0</v>
      </c>
      <c r="J26" s="107">
        <f t="shared" si="7"/>
        <v>0</v>
      </c>
      <c r="K26" s="107">
        <f t="shared" si="7"/>
        <v>0</v>
      </c>
      <c r="L26" s="107">
        <f t="shared" si="7"/>
        <v>0</v>
      </c>
      <c r="M26" s="107">
        <f t="shared" si="7"/>
        <v>0</v>
      </c>
      <c r="N26" s="107">
        <f t="shared" si="7"/>
        <v>0</v>
      </c>
      <c r="O26" s="107">
        <f t="shared" si="7"/>
        <v>0</v>
      </c>
      <c r="P26" s="107">
        <f t="shared" si="7"/>
        <v>0</v>
      </c>
      <c r="Q26" s="107">
        <f t="shared" si="7"/>
        <v>0</v>
      </c>
      <c r="R26" s="107">
        <f t="shared" si="7"/>
        <v>0</v>
      </c>
      <c r="S26" s="107">
        <f t="shared" si="7"/>
        <v>0</v>
      </c>
      <c r="T26" s="107">
        <f t="shared" si="7"/>
        <v>0</v>
      </c>
      <c r="U26" s="107">
        <f t="shared" si="7"/>
        <v>0</v>
      </c>
      <c r="V26" s="107">
        <f t="shared" si="7"/>
        <v>0</v>
      </c>
      <c r="W26" s="107">
        <f t="shared" si="7"/>
        <v>0</v>
      </c>
      <c r="X26" s="107">
        <f t="shared" si="7"/>
        <v>0</v>
      </c>
      <c r="Y26" s="107">
        <f t="shared" si="7"/>
        <v>0</v>
      </c>
      <c r="Z26" s="107">
        <f t="shared" si="7"/>
        <v>0</v>
      </c>
      <c r="AA26" s="107">
        <f t="shared" si="7"/>
        <v>0</v>
      </c>
      <c r="AB26" s="107">
        <f t="shared" si="7"/>
        <v>0</v>
      </c>
      <c r="AC26" s="107">
        <f t="shared" si="7"/>
        <v>0</v>
      </c>
      <c r="AD26" s="107">
        <f t="shared" si="7"/>
        <v>0</v>
      </c>
      <c r="AE26" s="107">
        <f t="shared" si="7"/>
        <v>0</v>
      </c>
      <c r="AF26" s="107">
        <f t="shared" si="7"/>
        <v>0</v>
      </c>
      <c r="AG26" s="107">
        <f t="shared" si="7"/>
        <v>0</v>
      </c>
      <c r="AH26" s="107">
        <f t="shared" si="7"/>
        <v>0</v>
      </c>
      <c r="AI26" s="107">
        <f t="shared" si="7"/>
        <v>0</v>
      </c>
      <c r="AJ26" s="107">
        <f t="shared" si="7"/>
        <v>0</v>
      </c>
      <c r="AK26" s="107">
        <f t="shared" si="7"/>
        <v>0</v>
      </c>
      <c r="AL26" s="107">
        <f t="shared" si="7"/>
        <v>0</v>
      </c>
      <c r="AM26" s="107">
        <f t="shared" si="7"/>
        <v>0</v>
      </c>
      <c r="AN26" s="221">
        <f t="shared" si="7"/>
        <v>0</v>
      </c>
      <c r="AO26" s="221">
        <f t="shared" si="7"/>
        <v>0</v>
      </c>
      <c r="AP26" s="107">
        <f t="shared" si="7"/>
        <v>0</v>
      </c>
      <c r="AQ26" s="107">
        <f t="shared" si="7"/>
        <v>0</v>
      </c>
      <c r="AR26" s="107">
        <f t="shared" si="7"/>
        <v>0</v>
      </c>
      <c r="AS26" s="107">
        <f t="shared" si="7"/>
        <v>0</v>
      </c>
      <c r="AT26" s="107">
        <f t="shared" si="7"/>
        <v>0</v>
      </c>
      <c r="AU26" s="107">
        <f t="shared" si="7"/>
        <v>0</v>
      </c>
      <c r="AV26" s="107">
        <f t="shared" si="7"/>
        <v>0</v>
      </c>
      <c r="AW26" s="107">
        <f t="shared" si="7"/>
        <v>0</v>
      </c>
      <c r="AX26" s="107">
        <f t="shared" si="7"/>
        <v>0</v>
      </c>
      <c r="AY26" s="107">
        <f t="shared" si="7"/>
        <v>0</v>
      </c>
      <c r="AZ26" s="107">
        <f t="shared" si="7"/>
        <v>0</v>
      </c>
      <c r="BA26" s="107">
        <f t="shared" si="7"/>
        <v>0</v>
      </c>
      <c r="BB26" s="107">
        <f t="shared" si="7"/>
        <v>0</v>
      </c>
      <c r="BC26" s="107">
        <f t="shared" si="7"/>
        <v>0</v>
      </c>
      <c r="BD26" s="107">
        <f t="shared" si="7"/>
        <v>0</v>
      </c>
      <c r="BE26" s="107">
        <f t="shared" si="7"/>
        <v>0</v>
      </c>
      <c r="BF26" s="107">
        <f t="shared" si="7"/>
        <v>0</v>
      </c>
      <c r="BG26" s="107">
        <f t="shared" si="7"/>
        <v>0</v>
      </c>
      <c r="BH26" s="107">
        <f t="shared" si="7"/>
        <v>0</v>
      </c>
      <c r="BI26" s="107">
        <f t="shared" si="7"/>
        <v>0</v>
      </c>
      <c r="BJ26" s="107">
        <f t="shared" si="7"/>
        <v>0</v>
      </c>
      <c r="BK26" s="107">
        <f t="shared" si="7"/>
        <v>0</v>
      </c>
    </row>
    <row r="27" spans="1:63" ht="78.75" x14ac:dyDescent="0.25">
      <c r="A27" s="90" t="str">
        <f>G0228_1074205010351_02_0_69_!A28</f>
        <v>1.1.1.1</v>
      </c>
      <c r="B27" s="10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105" t="str">
        <f>G0228_1074205010351_02_0_69_!C28</f>
        <v>Г</v>
      </c>
      <c r="D27" s="107">
        <v>0</v>
      </c>
      <c r="E27" s="107">
        <v>0</v>
      </c>
      <c r="F27" s="107">
        <v>0</v>
      </c>
      <c r="G27" s="107">
        <v>0</v>
      </c>
      <c r="H27" s="107">
        <v>0</v>
      </c>
      <c r="I27" s="107">
        <v>0</v>
      </c>
      <c r="J27" s="107">
        <v>0</v>
      </c>
      <c r="K27" s="107">
        <v>0</v>
      </c>
      <c r="L27" s="107">
        <v>0</v>
      </c>
      <c r="M27" s="107">
        <v>0</v>
      </c>
      <c r="N27" s="107">
        <v>0</v>
      </c>
      <c r="O27" s="107">
        <v>0</v>
      </c>
      <c r="P27" s="107">
        <v>0</v>
      </c>
      <c r="Q27" s="107">
        <v>0</v>
      </c>
      <c r="R27" s="107">
        <v>0</v>
      </c>
      <c r="S27" s="107">
        <v>0</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L27" s="107">
        <v>0</v>
      </c>
      <c r="AM27" s="107">
        <v>0</v>
      </c>
      <c r="AN27" s="221">
        <v>0</v>
      </c>
      <c r="AO27" s="221">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c r="BE27" s="107">
        <v>0</v>
      </c>
      <c r="BF27" s="107">
        <v>0</v>
      </c>
      <c r="BG27" s="107">
        <v>0</v>
      </c>
      <c r="BH27" s="107">
        <v>0</v>
      </c>
      <c r="BI27" s="107">
        <v>0</v>
      </c>
      <c r="BJ27" s="107">
        <v>0</v>
      </c>
      <c r="BK27" s="107">
        <v>0</v>
      </c>
    </row>
    <row r="28" spans="1:63" ht="78.75" x14ac:dyDescent="0.25">
      <c r="A28" s="90" t="str">
        <f>G0228_1074205010351_02_0_69_!A29</f>
        <v>1.1.1.2</v>
      </c>
      <c r="B28" s="10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105" t="str">
        <f>G0228_1074205010351_02_0_69_!C29</f>
        <v>Г</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L28" s="107">
        <v>0</v>
      </c>
      <c r="AM28" s="107">
        <v>0</v>
      </c>
      <c r="AN28" s="221">
        <v>0</v>
      </c>
      <c r="AO28" s="221">
        <v>0</v>
      </c>
      <c r="AP28" s="107">
        <v>0</v>
      </c>
      <c r="AQ28" s="107">
        <v>0</v>
      </c>
      <c r="AR28" s="107">
        <v>0</v>
      </c>
      <c r="AS28" s="107">
        <v>0</v>
      </c>
      <c r="AT28" s="107">
        <v>0</v>
      </c>
      <c r="AU28" s="107">
        <v>0</v>
      </c>
      <c r="AV28" s="107">
        <v>0</v>
      </c>
      <c r="AW28" s="107">
        <v>0</v>
      </c>
      <c r="AX28" s="107">
        <v>0</v>
      </c>
      <c r="AY28" s="107">
        <v>0</v>
      </c>
      <c r="AZ28" s="107">
        <v>0</v>
      </c>
      <c r="BA28" s="107">
        <v>0</v>
      </c>
      <c r="BB28" s="107">
        <v>0</v>
      </c>
      <c r="BC28" s="107">
        <v>0</v>
      </c>
      <c r="BD28" s="107">
        <v>0</v>
      </c>
      <c r="BE28" s="107">
        <v>0</v>
      </c>
      <c r="BF28" s="107">
        <v>0</v>
      </c>
      <c r="BG28" s="107">
        <v>0</v>
      </c>
      <c r="BH28" s="107">
        <v>0</v>
      </c>
      <c r="BI28" s="107">
        <v>0</v>
      </c>
      <c r="BJ28" s="107">
        <v>0</v>
      </c>
      <c r="BK28" s="107">
        <v>0</v>
      </c>
    </row>
    <row r="29" spans="1:63" ht="63" x14ac:dyDescent="0.25">
      <c r="A29" s="90" t="str">
        <f>G0228_1074205010351_02_0_69_!A30</f>
        <v>1.1.1.3</v>
      </c>
      <c r="B29" s="104" t="str">
        <f>G0228_1074205010351_02_0_69_!B30</f>
        <v>Технологическое присоединение энергопринимающих устройств потребителей свыше 150 кВт, всего, в том числе:</v>
      </c>
      <c r="C29" s="105" t="str">
        <f>G0228_1074205010351_02_0_69_!C30</f>
        <v>Г</v>
      </c>
      <c r="D29" s="107">
        <v>0</v>
      </c>
      <c r="E29" s="107">
        <v>0</v>
      </c>
      <c r="F29" s="107">
        <v>0</v>
      </c>
      <c r="G29" s="107">
        <v>0</v>
      </c>
      <c r="H29" s="107">
        <v>0</v>
      </c>
      <c r="I29" s="107">
        <v>0</v>
      </c>
      <c r="J29" s="107">
        <v>0</v>
      </c>
      <c r="K29" s="107">
        <v>0</v>
      </c>
      <c r="L29" s="107">
        <v>0</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L29" s="107">
        <v>0</v>
      </c>
      <c r="AM29" s="107">
        <v>0</v>
      </c>
      <c r="AN29" s="221">
        <v>0</v>
      </c>
      <c r="AO29" s="221">
        <v>0</v>
      </c>
      <c r="AP29" s="107">
        <v>0</v>
      </c>
      <c r="AQ29" s="107">
        <v>0</v>
      </c>
      <c r="AR29" s="107">
        <v>0</v>
      </c>
      <c r="AS29" s="107">
        <v>0</v>
      </c>
      <c r="AT29" s="107">
        <v>0</v>
      </c>
      <c r="AU29" s="107">
        <v>0</v>
      </c>
      <c r="AV29" s="107">
        <v>0</v>
      </c>
      <c r="AW29" s="107">
        <v>0</v>
      </c>
      <c r="AX29" s="107">
        <v>0</v>
      </c>
      <c r="AY29" s="107">
        <v>0</v>
      </c>
      <c r="AZ29" s="107">
        <v>0</v>
      </c>
      <c r="BA29" s="107">
        <v>0</v>
      </c>
      <c r="BB29" s="107">
        <v>0</v>
      </c>
      <c r="BC29" s="107">
        <v>0</v>
      </c>
      <c r="BD29" s="107">
        <v>0</v>
      </c>
      <c r="BE29" s="107">
        <v>0</v>
      </c>
      <c r="BF29" s="107">
        <v>0</v>
      </c>
      <c r="BG29" s="107">
        <v>0</v>
      </c>
      <c r="BH29" s="107">
        <v>0</v>
      </c>
      <c r="BI29" s="107">
        <v>0</v>
      </c>
      <c r="BJ29" s="107">
        <v>0</v>
      </c>
      <c r="BK29" s="107">
        <v>0</v>
      </c>
    </row>
    <row r="30" spans="1:63" ht="47.25" x14ac:dyDescent="0.25">
      <c r="A30" s="90" t="str">
        <f>G0228_1074205010351_02_0_69_!A31</f>
        <v>1.1.2</v>
      </c>
      <c r="B30" s="104" t="str">
        <f>G0228_1074205010351_02_0_69_!B31</f>
        <v>Технологическое присоединение объектов электросетевого хозяйства, всего, в том числе:</v>
      </c>
      <c r="C30" s="105" t="str">
        <f>G0228_1074205010351_02_0_69_!C31</f>
        <v>Г</v>
      </c>
      <c r="D30" s="107">
        <f t="shared" ref="D30:BK30" si="8">SUM(D31:D32)</f>
        <v>0</v>
      </c>
      <c r="E30" s="107">
        <f t="shared" si="8"/>
        <v>0</v>
      </c>
      <c r="F30" s="107">
        <f t="shared" si="8"/>
        <v>0</v>
      </c>
      <c r="G30" s="107">
        <f t="shared" si="8"/>
        <v>0</v>
      </c>
      <c r="H30" s="107">
        <f t="shared" si="8"/>
        <v>0</v>
      </c>
      <c r="I30" s="107">
        <f t="shared" si="8"/>
        <v>0</v>
      </c>
      <c r="J30" s="107">
        <f t="shared" si="8"/>
        <v>0</v>
      </c>
      <c r="K30" s="107">
        <f t="shared" si="8"/>
        <v>0</v>
      </c>
      <c r="L30" s="107">
        <f t="shared" si="8"/>
        <v>0</v>
      </c>
      <c r="M30" s="107">
        <f t="shared" si="8"/>
        <v>0</v>
      </c>
      <c r="N30" s="107">
        <f t="shared" si="8"/>
        <v>0</v>
      </c>
      <c r="O30" s="107">
        <f t="shared" si="8"/>
        <v>0</v>
      </c>
      <c r="P30" s="107">
        <f t="shared" si="8"/>
        <v>0</v>
      </c>
      <c r="Q30" s="107">
        <f t="shared" si="8"/>
        <v>0</v>
      </c>
      <c r="R30" s="107">
        <f t="shared" si="8"/>
        <v>0</v>
      </c>
      <c r="S30" s="107">
        <f t="shared" si="8"/>
        <v>0</v>
      </c>
      <c r="T30" s="107">
        <f t="shared" si="8"/>
        <v>0</v>
      </c>
      <c r="U30" s="107">
        <f t="shared" si="8"/>
        <v>0</v>
      </c>
      <c r="V30" s="107">
        <f t="shared" si="8"/>
        <v>0</v>
      </c>
      <c r="W30" s="107">
        <f t="shared" si="8"/>
        <v>0</v>
      </c>
      <c r="X30" s="107">
        <f t="shared" si="8"/>
        <v>0</v>
      </c>
      <c r="Y30" s="107">
        <f t="shared" si="8"/>
        <v>0</v>
      </c>
      <c r="Z30" s="107">
        <f t="shared" si="8"/>
        <v>0</v>
      </c>
      <c r="AA30" s="107">
        <f t="shared" si="8"/>
        <v>0</v>
      </c>
      <c r="AB30" s="107">
        <f t="shared" si="8"/>
        <v>0</v>
      </c>
      <c r="AC30" s="107">
        <f t="shared" si="8"/>
        <v>0</v>
      </c>
      <c r="AD30" s="107">
        <f t="shared" si="8"/>
        <v>0</v>
      </c>
      <c r="AE30" s="107">
        <f t="shared" si="8"/>
        <v>0</v>
      </c>
      <c r="AF30" s="107">
        <f t="shared" si="8"/>
        <v>0</v>
      </c>
      <c r="AG30" s="107">
        <f t="shared" si="8"/>
        <v>0</v>
      </c>
      <c r="AH30" s="107">
        <f t="shared" si="8"/>
        <v>0</v>
      </c>
      <c r="AI30" s="107">
        <f t="shared" si="8"/>
        <v>0</v>
      </c>
      <c r="AJ30" s="107">
        <f t="shared" si="8"/>
        <v>0</v>
      </c>
      <c r="AK30" s="107">
        <f t="shared" si="8"/>
        <v>0</v>
      </c>
      <c r="AL30" s="107">
        <f t="shared" si="8"/>
        <v>0</v>
      </c>
      <c r="AM30" s="107">
        <f t="shared" si="8"/>
        <v>0</v>
      </c>
      <c r="AN30" s="221">
        <f t="shared" si="8"/>
        <v>0</v>
      </c>
      <c r="AO30" s="221">
        <f t="shared" si="8"/>
        <v>0</v>
      </c>
      <c r="AP30" s="107">
        <f t="shared" si="8"/>
        <v>0</v>
      </c>
      <c r="AQ30" s="107">
        <f t="shared" si="8"/>
        <v>0</v>
      </c>
      <c r="AR30" s="107">
        <f t="shared" si="8"/>
        <v>0</v>
      </c>
      <c r="AS30" s="107">
        <f t="shared" si="8"/>
        <v>0</v>
      </c>
      <c r="AT30" s="107">
        <f t="shared" si="8"/>
        <v>0</v>
      </c>
      <c r="AU30" s="107">
        <f t="shared" si="8"/>
        <v>0</v>
      </c>
      <c r="AV30" s="107">
        <f t="shared" si="8"/>
        <v>0</v>
      </c>
      <c r="AW30" s="107">
        <f t="shared" si="8"/>
        <v>0</v>
      </c>
      <c r="AX30" s="107">
        <f t="shared" si="8"/>
        <v>0</v>
      </c>
      <c r="AY30" s="107">
        <f t="shared" si="8"/>
        <v>0</v>
      </c>
      <c r="AZ30" s="107">
        <f t="shared" si="8"/>
        <v>0</v>
      </c>
      <c r="BA30" s="107">
        <f t="shared" si="8"/>
        <v>0</v>
      </c>
      <c r="BB30" s="107">
        <f t="shared" si="8"/>
        <v>0</v>
      </c>
      <c r="BC30" s="107">
        <f t="shared" si="8"/>
        <v>0</v>
      </c>
      <c r="BD30" s="107">
        <f t="shared" si="8"/>
        <v>0</v>
      </c>
      <c r="BE30" s="107">
        <f t="shared" si="8"/>
        <v>0</v>
      </c>
      <c r="BF30" s="107">
        <f t="shared" si="8"/>
        <v>0</v>
      </c>
      <c r="BG30" s="107">
        <f t="shared" si="8"/>
        <v>0</v>
      </c>
      <c r="BH30" s="107">
        <f t="shared" si="8"/>
        <v>0</v>
      </c>
      <c r="BI30" s="107">
        <f t="shared" si="8"/>
        <v>0</v>
      </c>
      <c r="BJ30" s="107">
        <f t="shared" si="8"/>
        <v>0</v>
      </c>
      <c r="BK30" s="107">
        <f t="shared" si="8"/>
        <v>0</v>
      </c>
    </row>
    <row r="31" spans="1:63" ht="78.75" x14ac:dyDescent="0.25">
      <c r="A31" s="90" t="str">
        <f>G0228_1074205010351_02_0_69_!A32</f>
        <v>1.1.2.1</v>
      </c>
      <c r="B31" s="10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105" t="str">
        <f>G0228_1074205010351_02_0_69_!C32</f>
        <v>Г</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L31" s="107">
        <v>0</v>
      </c>
      <c r="AM31" s="107">
        <v>0</v>
      </c>
      <c r="AN31" s="221">
        <v>0</v>
      </c>
      <c r="AO31" s="221">
        <v>0</v>
      </c>
      <c r="AP31" s="107">
        <v>0</v>
      </c>
      <c r="AQ31" s="107">
        <v>0</v>
      </c>
      <c r="AR31" s="107">
        <v>0</v>
      </c>
      <c r="AS31" s="107">
        <v>0</v>
      </c>
      <c r="AT31" s="107">
        <v>0</v>
      </c>
      <c r="AU31" s="107">
        <v>0</v>
      </c>
      <c r="AV31" s="107">
        <v>0</v>
      </c>
      <c r="AW31" s="107">
        <v>0</v>
      </c>
      <c r="AX31" s="107">
        <v>0</v>
      </c>
      <c r="AY31" s="107">
        <v>0</v>
      </c>
      <c r="AZ31" s="107">
        <v>0</v>
      </c>
      <c r="BA31" s="107">
        <v>0</v>
      </c>
      <c r="BB31" s="107">
        <v>0</v>
      </c>
      <c r="BC31" s="107">
        <v>0</v>
      </c>
      <c r="BD31" s="107">
        <v>0</v>
      </c>
      <c r="BE31" s="107">
        <v>0</v>
      </c>
      <c r="BF31" s="107">
        <v>0</v>
      </c>
      <c r="BG31" s="107">
        <v>0</v>
      </c>
      <c r="BH31" s="107">
        <v>0</v>
      </c>
      <c r="BI31" s="107">
        <v>0</v>
      </c>
      <c r="BJ31" s="107">
        <v>0</v>
      </c>
      <c r="BK31" s="107">
        <v>0</v>
      </c>
    </row>
    <row r="32" spans="1:63" ht="47.25" x14ac:dyDescent="0.25">
      <c r="A32" s="90" t="str">
        <f>G0228_1074205010351_02_0_69_!A33</f>
        <v>1.1.2.2</v>
      </c>
      <c r="B32" s="104" t="str">
        <f>G0228_1074205010351_02_0_69_!B33</f>
        <v>Технологическое присоединение к электрическим сетям иных сетевых организаций, всего, в том числе:</v>
      </c>
      <c r="C32" s="105" t="str">
        <f>G0228_1074205010351_02_0_69_!C33</f>
        <v>Г</v>
      </c>
      <c r="D32" s="107">
        <v>0</v>
      </c>
      <c r="E32" s="107">
        <v>0</v>
      </c>
      <c r="F32" s="107">
        <v>0</v>
      </c>
      <c r="G32" s="107">
        <v>0</v>
      </c>
      <c r="H32" s="107">
        <v>0</v>
      </c>
      <c r="I32" s="107">
        <v>0</v>
      </c>
      <c r="J32" s="107">
        <v>0</v>
      </c>
      <c r="K32" s="107">
        <v>0</v>
      </c>
      <c r="L32" s="107">
        <v>0</v>
      </c>
      <c r="M32" s="107">
        <v>0</v>
      </c>
      <c r="N32" s="107">
        <v>0</v>
      </c>
      <c r="O32" s="107">
        <v>0</v>
      </c>
      <c r="P32" s="107">
        <v>0</v>
      </c>
      <c r="Q32" s="107">
        <v>0</v>
      </c>
      <c r="R32" s="107">
        <v>0</v>
      </c>
      <c r="S32" s="107">
        <v>0</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L32" s="107">
        <v>0</v>
      </c>
      <c r="AM32" s="107">
        <v>0</v>
      </c>
      <c r="AN32" s="221">
        <v>0</v>
      </c>
      <c r="AO32" s="221">
        <v>0</v>
      </c>
      <c r="AP32" s="107">
        <v>0</v>
      </c>
      <c r="AQ32" s="107">
        <v>0</v>
      </c>
      <c r="AR32" s="107">
        <v>0</v>
      </c>
      <c r="AS32" s="107">
        <v>0</v>
      </c>
      <c r="AT32" s="107">
        <v>0</v>
      </c>
      <c r="AU32" s="107">
        <v>0</v>
      </c>
      <c r="AV32" s="107">
        <v>0</v>
      </c>
      <c r="AW32" s="107">
        <v>0</v>
      </c>
      <c r="AX32" s="107">
        <v>0</v>
      </c>
      <c r="AY32" s="107">
        <v>0</v>
      </c>
      <c r="AZ32" s="107">
        <v>0</v>
      </c>
      <c r="BA32" s="107">
        <v>0</v>
      </c>
      <c r="BB32" s="107">
        <v>0</v>
      </c>
      <c r="BC32" s="107">
        <v>0</v>
      </c>
      <c r="BD32" s="107">
        <v>0</v>
      </c>
      <c r="BE32" s="107">
        <v>0</v>
      </c>
      <c r="BF32" s="107">
        <v>0</v>
      </c>
      <c r="BG32" s="107">
        <v>0</v>
      </c>
      <c r="BH32" s="107">
        <v>0</v>
      </c>
      <c r="BI32" s="107">
        <v>0</v>
      </c>
      <c r="BJ32" s="107">
        <v>0</v>
      </c>
      <c r="BK32" s="107">
        <v>0</v>
      </c>
    </row>
    <row r="33" spans="1:63" ht="63" x14ac:dyDescent="0.25">
      <c r="A33" s="90" t="str">
        <f>G0228_1074205010351_02_0_69_!A34</f>
        <v>1.1.3</v>
      </c>
      <c r="B33" s="104" t="str">
        <f>G0228_1074205010351_02_0_69_!B34</f>
        <v>Технологическое присоединение объектов по производству электрической энергии всего, в том числе:</v>
      </c>
      <c r="C33" s="105" t="str">
        <f>G0228_1074205010351_02_0_69_!C34</f>
        <v>Г</v>
      </c>
      <c r="D33" s="107">
        <f t="shared" ref="D33:BK33" si="9">SUM(D34:D39)</f>
        <v>0</v>
      </c>
      <c r="E33" s="107">
        <f t="shared" si="9"/>
        <v>0</v>
      </c>
      <c r="F33" s="107">
        <f t="shared" si="9"/>
        <v>0</v>
      </c>
      <c r="G33" s="107">
        <f t="shared" si="9"/>
        <v>0</v>
      </c>
      <c r="H33" s="107">
        <f t="shared" si="9"/>
        <v>0</v>
      </c>
      <c r="I33" s="107">
        <f t="shared" si="9"/>
        <v>0</v>
      </c>
      <c r="J33" s="107">
        <f t="shared" si="9"/>
        <v>0</v>
      </c>
      <c r="K33" s="107">
        <f t="shared" si="9"/>
        <v>0</v>
      </c>
      <c r="L33" s="107">
        <f t="shared" si="9"/>
        <v>0</v>
      </c>
      <c r="M33" s="107">
        <f t="shared" si="9"/>
        <v>0</v>
      </c>
      <c r="N33" s="107">
        <f t="shared" si="9"/>
        <v>0</v>
      </c>
      <c r="O33" s="107">
        <f t="shared" si="9"/>
        <v>0</v>
      </c>
      <c r="P33" s="107">
        <f t="shared" si="9"/>
        <v>0</v>
      </c>
      <c r="Q33" s="107">
        <f t="shared" si="9"/>
        <v>0</v>
      </c>
      <c r="R33" s="107">
        <f t="shared" si="9"/>
        <v>0</v>
      </c>
      <c r="S33" s="107">
        <f t="shared" si="9"/>
        <v>0</v>
      </c>
      <c r="T33" s="107">
        <f t="shared" si="9"/>
        <v>0</v>
      </c>
      <c r="U33" s="107">
        <f t="shared" si="9"/>
        <v>0</v>
      </c>
      <c r="V33" s="107">
        <f t="shared" si="9"/>
        <v>0</v>
      </c>
      <c r="W33" s="107">
        <f t="shared" si="9"/>
        <v>0</v>
      </c>
      <c r="X33" s="107">
        <f t="shared" si="9"/>
        <v>0</v>
      </c>
      <c r="Y33" s="107">
        <f t="shared" si="9"/>
        <v>0</v>
      </c>
      <c r="Z33" s="107">
        <f t="shared" si="9"/>
        <v>0</v>
      </c>
      <c r="AA33" s="107">
        <f t="shared" si="9"/>
        <v>0</v>
      </c>
      <c r="AB33" s="107">
        <f t="shared" si="9"/>
        <v>0</v>
      </c>
      <c r="AC33" s="107">
        <f t="shared" si="9"/>
        <v>0</v>
      </c>
      <c r="AD33" s="107">
        <f t="shared" si="9"/>
        <v>0</v>
      </c>
      <c r="AE33" s="107">
        <f t="shared" si="9"/>
        <v>0</v>
      </c>
      <c r="AF33" s="107">
        <f t="shared" si="9"/>
        <v>0</v>
      </c>
      <c r="AG33" s="107">
        <f t="shared" si="9"/>
        <v>0</v>
      </c>
      <c r="AH33" s="107">
        <f t="shared" si="9"/>
        <v>0</v>
      </c>
      <c r="AI33" s="107">
        <f t="shared" si="9"/>
        <v>0</v>
      </c>
      <c r="AJ33" s="107">
        <f t="shared" si="9"/>
        <v>0</v>
      </c>
      <c r="AK33" s="107">
        <f t="shared" si="9"/>
        <v>0</v>
      </c>
      <c r="AL33" s="107">
        <f t="shared" si="9"/>
        <v>0</v>
      </c>
      <c r="AM33" s="107">
        <f t="shared" si="9"/>
        <v>0</v>
      </c>
      <c r="AN33" s="221">
        <f t="shared" si="9"/>
        <v>0</v>
      </c>
      <c r="AO33" s="221">
        <f t="shared" si="9"/>
        <v>0</v>
      </c>
      <c r="AP33" s="107">
        <f t="shared" si="9"/>
        <v>0</v>
      </c>
      <c r="AQ33" s="107">
        <f t="shared" si="9"/>
        <v>0</v>
      </c>
      <c r="AR33" s="107">
        <f t="shared" si="9"/>
        <v>0</v>
      </c>
      <c r="AS33" s="107">
        <f t="shared" si="9"/>
        <v>0</v>
      </c>
      <c r="AT33" s="107">
        <f t="shared" si="9"/>
        <v>0</v>
      </c>
      <c r="AU33" s="107">
        <f t="shared" si="9"/>
        <v>0</v>
      </c>
      <c r="AV33" s="107">
        <f t="shared" si="9"/>
        <v>0</v>
      </c>
      <c r="AW33" s="107">
        <f t="shared" si="9"/>
        <v>0</v>
      </c>
      <c r="AX33" s="107">
        <f t="shared" si="9"/>
        <v>0</v>
      </c>
      <c r="AY33" s="107">
        <f t="shared" si="9"/>
        <v>0</v>
      </c>
      <c r="AZ33" s="107">
        <f t="shared" si="9"/>
        <v>0</v>
      </c>
      <c r="BA33" s="107">
        <f t="shared" si="9"/>
        <v>0</v>
      </c>
      <c r="BB33" s="107">
        <f t="shared" si="9"/>
        <v>0</v>
      </c>
      <c r="BC33" s="107">
        <f t="shared" si="9"/>
        <v>0</v>
      </c>
      <c r="BD33" s="107">
        <f t="shared" si="9"/>
        <v>0</v>
      </c>
      <c r="BE33" s="107">
        <f t="shared" si="9"/>
        <v>0</v>
      </c>
      <c r="BF33" s="107">
        <f t="shared" si="9"/>
        <v>0</v>
      </c>
      <c r="BG33" s="107">
        <f t="shared" si="9"/>
        <v>0</v>
      </c>
      <c r="BH33" s="107">
        <f t="shared" si="9"/>
        <v>0</v>
      </c>
      <c r="BI33" s="107">
        <f t="shared" si="9"/>
        <v>0</v>
      </c>
      <c r="BJ33" s="107">
        <f t="shared" si="9"/>
        <v>0</v>
      </c>
      <c r="BK33" s="107">
        <f t="shared" si="9"/>
        <v>0</v>
      </c>
    </row>
    <row r="34" spans="1:63" ht="141.75" x14ac:dyDescent="0.25">
      <c r="A34" s="90" t="str">
        <f>G0228_1074205010351_02_0_69_!A35</f>
        <v>1.1.3.1</v>
      </c>
      <c r="B34" s="10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105" t="str">
        <f>G0228_1074205010351_02_0_69_!C35</f>
        <v>Г</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L34" s="107">
        <v>0</v>
      </c>
      <c r="AM34" s="107">
        <v>0</v>
      </c>
      <c r="AN34" s="221">
        <v>0</v>
      </c>
      <c r="AO34" s="221">
        <v>0</v>
      </c>
      <c r="AP34" s="107">
        <v>0</v>
      </c>
      <c r="AQ34" s="107">
        <v>0</v>
      </c>
      <c r="AR34" s="107">
        <v>0</v>
      </c>
      <c r="AS34" s="107">
        <v>0</v>
      </c>
      <c r="AT34" s="107">
        <v>0</v>
      </c>
      <c r="AU34" s="107">
        <v>0</v>
      </c>
      <c r="AV34" s="107">
        <v>0</v>
      </c>
      <c r="AW34" s="107">
        <v>0</v>
      </c>
      <c r="AX34" s="107">
        <v>0</v>
      </c>
      <c r="AY34" s="107">
        <v>0</v>
      </c>
      <c r="AZ34" s="107">
        <v>0</v>
      </c>
      <c r="BA34" s="107">
        <v>0</v>
      </c>
      <c r="BB34" s="107">
        <v>0</v>
      </c>
      <c r="BC34" s="107">
        <v>0</v>
      </c>
      <c r="BD34" s="107">
        <v>0</v>
      </c>
      <c r="BE34" s="107">
        <v>0</v>
      </c>
      <c r="BF34" s="107">
        <v>0</v>
      </c>
      <c r="BG34" s="107">
        <v>0</v>
      </c>
      <c r="BH34" s="107">
        <v>0</v>
      </c>
      <c r="BI34" s="107">
        <v>0</v>
      </c>
      <c r="BJ34" s="107">
        <v>0</v>
      </c>
      <c r="BK34" s="107">
        <v>0</v>
      </c>
    </row>
    <row r="35" spans="1:63" ht="110.25" x14ac:dyDescent="0.25">
      <c r="A35" s="90" t="str">
        <f>G0228_1074205010351_02_0_69_!A36</f>
        <v>1.1.3.1</v>
      </c>
      <c r="B35" s="10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105" t="str">
        <f>G0228_1074205010351_02_0_69_!C36</f>
        <v>Г</v>
      </c>
      <c r="D35" s="107">
        <v>0</v>
      </c>
      <c r="E35" s="107">
        <v>0</v>
      </c>
      <c r="F35" s="107">
        <v>0</v>
      </c>
      <c r="G35" s="107">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L35" s="107">
        <v>0</v>
      </c>
      <c r="AM35" s="107">
        <v>0</v>
      </c>
      <c r="AN35" s="221">
        <v>0</v>
      </c>
      <c r="AO35" s="221">
        <v>0</v>
      </c>
      <c r="AP35" s="107">
        <v>0</v>
      </c>
      <c r="AQ35" s="107">
        <v>0</v>
      </c>
      <c r="AR35" s="107">
        <v>0</v>
      </c>
      <c r="AS35" s="107">
        <v>0</v>
      </c>
      <c r="AT35" s="107">
        <v>0</v>
      </c>
      <c r="AU35" s="107">
        <v>0</v>
      </c>
      <c r="AV35" s="107">
        <v>0</v>
      </c>
      <c r="AW35" s="107">
        <v>0</v>
      </c>
      <c r="AX35" s="107">
        <v>0</v>
      </c>
      <c r="AY35" s="107">
        <v>0</v>
      </c>
      <c r="AZ35" s="107">
        <v>0</v>
      </c>
      <c r="BA35" s="107">
        <v>0</v>
      </c>
      <c r="BB35" s="107">
        <v>0</v>
      </c>
      <c r="BC35" s="107">
        <v>0</v>
      </c>
      <c r="BD35" s="107">
        <v>0</v>
      </c>
      <c r="BE35" s="107">
        <v>0</v>
      </c>
      <c r="BF35" s="107">
        <v>0</v>
      </c>
      <c r="BG35" s="107">
        <v>0</v>
      </c>
      <c r="BH35" s="107">
        <v>0</v>
      </c>
      <c r="BI35" s="107">
        <v>0</v>
      </c>
      <c r="BJ35" s="107">
        <v>0</v>
      </c>
      <c r="BK35" s="107">
        <v>0</v>
      </c>
    </row>
    <row r="36" spans="1:63" ht="126" x14ac:dyDescent="0.25">
      <c r="A36" s="90" t="str">
        <f>G0228_1074205010351_02_0_69_!A37</f>
        <v>1.1.3.1</v>
      </c>
      <c r="B36" s="10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05" t="str">
        <f>G0228_1074205010351_02_0_69_!C37</f>
        <v>Г</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L36" s="107">
        <v>0</v>
      </c>
      <c r="AM36" s="107">
        <v>0</v>
      </c>
      <c r="AN36" s="221">
        <v>0</v>
      </c>
      <c r="AO36" s="221">
        <v>0</v>
      </c>
      <c r="AP36" s="107">
        <v>0</v>
      </c>
      <c r="AQ36" s="107">
        <v>0</v>
      </c>
      <c r="AR36" s="107">
        <v>0</v>
      </c>
      <c r="AS36" s="107">
        <v>0</v>
      </c>
      <c r="AT36" s="107">
        <v>0</v>
      </c>
      <c r="AU36" s="107">
        <v>0</v>
      </c>
      <c r="AV36" s="107">
        <v>0</v>
      </c>
      <c r="AW36" s="107">
        <v>0</v>
      </c>
      <c r="AX36" s="107">
        <v>0</v>
      </c>
      <c r="AY36" s="107">
        <v>0</v>
      </c>
      <c r="AZ36" s="107">
        <v>0</v>
      </c>
      <c r="BA36" s="107">
        <v>0</v>
      </c>
      <c r="BB36" s="107">
        <v>0</v>
      </c>
      <c r="BC36" s="107">
        <v>0</v>
      </c>
      <c r="BD36" s="107">
        <v>0</v>
      </c>
      <c r="BE36" s="107">
        <v>0</v>
      </c>
      <c r="BF36" s="107">
        <v>0</v>
      </c>
      <c r="BG36" s="107">
        <v>0</v>
      </c>
      <c r="BH36" s="107">
        <v>0</v>
      </c>
      <c r="BI36" s="107">
        <v>0</v>
      </c>
      <c r="BJ36" s="107">
        <v>0</v>
      </c>
      <c r="BK36" s="107">
        <v>0</v>
      </c>
    </row>
    <row r="37" spans="1:63" ht="141.75" x14ac:dyDescent="0.25">
      <c r="A37" s="90" t="str">
        <f>G0228_1074205010351_02_0_69_!A38</f>
        <v>1.1.3.2</v>
      </c>
      <c r="B37" s="10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05" t="str">
        <f>G0228_1074205010351_02_0_69_!C38</f>
        <v>Г</v>
      </c>
      <c r="D37" s="107">
        <v>0</v>
      </c>
      <c r="E37" s="107">
        <v>0</v>
      </c>
      <c r="F37" s="107">
        <v>0</v>
      </c>
      <c r="G37" s="107">
        <v>0</v>
      </c>
      <c r="H37" s="107">
        <v>0</v>
      </c>
      <c r="I37" s="107">
        <v>0</v>
      </c>
      <c r="J37" s="107">
        <v>0</v>
      </c>
      <c r="K37" s="107">
        <v>0</v>
      </c>
      <c r="L37" s="107">
        <v>0</v>
      </c>
      <c r="M37" s="107">
        <v>0</v>
      </c>
      <c r="N37" s="107">
        <v>0</v>
      </c>
      <c r="O37" s="107">
        <v>0</v>
      </c>
      <c r="P37" s="107">
        <v>0</v>
      </c>
      <c r="Q37" s="107">
        <v>0</v>
      </c>
      <c r="R37" s="107">
        <v>0</v>
      </c>
      <c r="S37" s="107">
        <v>0</v>
      </c>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L37" s="107">
        <v>0</v>
      </c>
      <c r="AM37" s="107">
        <v>0</v>
      </c>
      <c r="AN37" s="221">
        <v>0</v>
      </c>
      <c r="AO37" s="221">
        <v>0</v>
      </c>
      <c r="AP37" s="107">
        <v>0</v>
      </c>
      <c r="AQ37" s="107">
        <v>0</v>
      </c>
      <c r="AR37" s="107">
        <v>0</v>
      </c>
      <c r="AS37" s="107">
        <v>0</v>
      </c>
      <c r="AT37" s="107">
        <v>0</v>
      </c>
      <c r="AU37" s="107">
        <v>0</v>
      </c>
      <c r="AV37" s="107">
        <v>0</v>
      </c>
      <c r="AW37" s="107">
        <v>0</v>
      </c>
      <c r="AX37" s="107">
        <v>0</v>
      </c>
      <c r="AY37" s="107">
        <v>0</v>
      </c>
      <c r="AZ37" s="107">
        <v>0</v>
      </c>
      <c r="BA37" s="107">
        <v>0</v>
      </c>
      <c r="BB37" s="107">
        <v>0</v>
      </c>
      <c r="BC37" s="107">
        <v>0</v>
      </c>
      <c r="BD37" s="107">
        <v>0</v>
      </c>
      <c r="BE37" s="107">
        <v>0</v>
      </c>
      <c r="BF37" s="107">
        <v>0</v>
      </c>
      <c r="BG37" s="107">
        <v>0</v>
      </c>
      <c r="BH37" s="107">
        <v>0</v>
      </c>
      <c r="BI37" s="107">
        <v>0</v>
      </c>
      <c r="BJ37" s="107">
        <v>0</v>
      </c>
      <c r="BK37" s="107">
        <v>0</v>
      </c>
    </row>
    <row r="38" spans="1:63" ht="110.25" x14ac:dyDescent="0.25">
      <c r="A38" s="90" t="str">
        <f>G0228_1074205010351_02_0_69_!A39</f>
        <v>1.1.3.2</v>
      </c>
      <c r="B38" s="10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05" t="str">
        <f>G0228_1074205010351_02_0_69_!C39</f>
        <v>Г</v>
      </c>
      <c r="D38" s="107">
        <v>0</v>
      </c>
      <c r="E38" s="107">
        <v>0</v>
      </c>
      <c r="F38" s="107">
        <v>0</v>
      </c>
      <c r="G38" s="107">
        <v>0</v>
      </c>
      <c r="H38" s="107">
        <v>0</v>
      </c>
      <c r="I38" s="107">
        <v>0</v>
      </c>
      <c r="J38" s="107">
        <v>0</v>
      </c>
      <c r="K38" s="107">
        <v>0</v>
      </c>
      <c r="L38" s="107">
        <v>0</v>
      </c>
      <c r="M38" s="107">
        <v>0</v>
      </c>
      <c r="N38" s="107">
        <v>0</v>
      </c>
      <c r="O38" s="107">
        <v>0</v>
      </c>
      <c r="P38" s="107">
        <v>0</v>
      </c>
      <c r="Q38" s="107">
        <v>0</v>
      </c>
      <c r="R38" s="107">
        <v>0</v>
      </c>
      <c r="S38" s="107">
        <v>0</v>
      </c>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L38" s="107">
        <v>0</v>
      </c>
      <c r="AM38" s="107">
        <v>0</v>
      </c>
      <c r="AN38" s="221">
        <v>0</v>
      </c>
      <c r="AO38" s="221">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c r="BE38" s="107">
        <v>0</v>
      </c>
      <c r="BF38" s="107">
        <v>0</v>
      </c>
      <c r="BG38" s="107">
        <v>0</v>
      </c>
      <c r="BH38" s="107">
        <v>0</v>
      </c>
      <c r="BI38" s="107">
        <v>0</v>
      </c>
      <c r="BJ38" s="107">
        <v>0</v>
      </c>
      <c r="BK38" s="107">
        <v>0</v>
      </c>
    </row>
    <row r="39" spans="1:63" ht="126" x14ac:dyDescent="0.25">
      <c r="A39" s="90" t="str">
        <f>G0228_1074205010351_02_0_69_!A40</f>
        <v>1.1.3.2</v>
      </c>
      <c r="B39" s="10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05" t="str">
        <f>G0228_1074205010351_02_0_69_!C40</f>
        <v>Г</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c r="AN39" s="221">
        <v>0</v>
      </c>
      <c r="AO39" s="221">
        <v>0</v>
      </c>
      <c r="AP39" s="107">
        <v>0</v>
      </c>
      <c r="AQ39" s="107">
        <v>0</v>
      </c>
      <c r="AR39" s="107">
        <v>0</v>
      </c>
      <c r="AS39" s="107">
        <v>0</v>
      </c>
      <c r="AT39" s="107">
        <v>0</v>
      </c>
      <c r="AU39" s="107">
        <v>0</v>
      </c>
      <c r="AV39" s="107">
        <v>0</v>
      </c>
      <c r="AW39" s="107">
        <v>0</v>
      </c>
      <c r="AX39" s="107">
        <v>0</v>
      </c>
      <c r="AY39" s="107">
        <v>0</v>
      </c>
      <c r="AZ39" s="107">
        <v>0</v>
      </c>
      <c r="BA39" s="107">
        <v>0</v>
      </c>
      <c r="BB39" s="107">
        <v>0</v>
      </c>
      <c r="BC39" s="107">
        <v>0</v>
      </c>
      <c r="BD39" s="107">
        <v>0</v>
      </c>
      <c r="BE39" s="107">
        <v>0</v>
      </c>
      <c r="BF39" s="107">
        <v>0</v>
      </c>
      <c r="BG39" s="107">
        <v>0</v>
      </c>
      <c r="BH39" s="107">
        <v>0</v>
      </c>
      <c r="BI39" s="107">
        <v>0</v>
      </c>
      <c r="BJ39" s="107">
        <v>0</v>
      </c>
      <c r="BK39" s="107">
        <v>0</v>
      </c>
    </row>
    <row r="40" spans="1:63" ht="110.25" x14ac:dyDescent="0.25">
      <c r="A40" s="90" t="str">
        <f>G0228_1074205010351_02_0_69_!A41</f>
        <v>1.1.4</v>
      </c>
      <c r="B40" s="10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105" t="str">
        <f>G0228_1074205010351_02_0_69_!C41</f>
        <v>Г</v>
      </c>
      <c r="D40" s="107">
        <f t="shared" ref="D40:BK40" si="10">SUM(D41:D42)</f>
        <v>0</v>
      </c>
      <c r="E40" s="107">
        <f t="shared" si="10"/>
        <v>0</v>
      </c>
      <c r="F40" s="107">
        <f t="shared" si="10"/>
        <v>0</v>
      </c>
      <c r="G40" s="107">
        <f t="shared" si="10"/>
        <v>0</v>
      </c>
      <c r="H40" s="107">
        <f t="shared" si="10"/>
        <v>0</v>
      </c>
      <c r="I40" s="107">
        <f t="shared" si="10"/>
        <v>0</v>
      </c>
      <c r="J40" s="107">
        <f t="shared" si="10"/>
        <v>0</v>
      </c>
      <c r="K40" s="107">
        <f t="shared" si="10"/>
        <v>0</v>
      </c>
      <c r="L40" s="107">
        <f t="shared" si="10"/>
        <v>0</v>
      </c>
      <c r="M40" s="107">
        <f t="shared" si="10"/>
        <v>0</v>
      </c>
      <c r="N40" s="107">
        <f t="shared" si="10"/>
        <v>0</v>
      </c>
      <c r="O40" s="107">
        <f t="shared" si="10"/>
        <v>0</v>
      </c>
      <c r="P40" s="107">
        <f t="shared" si="10"/>
        <v>0</v>
      </c>
      <c r="Q40" s="107">
        <f t="shared" si="10"/>
        <v>0</v>
      </c>
      <c r="R40" s="107">
        <f t="shared" si="10"/>
        <v>0</v>
      </c>
      <c r="S40" s="107">
        <f t="shared" si="10"/>
        <v>0</v>
      </c>
      <c r="T40" s="107">
        <f t="shared" si="10"/>
        <v>0</v>
      </c>
      <c r="U40" s="107">
        <f t="shared" si="10"/>
        <v>0</v>
      </c>
      <c r="V40" s="107">
        <f t="shared" si="10"/>
        <v>0</v>
      </c>
      <c r="W40" s="107">
        <f t="shared" si="10"/>
        <v>0</v>
      </c>
      <c r="X40" s="107">
        <f t="shared" si="10"/>
        <v>0</v>
      </c>
      <c r="Y40" s="107">
        <f t="shared" si="10"/>
        <v>0</v>
      </c>
      <c r="Z40" s="107">
        <f t="shared" si="10"/>
        <v>0</v>
      </c>
      <c r="AA40" s="107">
        <f t="shared" si="10"/>
        <v>0</v>
      </c>
      <c r="AB40" s="107">
        <f t="shared" si="10"/>
        <v>0</v>
      </c>
      <c r="AC40" s="107">
        <f t="shared" si="10"/>
        <v>0</v>
      </c>
      <c r="AD40" s="107">
        <f t="shared" si="10"/>
        <v>0</v>
      </c>
      <c r="AE40" s="107">
        <f t="shared" si="10"/>
        <v>0</v>
      </c>
      <c r="AF40" s="107">
        <f t="shared" si="10"/>
        <v>0</v>
      </c>
      <c r="AG40" s="107">
        <f t="shared" si="10"/>
        <v>0</v>
      </c>
      <c r="AH40" s="107">
        <f t="shared" si="10"/>
        <v>0</v>
      </c>
      <c r="AI40" s="107">
        <f t="shared" si="10"/>
        <v>0</v>
      </c>
      <c r="AJ40" s="107">
        <f t="shared" si="10"/>
        <v>0</v>
      </c>
      <c r="AK40" s="107">
        <f t="shared" si="10"/>
        <v>0</v>
      </c>
      <c r="AL40" s="107">
        <f t="shared" si="10"/>
        <v>0</v>
      </c>
      <c r="AM40" s="107">
        <f t="shared" si="10"/>
        <v>0</v>
      </c>
      <c r="AN40" s="221">
        <f t="shared" si="10"/>
        <v>0</v>
      </c>
      <c r="AO40" s="221">
        <f t="shared" si="10"/>
        <v>0</v>
      </c>
      <c r="AP40" s="107">
        <f t="shared" si="10"/>
        <v>0</v>
      </c>
      <c r="AQ40" s="107">
        <f t="shared" si="10"/>
        <v>0</v>
      </c>
      <c r="AR40" s="107">
        <f t="shared" si="10"/>
        <v>0</v>
      </c>
      <c r="AS40" s="107">
        <f t="shared" si="10"/>
        <v>0</v>
      </c>
      <c r="AT40" s="107">
        <f t="shared" si="10"/>
        <v>0</v>
      </c>
      <c r="AU40" s="107">
        <f t="shared" si="10"/>
        <v>0</v>
      </c>
      <c r="AV40" s="107">
        <f t="shared" si="10"/>
        <v>0</v>
      </c>
      <c r="AW40" s="107">
        <f t="shared" si="10"/>
        <v>0</v>
      </c>
      <c r="AX40" s="107">
        <f t="shared" si="10"/>
        <v>0</v>
      </c>
      <c r="AY40" s="107">
        <f t="shared" si="10"/>
        <v>0</v>
      </c>
      <c r="AZ40" s="107">
        <f t="shared" si="10"/>
        <v>0</v>
      </c>
      <c r="BA40" s="107">
        <f t="shared" si="10"/>
        <v>0</v>
      </c>
      <c r="BB40" s="107">
        <f t="shared" si="10"/>
        <v>0</v>
      </c>
      <c r="BC40" s="107">
        <f t="shared" si="10"/>
        <v>0</v>
      </c>
      <c r="BD40" s="107">
        <f t="shared" si="10"/>
        <v>0</v>
      </c>
      <c r="BE40" s="107">
        <f t="shared" si="10"/>
        <v>0</v>
      </c>
      <c r="BF40" s="107">
        <f t="shared" si="10"/>
        <v>0</v>
      </c>
      <c r="BG40" s="107">
        <f t="shared" si="10"/>
        <v>0</v>
      </c>
      <c r="BH40" s="107">
        <f t="shared" si="10"/>
        <v>0</v>
      </c>
      <c r="BI40" s="107">
        <f t="shared" si="10"/>
        <v>0</v>
      </c>
      <c r="BJ40" s="107">
        <f t="shared" si="10"/>
        <v>0</v>
      </c>
      <c r="BK40" s="107">
        <f t="shared" si="10"/>
        <v>0</v>
      </c>
    </row>
    <row r="41" spans="1:63" ht="78.75" x14ac:dyDescent="0.25">
      <c r="A41" s="90" t="str">
        <f>G0228_1074205010351_02_0_69_!A42</f>
        <v>1.1.4.1</v>
      </c>
      <c r="B41" s="10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105" t="str">
        <f>G0228_1074205010351_02_0_69_!C42</f>
        <v>Г</v>
      </c>
      <c r="D41" s="107">
        <v>0</v>
      </c>
      <c r="E41" s="107">
        <v>0</v>
      </c>
      <c r="F41" s="107">
        <v>0</v>
      </c>
      <c r="G41" s="107">
        <v>0</v>
      </c>
      <c r="H41" s="107">
        <v>0</v>
      </c>
      <c r="I41" s="107">
        <v>0</v>
      </c>
      <c r="J41" s="107">
        <v>0</v>
      </c>
      <c r="K41" s="107">
        <v>0</v>
      </c>
      <c r="L41" s="107">
        <v>0</v>
      </c>
      <c r="M41" s="107">
        <v>0</v>
      </c>
      <c r="N41" s="107">
        <v>0</v>
      </c>
      <c r="O41" s="107">
        <v>0</v>
      </c>
      <c r="P41" s="107">
        <v>0</v>
      </c>
      <c r="Q41" s="107">
        <v>0</v>
      </c>
      <c r="R41" s="107">
        <v>0</v>
      </c>
      <c r="S41" s="107">
        <v>0</v>
      </c>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L41" s="107">
        <v>0</v>
      </c>
      <c r="AM41" s="107">
        <v>0</v>
      </c>
      <c r="AN41" s="221">
        <v>0</v>
      </c>
      <c r="AO41" s="221">
        <v>0</v>
      </c>
      <c r="AP41" s="107">
        <v>0</v>
      </c>
      <c r="AQ41" s="107">
        <v>0</v>
      </c>
      <c r="AR41" s="107">
        <v>0</v>
      </c>
      <c r="AS41" s="107">
        <v>0</v>
      </c>
      <c r="AT41" s="107">
        <v>0</v>
      </c>
      <c r="AU41" s="107">
        <v>0</v>
      </c>
      <c r="AV41" s="107">
        <v>0</v>
      </c>
      <c r="AW41" s="107">
        <v>0</v>
      </c>
      <c r="AX41" s="107">
        <v>0</v>
      </c>
      <c r="AY41" s="107">
        <v>0</v>
      </c>
      <c r="AZ41" s="107">
        <v>0</v>
      </c>
      <c r="BA41" s="107">
        <v>0</v>
      </c>
      <c r="BB41" s="107">
        <v>0</v>
      </c>
      <c r="BC41" s="107">
        <v>0</v>
      </c>
      <c r="BD41" s="107">
        <v>0</v>
      </c>
      <c r="BE41" s="107">
        <v>0</v>
      </c>
      <c r="BF41" s="107">
        <v>0</v>
      </c>
      <c r="BG41" s="107">
        <v>0</v>
      </c>
      <c r="BH41" s="107">
        <v>0</v>
      </c>
      <c r="BI41" s="107">
        <v>0</v>
      </c>
      <c r="BJ41" s="107">
        <v>0</v>
      </c>
      <c r="BK41" s="107">
        <v>0</v>
      </c>
    </row>
    <row r="42" spans="1:63" ht="94.5" x14ac:dyDescent="0.25">
      <c r="A42" s="90" t="str">
        <f>G0228_1074205010351_02_0_69_!A43</f>
        <v>1.1.4.2</v>
      </c>
      <c r="B42" s="10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105" t="str">
        <f>G0228_1074205010351_02_0_69_!C43</f>
        <v>Г</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c r="AK42" s="107">
        <v>0</v>
      </c>
      <c r="AL42" s="107">
        <v>0</v>
      </c>
      <c r="AM42" s="107">
        <v>0</v>
      </c>
      <c r="AN42" s="221">
        <v>0</v>
      </c>
      <c r="AO42" s="221">
        <v>0</v>
      </c>
      <c r="AP42" s="107">
        <v>0</v>
      </c>
      <c r="AQ42" s="107">
        <v>0</v>
      </c>
      <c r="AR42" s="107">
        <v>0</v>
      </c>
      <c r="AS42" s="107">
        <v>0</v>
      </c>
      <c r="AT42" s="107">
        <v>0</v>
      </c>
      <c r="AU42" s="107">
        <v>0</v>
      </c>
      <c r="AV42" s="107">
        <v>0</v>
      </c>
      <c r="AW42" s="107">
        <v>0</v>
      </c>
      <c r="AX42" s="107">
        <v>0</v>
      </c>
      <c r="AY42" s="107">
        <v>0</v>
      </c>
      <c r="AZ42" s="107">
        <v>0</v>
      </c>
      <c r="BA42" s="107">
        <v>0</v>
      </c>
      <c r="BB42" s="107">
        <v>0</v>
      </c>
      <c r="BC42" s="107">
        <v>0</v>
      </c>
      <c r="BD42" s="107">
        <v>0</v>
      </c>
      <c r="BE42" s="107">
        <v>0</v>
      </c>
      <c r="BF42" s="107">
        <v>0</v>
      </c>
      <c r="BG42" s="107">
        <v>0</v>
      </c>
      <c r="BH42" s="107">
        <v>0</v>
      </c>
      <c r="BI42" s="107">
        <v>0</v>
      </c>
      <c r="BJ42" s="107">
        <v>0</v>
      </c>
      <c r="BK42" s="107">
        <v>0</v>
      </c>
    </row>
    <row r="43" spans="1:63" ht="47.25" x14ac:dyDescent="0.25">
      <c r="A43" s="90" t="str">
        <f>G0228_1074205010351_02_0_69_!A44</f>
        <v>1.2</v>
      </c>
      <c r="B43" s="104" t="str">
        <f>G0228_1074205010351_02_0_69_!B44</f>
        <v>Реконструкция, модернизация, техническое перевооружение всего, в том числе:</v>
      </c>
      <c r="C43" s="105" t="str">
        <f>G0228_1074205010351_02_0_69_!C44</f>
        <v>Г</v>
      </c>
      <c r="D43" s="107">
        <f t="shared" ref="D43:AI43" si="11">SUM(D44,D54,D57,D70)</f>
        <v>0</v>
      </c>
      <c r="E43" s="107">
        <f t="shared" si="11"/>
        <v>0</v>
      </c>
      <c r="F43" s="107">
        <f t="shared" si="11"/>
        <v>0</v>
      </c>
      <c r="G43" s="107">
        <f t="shared" si="11"/>
        <v>0</v>
      </c>
      <c r="H43" s="107">
        <f t="shared" si="11"/>
        <v>0</v>
      </c>
      <c r="I43" s="107">
        <f t="shared" si="11"/>
        <v>0</v>
      </c>
      <c r="J43" s="107">
        <f t="shared" si="11"/>
        <v>0</v>
      </c>
      <c r="K43" s="107">
        <f t="shared" si="11"/>
        <v>0</v>
      </c>
      <c r="L43" s="107">
        <f t="shared" si="11"/>
        <v>0</v>
      </c>
      <c r="M43" s="107">
        <f t="shared" si="11"/>
        <v>0</v>
      </c>
      <c r="N43" s="107">
        <f t="shared" si="11"/>
        <v>0</v>
      </c>
      <c r="O43" s="107">
        <f t="shared" si="11"/>
        <v>0</v>
      </c>
      <c r="P43" s="107">
        <f t="shared" si="11"/>
        <v>0</v>
      </c>
      <c r="Q43" s="107">
        <f t="shared" si="11"/>
        <v>0</v>
      </c>
      <c r="R43" s="107">
        <f t="shared" si="11"/>
        <v>0</v>
      </c>
      <c r="S43" s="107">
        <f t="shared" si="11"/>
        <v>0</v>
      </c>
      <c r="T43" s="107">
        <f t="shared" si="11"/>
        <v>0</v>
      </c>
      <c r="U43" s="107">
        <f t="shared" si="11"/>
        <v>0</v>
      </c>
      <c r="V43" s="107">
        <f t="shared" si="11"/>
        <v>0</v>
      </c>
      <c r="W43" s="107">
        <f t="shared" si="11"/>
        <v>0</v>
      </c>
      <c r="X43" s="107">
        <f t="shared" si="11"/>
        <v>0</v>
      </c>
      <c r="Y43" s="107">
        <f t="shared" si="11"/>
        <v>0</v>
      </c>
      <c r="Z43" s="107">
        <f t="shared" si="11"/>
        <v>0</v>
      </c>
      <c r="AA43" s="107">
        <f t="shared" si="11"/>
        <v>0</v>
      </c>
      <c r="AB43" s="107">
        <f t="shared" si="11"/>
        <v>0</v>
      </c>
      <c r="AC43" s="107">
        <f t="shared" si="11"/>
        <v>0</v>
      </c>
      <c r="AD43" s="107">
        <f t="shared" si="11"/>
        <v>0</v>
      </c>
      <c r="AE43" s="107">
        <f t="shared" si="11"/>
        <v>0</v>
      </c>
      <c r="AF43" s="107">
        <f t="shared" si="11"/>
        <v>0</v>
      </c>
      <c r="AG43" s="107">
        <f t="shared" si="11"/>
        <v>0</v>
      </c>
      <c r="AH43" s="107">
        <f t="shared" si="11"/>
        <v>0</v>
      </c>
      <c r="AI43" s="107">
        <f t="shared" si="11"/>
        <v>0</v>
      </c>
      <c r="AJ43" s="107">
        <f t="shared" ref="AJ43:BK43" si="12">SUM(AJ44,AJ54,AJ57,AJ70)</f>
        <v>0</v>
      </c>
      <c r="AK43" s="107">
        <f t="shared" si="12"/>
        <v>0</v>
      </c>
      <c r="AL43" s="107">
        <f t="shared" si="12"/>
        <v>0</v>
      </c>
      <c r="AM43" s="107">
        <f t="shared" si="12"/>
        <v>0</v>
      </c>
      <c r="AN43" s="221">
        <f t="shared" si="12"/>
        <v>0.15</v>
      </c>
      <c r="AO43" s="221">
        <f t="shared" si="12"/>
        <v>0</v>
      </c>
      <c r="AP43" s="107">
        <f t="shared" si="12"/>
        <v>0</v>
      </c>
      <c r="AQ43" s="107">
        <f t="shared" si="12"/>
        <v>0</v>
      </c>
      <c r="AR43" s="107">
        <f t="shared" si="12"/>
        <v>0</v>
      </c>
      <c r="AS43" s="107">
        <f t="shared" si="12"/>
        <v>0</v>
      </c>
      <c r="AT43" s="107">
        <f t="shared" si="12"/>
        <v>0</v>
      </c>
      <c r="AU43" s="107">
        <f t="shared" si="12"/>
        <v>0</v>
      </c>
      <c r="AV43" s="107">
        <f t="shared" si="12"/>
        <v>0</v>
      </c>
      <c r="AW43" s="107">
        <f t="shared" si="12"/>
        <v>0</v>
      </c>
      <c r="AX43" s="107">
        <f t="shared" si="12"/>
        <v>0</v>
      </c>
      <c r="AY43" s="107">
        <f t="shared" si="12"/>
        <v>0</v>
      </c>
      <c r="AZ43" s="107">
        <f t="shared" si="12"/>
        <v>0</v>
      </c>
      <c r="BA43" s="107">
        <f t="shared" si="12"/>
        <v>0</v>
      </c>
      <c r="BB43" s="107">
        <f t="shared" si="12"/>
        <v>0</v>
      </c>
      <c r="BC43" s="107">
        <f t="shared" si="12"/>
        <v>0</v>
      </c>
      <c r="BD43" s="107">
        <f t="shared" si="12"/>
        <v>0</v>
      </c>
      <c r="BE43" s="107">
        <f t="shared" si="12"/>
        <v>0</v>
      </c>
      <c r="BF43" s="107">
        <f t="shared" si="12"/>
        <v>0</v>
      </c>
      <c r="BG43" s="107">
        <f t="shared" si="12"/>
        <v>0</v>
      </c>
      <c r="BH43" s="107">
        <f t="shared" si="12"/>
        <v>5.2035290083333328</v>
      </c>
      <c r="BI43" s="107">
        <f t="shared" si="12"/>
        <v>0.13269567499999999</v>
      </c>
      <c r="BJ43" s="107">
        <f t="shared" si="12"/>
        <v>0</v>
      </c>
      <c r="BK43" s="107">
        <f t="shared" si="12"/>
        <v>0</v>
      </c>
    </row>
    <row r="44" spans="1:63" ht="78.75" x14ac:dyDescent="0.25">
      <c r="A44" s="90" t="str">
        <f>G0228_1074205010351_02_0_69_!A45</f>
        <v>1.2.1</v>
      </c>
      <c r="B44" s="10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105" t="str">
        <f>G0228_1074205010351_02_0_69_!C45</f>
        <v>Г</v>
      </c>
      <c r="D44" s="107">
        <f t="shared" ref="D44:AI44" si="13">SUM(D45,D46)</f>
        <v>0</v>
      </c>
      <c r="E44" s="107">
        <f t="shared" si="13"/>
        <v>0</v>
      </c>
      <c r="F44" s="107">
        <f t="shared" si="13"/>
        <v>0</v>
      </c>
      <c r="G44" s="107">
        <f t="shared" si="13"/>
        <v>0</v>
      </c>
      <c r="H44" s="107">
        <f t="shared" si="13"/>
        <v>0</v>
      </c>
      <c r="I44" s="107">
        <f t="shared" si="13"/>
        <v>0</v>
      </c>
      <c r="J44" s="107">
        <f t="shared" si="13"/>
        <v>0</v>
      </c>
      <c r="K44" s="107">
        <f t="shared" si="13"/>
        <v>0</v>
      </c>
      <c r="L44" s="107">
        <f t="shared" si="13"/>
        <v>0</v>
      </c>
      <c r="M44" s="107">
        <f t="shared" si="13"/>
        <v>0</v>
      </c>
      <c r="N44" s="107">
        <f t="shared" si="13"/>
        <v>0</v>
      </c>
      <c r="O44" s="107">
        <f t="shared" si="13"/>
        <v>0</v>
      </c>
      <c r="P44" s="107">
        <f t="shared" si="13"/>
        <v>0</v>
      </c>
      <c r="Q44" s="107">
        <f t="shared" si="13"/>
        <v>0</v>
      </c>
      <c r="R44" s="107">
        <f t="shared" si="13"/>
        <v>0</v>
      </c>
      <c r="S44" s="107">
        <f t="shared" si="13"/>
        <v>0</v>
      </c>
      <c r="T44" s="107">
        <f t="shared" si="13"/>
        <v>0</v>
      </c>
      <c r="U44" s="107">
        <f t="shared" si="13"/>
        <v>0</v>
      </c>
      <c r="V44" s="107">
        <f t="shared" si="13"/>
        <v>0</v>
      </c>
      <c r="W44" s="107">
        <f t="shared" si="13"/>
        <v>0</v>
      </c>
      <c r="X44" s="107">
        <f t="shared" si="13"/>
        <v>0</v>
      </c>
      <c r="Y44" s="107">
        <f t="shared" si="13"/>
        <v>0</v>
      </c>
      <c r="Z44" s="107">
        <f t="shared" si="13"/>
        <v>0</v>
      </c>
      <c r="AA44" s="107">
        <f t="shared" si="13"/>
        <v>0</v>
      </c>
      <c r="AB44" s="107">
        <f t="shared" si="13"/>
        <v>0</v>
      </c>
      <c r="AC44" s="107">
        <f t="shared" si="13"/>
        <v>0</v>
      </c>
      <c r="AD44" s="107">
        <f t="shared" si="13"/>
        <v>0</v>
      </c>
      <c r="AE44" s="107">
        <f t="shared" si="13"/>
        <v>0</v>
      </c>
      <c r="AF44" s="107">
        <f t="shared" si="13"/>
        <v>0</v>
      </c>
      <c r="AG44" s="107">
        <f t="shared" si="13"/>
        <v>0</v>
      </c>
      <c r="AH44" s="107">
        <f t="shared" si="13"/>
        <v>0</v>
      </c>
      <c r="AI44" s="107">
        <f t="shared" si="13"/>
        <v>0</v>
      </c>
      <c r="AJ44" s="107">
        <f t="shared" ref="AJ44:BK44" si="14">SUM(AJ45,AJ46)</f>
        <v>0</v>
      </c>
      <c r="AK44" s="107">
        <f t="shared" si="14"/>
        <v>0</v>
      </c>
      <c r="AL44" s="107">
        <f t="shared" si="14"/>
        <v>0</v>
      </c>
      <c r="AM44" s="107">
        <f t="shared" si="14"/>
        <v>0</v>
      </c>
      <c r="AN44" s="221">
        <f t="shared" si="14"/>
        <v>0</v>
      </c>
      <c r="AO44" s="221">
        <f t="shared" si="14"/>
        <v>0</v>
      </c>
      <c r="AP44" s="107">
        <f t="shared" si="14"/>
        <v>0</v>
      </c>
      <c r="AQ44" s="107">
        <f t="shared" si="14"/>
        <v>0</v>
      </c>
      <c r="AR44" s="107">
        <f t="shared" si="14"/>
        <v>0</v>
      </c>
      <c r="AS44" s="107">
        <f t="shared" si="14"/>
        <v>0</v>
      </c>
      <c r="AT44" s="107">
        <f t="shared" si="14"/>
        <v>0</v>
      </c>
      <c r="AU44" s="107">
        <f t="shared" si="14"/>
        <v>0</v>
      </c>
      <c r="AV44" s="107">
        <f t="shared" si="14"/>
        <v>0</v>
      </c>
      <c r="AW44" s="107">
        <f t="shared" si="14"/>
        <v>0</v>
      </c>
      <c r="AX44" s="107">
        <f t="shared" si="14"/>
        <v>0</v>
      </c>
      <c r="AY44" s="107">
        <f t="shared" si="14"/>
        <v>0</v>
      </c>
      <c r="AZ44" s="107">
        <f t="shared" si="14"/>
        <v>0</v>
      </c>
      <c r="BA44" s="107">
        <f t="shared" si="14"/>
        <v>0</v>
      </c>
      <c r="BB44" s="107">
        <f t="shared" si="14"/>
        <v>0</v>
      </c>
      <c r="BC44" s="107">
        <f t="shared" si="14"/>
        <v>0</v>
      </c>
      <c r="BD44" s="107">
        <f t="shared" si="14"/>
        <v>0</v>
      </c>
      <c r="BE44" s="107">
        <f t="shared" si="14"/>
        <v>0</v>
      </c>
      <c r="BF44" s="107">
        <f t="shared" si="14"/>
        <v>0</v>
      </c>
      <c r="BG44" s="107">
        <f t="shared" si="14"/>
        <v>0</v>
      </c>
      <c r="BH44" s="107">
        <f t="shared" si="14"/>
        <v>5.0708333333333329</v>
      </c>
      <c r="BI44" s="107">
        <f t="shared" si="14"/>
        <v>0</v>
      </c>
      <c r="BJ44" s="107">
        <f t="shared" si="14"/>
        <v>0</v>
      </c>
      <c r="BK44" s="107">
        <f t="shared" si="14"/>
        <v>0</v>
      </c>
    </row>
    <row r="45" spans="1:63" ht="31.5" x14ac:dyDescent="0.25">
      <c r="A45" s="90" t="str">
        <f>G0228_1074205010351_02_0_69_!A46</f>
        <v>1.2.1.1</v>
      </c>
      <c r="B45" s="104" t="str">
        <f>G0228_1074205010351_02_0_69_!B46</f>
        <v>Реконструкция трансформаторных и иных подстанций, всего, в числе:</v>
      </c>
      <c r="C45" s="105" t="str">
        <f>G0228_1074205010351_02_0_69_!C46</f>
        <v>Г</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c r="AK45" s="107">
        <v>0</v>
      </c>
      <c r="AL45" s="107">
        <v>0</v>
      </c>
      <c r="AM45" s="107">
        <v>0</v>
      </c>
      <c r="AN45" s="107">
        <v>0</v>
      </c>
      <c r="AO45" s="107">
        <v>0</v>
      </c>
      <c r="AP45" s="107">
        <v>0</v>
      </c>
      <c r="AQ45" s="107">
        <v>0</v>
      </c>
      <c r="AR45" s="107">
        <v>0</v>
      </c>
      <c r="AS45" s="107">
        <v>0</v>
      </c>
      <c r="AT45" s="107">
        <v>0</v>
      </c>
      <c r="AU45" s="107">
        <v>0</v>
      </c>
      <c r="AV45" s="107">
        <v>0</v>
      </c>
      <c r="AW45" s="107">
        <v>0</v>
      </c>
      <c r="AX45" s="107">
        <v>0</v>
      </c>
      <c r="AY45" s="107">
        <v>0</v>
      </c>
      <c r="AZ45" s="107">
        <v>0</v>
      </c>
      <c r="BA45" s="107">
        <v>0</v>
      </c>
      <c r="BB45" s="107">
        <v>0</v>
      </c>
      <c r="BC45" s="107">
        <v>0</v>
      </c>
      <c r="BD45" s="107">
        <v>0</v>
      </c>
      <c r="BE45" s="107">
        <v>0</v>
      </c>
      <c r="BF45" s="107">
        <v>0</v>
      </c>
      <c r="BG45" s="107">
        <v>0</v>
      </c>
      <c r="BH45" s="107">
        <v>0</v>
      </c>
      <c r="BI45" s="107">
        <v>0</v>
      </c>
      <c r="BJ45" s="107">
        <v>0</v>
      </c>
      <c r="BK45" s="107">
        <v>0</v>
      </c>
    </row>
    <row r="46" spans="1:63" ht="78.75" x14ac:dyDescent="0.25">
      <c r="A46" s="90" t="str">
        <f>G0228_1074205010351_02_0_69_!A47</f>
        <v>1.2.1.2</v>
      </c>
      <c r="B46" s="104" t="str">
        <f>G0228_1074205010351_02_0_69_!B47</f>
        <v>Модернизация, техническое перевооружение трансформаторных и иных подстанций, распределительных пунктов, всего, в том числе:</v>
      </c>
      <c r="C46" s="105" t="str">
        <f>G0228_1074205010351_02_0_69_!C47</f>
        <v>Г</v>
      </c>
      <c r="D46" s="121">
        <f>SUM(D47:D53)</f>
        <v>0</v>
      </c>
      <c r="E46" s="121">
        <f t="shared" ref="E46:BK46" si="15">SUM(E47:E53)</f>
        <v>0</v>
      </c>
      <c r="F46" s="121">
        <f t="shared" si="15"/>
        <v>0</v>
      </c>
      <c r="G46" s="121">
        <f t="shared" si="15"/>
        <v>0</v>
      </c>
      <c r="H46" s="121">
        <f t="shared" si="15"/>
        <v>0</v>
      </c>
      <c r="I46" s="121">
        <f t="shared" si="15"/>
        <v>0</v>
      </c>
      <c r="J46" s="121">
        <f t="shared" si="15"/>
        <v>0</v>
      </c>
      <c r="K46" s="121">
        <f t="shared" si="15"/>
        <v>0</v>
      </c>
      <c r="L46" s="121">
        <f t="shared" si="15"/>
        <v>0</v>
      </c>
      <c r="M46" s="121">
        <f t="shared" si="15"/>
        <v>0</v>
      </c>
      <c r="N46" s="121">
        <f t="shared" si="15"/>
        <v>0</v>
      </c>
      <c r="O46" s="121">
        <f t="shared" si="15"/>
        <v>0</v>
      </c>
      <c r="P46" s="121">
        <f t="shared" si="15"/>
        <v>0</v>
      </c>
      <c r="Q46" s="121">
        <f t="shared" si="15"/>
        <v>0</v>
      </c>
      <c r="R46" s="121">
        <f t="shared" si="15"/>
        <v>0</v>
      </c>
      <c r="S46" s="121">
        <f t="shared" si="15"/>
        <v>0</v>
      </c>
      <c r="T46" s="121">
        <f t="shared" si="15"/>
        <v>0</v>
      </c>
      <c r="U46" s="121">
        <f t="shared" si="15"/>
        <v>0</v>
      </c>
      <c r="V46" s="121">
        <f t="shared" si="15"/>
        <v>0</v>
      </c>
      <c r="W46" s="121">
        <f t="shared" si="15"/>
        <v>0</v>
      </c>
      <c r="X46" s="121">
        <f t="shared" si="15"/>
        <v>0</v>
      </c>
      <c r="Y46" s="121">
        <f t="shared" si="15"/>
        <v>0</v>
      </c>
      <c r="Z46" s="121">
        <f t="shared" si="15"/>
        <v>0</v>
      </c>
      <c r="AA46" s="121">
        <f t="shared" si="15"/>
        <v>0</v>
      </c>
      <c r="AB46" s="121">
        <f t="shared" si="15"/>
        <v>0</v>
      </c>
      <c r="AC46" s="121">
        <f t="shared" si="15"/>
        <v>0</v>
      </c>
      <c r="AD46" s="121">
        <f t="shared" si="15"/>
        <v>0</v>
      </c>
      <c r="AE46" s="121">
        <f t="shared" si="15"/>
        <v>0</v>
      </c>
      <c r="AF46" s="121">
        <f t="shared" si="15"/>
        <v>0</v>
      </c>
      <c r="AG46" s="121">
        <f t="shared" si="15"/>
        <v>0</v>
      </c>
      <c r="AH46" s="121">
        <f t="shared" si="15"/>
        <v>0</v>
      </c>
      <c r="AI46" s="121">
        <f t="shared" si="15"/>
        <v>0</v>
      </c>
      <c r="AJ46" s="121">
        <f t="shared" si="15"/>
        <v>0</v>
      </c>
      <c r="AK46" s="121">
        <f t="shared" si="15"/>
        <v>0</v>
      </c>
      <c r="AL46" s="121">
        <f t="shared" si="15"/>
        <v>0</v>
      </c>
      <c r="AM46" s="121">
        <f t="shared" si="15"/>
        <v>0</v>
      </c>
      <c r="AN46" s="121">
        <f t="shared" si="15"/>
        <v>0</v>
      </c>
      <c r="AO46" s="121">
        <f t="shared" si="15"/>
        <v>0</v>
      </c>
      <c r="AP46" s="121">
        <f t="shared" si="15"/>
        <v>0</v>
      </c>
      <c r="AQ46" s="121">
        <f t="shared" si="15"/>
        <v>0</v>
      </c>
      <c r="AR46" s="121">
        <f t="shared" si="15"/>
        <v>0</v>
      </c>
      <c r="AS46" s="121">
        <f t="shared" si="15"/>
        <v>0</v>
      </c>
      <c r="AT46" s="121">
        <f t="shared" si="15"/>
        <v>0</v>
      </c>
      <c r="AU46" s="121">
        <f t="shared" si="15"/>
        <v>0</v>
      </c>
      <c r="AV46" s="121">
        <f t="shared" si="15"/>
        <v>0</v>
      </c>
      <c r="AW46" s="121">
        <f t="shared" si="15"/>
        <v>0</v>
      </c>
      <c r="AX46" s="121">
        <f t="shared" si="15"/>
        <v>0</v>
      </c>
      <c r="AY46" s="121">
        <f t="shared" si="15"/>
        <v>0</v>
      </c>
      <c r="AZ46" s="121">
        <f t="shared" si="15"/>
        <v>0</v>
      </c>
      <c r="BA46" s="121">
        <f t="shared" si="15"/>
        <v>0</v>
      </c>
      <c r="BB46" s="121">
        <f t="shared" si="15"/>
        <v>0</v>
      </c>
      <c r="BC46" s="121">
        <f t="shared" si="15"/>
        <v>0</v>
      </c>
      <c r="BD46" s="121">
        <f t="shared" si="15"/>
        <v>0</v>
      </c>
      <c r="BE46" s="121">
        <f t="shared" si="15"/>
        <v>0</v>
      </c>
      <c r="BF46" s="121">
        <f t="shared" si="15"/>
        <v>0</v>
      </c>
      <c r="BG46" s="121">
        <f t="shared" si="15"/>
        <v>0</v>
      </c>
      <c r="BH46" s="121">
        <f t="shared" si="15"/>
        <v>5.0708333333333329</v>
      </c>
      <c r="BI46" s="121">
        <f t="shared" si="15"/>
        <v>0</v>
      </c>
      <c r="BJ46" s="121">
        <f t="shared" si="15"/>
        <v>0</v>
      </c>
      <c r="BK46" s="121">
        <f t="shared" si="15"/>
        <v>0</v>
      </c>
    </row>
    <row r="47" spans="1:63" ht="15.75" x14ac:dyDescent="0.25">
      <c r="A47" s="90" t="str">
        <f>G0228_1074205010351_02_0_69_!A48</f>
        <v>1.2.1.2.1</v>
      </c>
      <c r="B47" s="104" t="str">
        <f>G0228_1074205010351_02_0_69_!B48</f>
        <v xml:space="preserve">Реконструкция ТП-9, ТП-10 </v>
      </c>
      <c r="C47" s="105" t="str">
        <f>G0228_1074205010351_02_0_69_!C48</f>
        <v>L_0000000001</v>
      </c>
      <c r="D47" s="107">
        <v>0</v>
      </c>
      <c r="E47" s="107" t="s">
        <v>482</v>
      </c>
      <c r="F47" s="107">
        <v>0</v>
      </c>
      <c r="G47" s="107" t="s">
        <v>482</v>
      </c>
      <c r="H47" s="107">
        <v>0</v>
      </c>
      <c r="I47" s="107" t="s">
        <v>482</v>
      </c>
      <c r="J47" s="107">
        <v>0</v>
      </c>
      <c r="K47" s="107" t="s">
        <v>482</v>
      </c>
      <c r="L47" s="107">
        <v>0</v>
      </c>
      <c r="M47" s="107" t="s">
        <v>482</v>
      </c>
      <c r="N47" s="107">
        <v>0</v>
      </c>
      <c r="O47" s="107" t="s">
        <v>482</v>
      </c>
      <c r="P47" s="107">
        <v>0</v>
      </c>
      <c r="Q47" s="107" t="s">
        <v>482</v>
      </c>
      <c r="R47" s="107">
        <v>0</v>
      </c>
      <c r="S47" s="107" t="s">
        <v>482</v>
      </c>
      <c r="T47" s="107">
        <v>0</v>
      </c>
      <c r="U47" s="107" t="s">
        <v>482</v>
      </c>
      <c r="V47" s="107">
        <v>0</v>
      </c>
      <c r="W47" s="107" t="s">
        <v>482</v>
      </c>
      <c r="X47" s="107">
        <v>0</v>
      </c>
      <c r="Y47" s="107" t="s">
        <v>482</v>
      </c>
      <c r="Z47" s="107">
        <v>0</v>
      </c>
      <c r="AA47" s="107" t="s">
        <v>482</v>
      </c>
      <c r="AB47" s="107">
        <v>0</v>
      </c>
      <c r="AC47" s="107" t="s">
        <v>482</v>
      </c>
      <c r="AD47" s="107">
        <v>0</v>
      </c>
      <c r="AE47" s="107" t="s">
        <v>482</v>
      </c>
      <c r="AF47" s="107">
        <v>0</v>
      </c>
      <c r="AG47" s="107" t="s">
        <v>482</v>
      </c>
      <c r="AH47" s="107">
        <v>0</v>
      </c>
      <c r="AI47" s="107" t="s">
        <v>482</v>
      </c>
      <c r="AJ47" s="107">
        <v>0</v>
      </c>
      <c r="AK47" s="107" t="s">
        <v>482</v>
      </c>
      <c r="AL47" s="107">
        <v>0</v>
      </c>
      <c r="AM47" s="107" t="s">
        <v>482</v>
      </c>
      <c r="AN47" s="107">
        <v>0</v>
      </c>
      <c r="AO47" s="107" t="s">
        <v>482</v>
      </c>
      <c r="AP47" s="107">
        <v>0</v>
      </c>
      <c r="AQ47" s="107" t="s">
        <v>482</v>
      </c>
      <c r="AR47" s="107">
        <v>0</v>
      </c>
      <c r="AS47" s="107" t="s">
        <v>482</v>
      </c>
      <c r="AT47" s="107">
        <v>0</v>
      </c>
      <c r="AU47" s="107" t="s">
        <v>482</v>
      </c>
      <c r="AV47" s="107">
        <v>0</v>
      </c>
      <c r="AW47" s="107" t="s">
        <v>482</v>
      </c>
      <c r="AX47" s="107">
        <v>0</v>
      </c>
      <c r="AY47" s="107" t="s">
        <v>482</v>
      </c>
      <c r="AZ47" s="107">
        <v>0</v>
      </c>
      <c r="BA47" s="478" t="s">
        <v>482</v>
      </c>
      <c r="BB47" s="107">
        <v>0</v>
      </c>
      <c r="BC47" s="107" t="s">
        <v>482</v>
      </c>
      <c r="BD47" s="107">
        <v>0</v>
      </c>
      <c r="BE47" s="107" t="s">
        <v>482</v>
      </c>
      <c r="BF47" s="107">
        <v>0</v>
      </c>
      <c r="BG47" s="107" t="s">
        <v>482</v>
      </c>
      <c r="BH47" s="478">
        <f>G0228_1074205010351_03_0_69_!AG48</f>
        <v>3</v>
      </c>
      <c r="BI47" s="107">
        <f>G0228_1074205010351_03_0_69_!AH48</f>
        <v>0</v>
      </c>
      <c r="BJ47" s="107">
        <v>0</v>
      </c>
      <c r="BK47" s="107" t="s">
        <v>482</v>
      </c>
    </row>
    <row r="48" spans="1:63" ht="31.5" x14ac:dyDescent="0.25">
      <c r="A48" s="90" t="str">
        <f>G0228_1074205010351_02_0_69_!A49</f>
        <v>1.2.1.2.2</v>
      </c>
      <c r="B48" s="104" t="str">
        <f>G0228_1074205010351_02_0_69_!B49</f>
        <v>Замена силового трансформатора ТП-5</v>
      </c>
      <c r="C48" s="105" t="str">
        <f>G0228_1074205010351_02_0_69_!C49</f>
        <v>L_0000000002</v>
      </c>
      <c r="D48" s="107">
        <v>0</v>
      </c>
      <c r="E48" s="107" t="s">
        <v>482</v>
      </c>
      <c r="F48" s="107">
        <v>0</v>
      </c>
      <c r="G48" s="107" t="s">
        <v>482</v>
      </c>
      <c r="H48" s="107">
        <v>0</v>
      </c>
      <c r="I48" s="107" t="s">
        <v>482</v>
      </c>
      <c r="J48" s="107">
        <v>0</v>
      </c>
      <c r="K48" s="107" t="s">
        <v>482</v>
      </c>
      <c r="L48" s="107">
        <v>0</v>
      </c>
      <c r="M48" s="107" t="s">
        <v>482</v>
      </c>
      <c r="N48" s="107">
        <v>0</v>
      </c>
      <c r="O48" s="107" t="s">
        <v>482</v>
      </c>
      <c r="P48" s="107">
        <v>0</v>
      </c>
      <c r="Q48" s="107" t="s">
        <v>482</v>
      </c>
      <c r="R48" s="107">
        <v>0</v>
      </c>
      <c r="S48" s="107" t="s">
        <v>482</v>
      </c>
      <c r="T48" s="107">
        <v>0</v>
      </c>
      <c r="U48" s="107" t="s">
        <v>482</v>
      </c>
      <c r="V48" s="107">
        <v>0</v>
      </c>
      <c r="W48" s="107" t="s">
        <v>482</v>
      </c>
      <c r="X48" s="107">
        <v>0</v>
      </c>
      <c r="Y48" s="107" t="s">
        <v>482</v>
      </c>
      <c r="Z48" s="107">
        <v>0</v>
      </c>
      <c r="AA48" s="107" t="s">
        <v>482</v>
      </c>
      <c r="AB48" s="107">
        <v>0</v>
      </c>
      <c r="AC48" s="107" t="s">
        <v>482</v>
      </c>
      <c r="AD48" s="107">
        <v>0</v>
      </c>
      <c r="AE48" s="107" t="s">
        <v>482</v>
      </c>
      <c r="AF48" s="107">
        <v>0</v>
      </c>
      <c r="AG48" s="107" t="s">
        <v>482</v>
      </c>
      <c r="AH48" s="107">
        <v>0</v>
      </c>
      <c r="AI48" s="107" t="s">
        <v>482</v>
      </c>
      <c r="AJ48" s="107">
        <v>0</v>
      </c>
      <c r="AK48" s="107" t="s">
        <v>482</v>
      </c>
      <c r="AL48" s="107">
        <v>0</v>
      </c>
      <c r="AM48" s="107" t="s">
        <v>482</v>
      </c>
      <c r="AN48" s="107">
        <v>0</v>
      </c>
      <c r="AO48" s="107" t="s">
        <v>482</v>
      </c>
      <c r="AP48" s="107">
        <v>0</v>
      </c>
      <c r="AQ48" s="107" t="s">
        <v>482</v>
      </c>
      <c r="AR48" s="107">
        <v>0</v>
      </c>
      <c r="AS48" s="107" t="s">
        <v>482</v>
      </c>
      <c r="AT48" s="107">
        <v>0</v>
      </c>
      <c r="AU48" s="107" t="s">
        <v>482</v>
      </c>
      <c r="AV48" s="107">
        <v>0</v>
      </c>
      <c r="AW48" s="107" t="s">
        <v>482</v>
      </c>
      <c r="AX48" s="107">
        <v>0</v>
      </c>
      <c r="AY48" s="107" t="s">
        <v>482</v>
      </c>
      <c r="AZ48" s="107">
        <v>0</v>
      </c>
      <c r="BA48" s="478" t="s">
        <v>482</v>
      </c>
      <c r="BB48" s="107">
        <v>0</v>
      </c>
      <c r="BC48" s="107" t="s">
        <v>482</v>
      </c>
      <c r="BD48" s="107">
        <v>0</v>
      </c>
      <c r="BE48" s="107" t="s">
        <v>482</v>
      </c>
      <c r="BF48" s="107">
        <v>0</v>
      </c>
      <c r="BG48" s="107" t="s">
        <v>482</v>
      </c>
      <c r="BH48" s="478">
        <f>G0228_1074205010351_03_0_69_!AG49</f>
        <v>0.78749999999999998</v>
      </c>
      <c r="BI48" s="107">
        <f>G0228_1074205010351_03_0_69_!AH49</f>
        <v>0</v>
      </c>
      <c r="BJ48" s="107">
        <v>0</v>
      </c>
      <c r="BK48" s="107" t="s">
        <v>482</v>
      </c>
    </row>
    <row r="49" spans="1:63" ht="31.5" x14ac:dyDescent="0.25">
      <c r="A49" s="90" t="str">
        <f>G0228_1074205010351_02_0_69_!A50</f>
        <v>1.2.1.2.3</v>
      </c>
      <c r="B49" s="104" t="str">
        <f>G0228_1074205010351_02_0_69_!B50</f>
        <v>Замена силового трансформатора ТП-6</v>
      </c>
      <c r="C49" s="105" t="str">
        <f>G0228_1074205010351_02_0_69_!C50</f>
        <v>L_0000000003</v>
      </c>
      <c r="D49" s="107">
        <v>0</v>
      </c>
      <c r="E49" s="107" t="s">
        <v>482</v>
      </c>
      <c r="F49" s="107">
        <v>0</v>
      </c>
      <c r="G49" s="107" t="s">
        <v>482</v>
      </c>
      <c r="H49" s="107">
        <v>0</v>
      </c>
      <c r="I49" s="107" t="s">
        <v>482</v>
      </c>
      <c r="J49" s="107">
        <v>0</v>
      </c>
      <c r="K49" s="107" t="s">
        <v>482</v>
      </c>
      <c r="L49" s="107">
        <v>0</v>
      </c>
      <c r="M49" s="107" t="s">
        <v>482</v>
      </c>
      <c r="N49" s="107">
        <v>0</v>
      </c>
      <c r="O49" s="107" t="s">
        <v>482</v>
      </c>
      <c r="P49" s="107">
        <v>0</v>
      </c>
      <c r="Q49" s="107" t="s">
        <v>482</v>
      </c>
      <c r="R49" s="107">
        <v>0</v>
      </c>
      <c r="S49" s="107" t="s">
        <v>482</v>
      </c>
      <c r="T49" s="107">
        <v>0</v>
      </c>
      <c r="U49" s="107" t="s">
        <v>482</v>
      </c>
      <c r="V49" s="107">
        <v>0</v>
      </c>
      <c r="W49" s="107" t="s">
        <v>482</v>
      </c>
      <c r="X49" s="107">
        <v>0</v>
      </c>
      <c r="Y49" s="107" t="s">
        <v>482</v>
      </c>
      <c r="Z49" s="107">
        <v>0</v>
      </c>
      <c r="AA49" s="107" t="s">
        <v>482</v>
      </c>
      <c r="AB49" s="107">
        <v>0</v>
      </c>
      <c r="AC49" s="107" t="s">
        <v>482</v>
      </c>
      <c r="AD49" s="107">
        <v>0</v>
      </c>
      <c r="AE49" s="107" t="s">
        <v>482</v>
      </c>
      <c r="AF49" s="107">
        <v>0</v>
      </c>
      <c r="AG49" s="107" t="s">
        <v>482</v>
      </c>
      <c r="AH49" s="107">
        <v>0</v>
      </c>
      <c r="AI49" s="107" t="s">
        <v>482</v>
      </c>
      <c r="AJ49" s="107">
        <v>0</v>
      </c>
      <c r="AK49" s="107" t="s">
        <v>482</v>
      </c>
      <c r="AL49" s="107">
        <v>0</v>
      </c>
      <c r="AM49" s="107" t="s">
        <v>482</v>
      </c>
      <c r="AN49" s="107">
        <v>0</v>
      </c>
      <c r="AO49" s="107" t="s">
        <v>482</v>
      </c>
      <c r="AP49" s="107">
        <v>0</v>
      </c>
      <c r="AQ49" s="107" t="s">
        <v>482</v>
      </c>
      <c r="AR49" s="107">
        <v>0</v>
      </c>
      <c r="AS49" s="107" t="s">
        <v>482</v>
      </c>
      <c r="AT49" s="107">
        <v>0</v>
      </c>
      <c r="AU49" s="107" t="s">
        <v>482</v>
      </c>
      <c r="AV49" s="107">
        <v>0</v>
      </c>
      <c r="AW49" s="107" t="s">
        <v>482</v>
      </c>
      <c r="AX49" s="107">
        <v>0</v>
      </c>
      <c r="AY49" s="107" t="s">
        <v>482</v>
      </c>
      <c r="AZ49" s="107">
        <v>0</v>
      </c>
      <c r="BA49" s="478" t="s">
        <v>482</v>
      </c>
      <c r="BB49" s="107">
        <v>0</v>
      </c>
      <c r="BC49" s="107" t="s">
        <v>482</v>
      </c>
      <c r="BD49" s="107">
        <v>0</v>
      </c>
      <c r="BE49" s="107" t="s">
        <v>482</v>
      </c>
      <c r="BF49" s="107">
        <v>0</v>
      </c>
      <c r="BG49" s="107" t="s">
        <v>482</v>
      </c>
      <c r="BH49" s="478">
        <f>G0228_1074205010351_03_0_69_!AG50</f>
        <v>0.98333333333333328</v>
      </c>
      <c r="BI49" s="107">
        <f>G0228_1074205010351_03_0_69_!AH50</f>
        <v>0</v>
      </c>
      <c r="BJ49" s="107">
        <v>0</v>
      </c>
      <c r="BK49" s="107" t="s">
        <v>482</v>
      </c>
    </row>
    <row r="50" spans="1:63" ht="31.5" x14ac:dyDescent="0.25">
      <c r="A50" s="90" t="str">
        <f>G0228_1074205010351_02_0_69_!A51</f>
        <v>1.2.1.2.4</v>
      </c>
      <c r="B50" s="104" t="str">
        <f>G0228_1074205010351_02_0_69_!B51</f>
        <v>Замена силового трансформатора ТП Л-19-41</v>
      </c>
      <c r="C50" s="105" t="str">
        <f>G0228_1074205010351_02_0_69_!C51</f>
        <v>L_0000000004</v>
      </c>
      <c r="D50" s="107">
        <v>0</v>
      </c>
      <c r="E50" s="107" t="s">
        <v>482</v>
      </c>
      <c r="F50" s="107">
        <v>0</v>
      </c>
      <c r="G50" s="107" t="s">
        <v>482</v>
      </c>
      <c r="H50" s="107">
        <v>0</v>
      </c>
      <c r="I50" s="107" t="s">
        <v>482</v>
      </c>
      <c r="J50" s="107">
        <v>0</v>
      </c>
      <c r="K50" s="107" t="s">
        <v>482</v>
      </c>
      <c r="L50" s="107">
        <v>0</v>
      </c>
      <c r="M50" s="107" t="s">
        <v>482</v>
      </c>
      <c r="N50" s="107">
        <v>0</v>
      </c>
      <c r="O50" s="107" t="s">
        <v>482</v>
      </c>
      <c r="P50" s="107">
        <v>0</v>
      </c>
      <c r="Q50" s="107" t="s">
        <v>482</v>
      </c>
      <c r="R50" s="107">
        <v>0</v>
      </c>
      <c r="S50" s="107" t="s">
        <v>482</v>
      </c>
      <c r="T50" s="107">
        <v>0</v>
      </c>
      <c r="U50" s="107" t="s">
        <v>482</v>
      </c>
      <c r="V50" s="107">
        <v>0</v>
      </c>
      <c r="W50" s="107" t="s">
        <v>482</v>
      </c>
      <c r="X50" s="107">
        <v>0</v>
      </c>
      <c r="Y50" s="107" t="s">
        <v>482</v>
      </c>
      <c r="Z50" s="107">
        <v>0</v>
      </c>
      <c r="AA50" s="107" t="s">
        <v>482</v>
      </c>
      <c r="AB50" s="107">
        <v>0</v>
      </c>
      <c r="AC50" s="107" t="s">
        <v>482</v>
      </c>
      <c r="AD50" s="107">
        <v>0</v>
      </c>
      <c r="AE50" s="107" t="s">
        <v>482</v>
      </c>
      <c r="AF50" s="107">
        <v>0</v>
      </c>
      <c r="AG50" s="107" t="s">
        <v>482</v>
      </c>
      <c r="AH50" s="107">
        <v>0</v>
      </c>
      <c r="AI50" s="107" t="s">
        <v>482</v>
      </c>
      <c r="AJ50" s="107">
        <v>0</v>
      </c>
      <c r="AK50" s="107" t="s">
        <v>482</v>
      </c>
      <c r="AL50" s="107">
        <v>0</v>
      </c>
      <c r="AM50" s="107" t="s">
        <v>482</v>
      </c>
      <c r="AN50" s="107">
        <v>0</v>
      </c>
      <c r="AO50" s="107" t="s">
        <v>482</v>
      </c>
      <c r="AP50" s="107">
        <v>0</v>
      </c>
      <c r="AQ50" s="107" t="s">
        <v>482</v>
      </c>
      <c r="AR50" s="107">
        <v>0</v>
      </c>
      <c r="AS50" s="107" t="s">
        <v>482</v>
      </c>
      <c r="AT50" s="107">
        <v>0</v>
      </c>
      <c r="AU50" s="107" t="s">
        <v>482</v>
      </c>
      <c r="AV50" s="107">
        <v>0</v>
      </c>
      <c r="AW50" s="107" t="s">
        <v>482</v>
      </c>
      <c r="AX50" s="107">
        <v>0</v>
      </c>
      <c r="AY50" s="107" t="s">
        <v>482</v>
      </c>
      <c r="AZ50" s="107">
        <v>0</v>
      </c>
      <c r="BA50" s="478" t="s">
        <v>482</v>
      </c>
      <c r="BB50" s="107">
        <v>0</v>
      </c>
      <c r="BC50" s="107" t="s">
        <v>482</v>
      </c>
      <c r="BD50" s="107">
        <v>0</v>
      </c>
      <c r="BE50" s="107" t="s">
        <v>482</v>
      </c>
      <c r="BF50" s="107">
        <v>0</v>
      </c>
      <c r="BG50" s="107" t="s">
        <v>482</v>
      </c>
      <c r="BH50" s="478">
        <f>G0228_1074205010351_03_0_69_!AG51</f>
        <v>0.3</v>
      </c>
      <c r="BI50" s="107">
        <f>G0228_1074205010351_03_0_69_!AH51</f>
        <v>0</v>
      </c>
      <c r="BJ50" s="107">
        <v>0</v>
      </c>
      <c r="BK50" s="107" t="s">
        <v>482</v>
      </c>
    </row>
    <row r="51" spans="1:63" ht="31.5" x14ac:dyDescent="0.25">
      <c r="A51" s="90" t="str">
        <f>G0228_1074205010351_02_0_69_!A52</f>
        <v>1.2.1.2.5</v>
      </c>
      <c r="B51" s="104" t="str">
        <f>G0228_1074205010351_02_0_69_!B52</f>
        <v>Проектирование и строительство ПС 35 кВ ГПЗ-5 (новая)</v>
      </c>
      <c r="C51" s="105" t="str">
        <f>G0228_1074205010351_02_0_69_!C52</f>
        <v>M_0000000001</v>
      </c>
      <c r="D51" s="107">
        <v>0</v>
      </c>
      <c r="E51" s="107" t="s">
        <v>482</v>
      </c>
      <c r="F51" s="107">
        <v>0</v>
      </c>
      <c r="G51" s="107" t="s">
        <v>482</v>
      </c>
      <c r="H51" s="107">
        <v>0</v>
      </c>
      <c r="I51" s="107" t="s">
        <v>482</v>
      </c>
      <c r="J51" s="107">
        <v>0</v>
      </c>
      <c r="K51" s="107" t="s">
        <v>482</v>
      </c>
      <c r="L51" s="107">
        <v>0</v>
      </c>
      <c r="M51" s="107" t="s">
        <v>482</v>
      </c>
      <c r="N51" s="107">
        <v>0</v>
      </c>
      <c r="O51" s="107" t="s">
        <v>482</v>
      </c>
      <c r="P51" s="107">
        <v>0</v>
      </c>
      <c r="Q51" s="107" t="s">
        <v>482</v>
      </c>
      <c r="R51" s="107">
        <v>0</v>
      </c>
      <c r="S51" s="107" t="s">
        <v>482</v>
      </c>
      <c r="T51" s="107">
        <v>0</v>
      </c>
      <c r="U51" s="107" t="s">
        <v>482</v>
      </c>
      <c r="V51" s="107">
        <v>0</v>
      </c>
      <c r="W51" s="107" t="s">
        <v>482</v>
      </c>
      <c r="X51" s="107">
        <v>0</v>
      </c>
      <c r="Y51" s="107" t="s">
        <v>482</v>
      </c>
      <c r="Z51" s="107">
        <v>0</v>
      </c>
      <c r="AA51" s="107" t="s">
        <v>482</v>
      </c>
      <c r="AB51" s="107">
        <v>0</v>
      </c>
      <c r="AC51" s="107" t="s">
        <v>482</v>
      </c>
      <c r="AD51" s="107">
        <v>0</v>
      </c>
      <c r="AE51" s="107" t="s">
        <v>482</v>
      </c>
      <c r="AF51" s="107">
        <v>0</v>
      </c>
      <c r="AG51" s="107" t="s">
        <v>482</v>
      </c>
      <c r="AH51" s="107">
        <v>0</v>
      </c>
      <c r="AI51" s="107" t="s">
        <v>482</v>
      </c>
      <c r="AJ51" s="107">
        <v>0</v>
      </c>
      <c r="AK51" s="107" t="s">
        <v>482</v>
      </c>
      <c r="AL51" s="107">
        <v>0</v>
      </c>
      <c r="AM51" s="107" t="s">
        <v>482</v>
      </c>
      <c r="AN51" s="107">
        <v>0</v>
      </c>
      <c r="AO51" s="107" t="s">
        <v>482</v>
      </c>
      <c r="AP51" s="107">
        <v>0</v>
      </c>
      <c r="AQ51" s="107" t="s">
        <v>482</v>
      </c>
      <c r="AR51" s="107">
        <v>0</v>
      </c>
      <c r="AS51" s="107" t="s">
        <v>482</v>
      </c>
      <c r="AT51" s="107">
        <v>0</v>
      </c>
      <c r="AU51" s="107" t="s">
        <v>482</v>
      </c>
      <c r="AV51" s="107">
        <v>0</v>
      </c>
      <c r="AW51" s="107" t="s">
        <v>482</v>
      </c>
      <c r="AX51" s="107">
        <v>0</v>
      </c>
      <c r="AY51" s="107" t="s">
        <v>482</v>
      </c>
      <c r="AZ51" s="107">
        <v>0</v>
      </c>
      <c r="BA51" s="478" t="s">
        <v>482</v>
      </c>
      <c r="BB51" s="107">
        <v>0</v>
      </c>
      <c r="BC51" s="107" t="s">
        <v>482</v>
      </c>
      <c r="BD51" s="107">
        <v>0</v>
      </c>
      <c r="BE51" s="107" t="s">
        <v>482</v>
      </c>
      <c r="BF51" s="107">
        <v>0</v>
      </c>
      <c r="BG51" s="107" t="s">
        <v>482</v>
      </c>
      <c r="BH51" s="478">
        <f>G0228_1074205010351_03_0_69_!AG52</f>
        <v>0</v>
      </c>
      <c r="BI51" s="107">
        <v>0</v>
      </c>
      <c r="BJ51" s="107">
        <v>0</v>
      </c>
      <c r="BK51" s="107" t="s">
        <v>482</v>
      </c>
    </row>
    <row r="52" spans="1:63" ht="31.5" hidden="1" x14ac:dyDescent="0.25">
      <c r="A52" s="90">
        <f>G0228_1074205010351_02_0_69_!A53</f>
        <v>0</v>
      </c>
      <c r="B52" s="104">
        <f>G0228_1074205010351_02_0_69_!B53</f>
        <v>0</v>
      </c>
      <c r="C52" s="105">
        <f>G0228_1074205010351_02_0_69_!C53</f>
        <v>0</v>
      </c>
      <c r="D52" s="107">
        <v>0</v>
      </c>
      <c r="E52" s="107" t="s">
        <v>482</v>
      </c>
      <c r="F52" s="107">
        <v>0</v>
      </c>
      <c r="G52" s="107" t="s">
        <v>482</v>
      </c>
      <c r="H52" s="107">
        <v>0</v>
      </c>
      <c r="I52" s="107" t="s">
        <v>482</v>
      </c>
      <c r="J52" s="107">
        <v>0</v>
      </c>
      <c r="K52" s="107" t="s">
        <v>482</v>
      </c>
      <c r="L52" s="107">
        <v>0</v>
      </c>
      <c r="M52" s="107" t="s">
        <v>482</v>
      </c>
      <c r="N52" s="107">
        <v>0</v>
      </c>
      <c r="O52" s="107" t="s">
        <v>482</v>
      </c>
      <c r="P52" s="107">
        <v>0</v>
      </c>
      <c r="Q52" s="107" t="s">
        <v>482</v>
      </c>
      <c r="R52" s="107">
        <v>0</v>
      </c>
      <c r="S52" s="107" t="s">
        <v>482</v>
      </c>
      <c r="T52" s="107">
        <v>0</v>
      </c>
      <c r="U52" s="107" t="s">
        <v>482</v>
      </c>
      <c r="V52" s="107">
        <v>0</v>
      </c>
      <c r="W52" s="107" t="s">
        <v>482</v>
      </c>
      <c r="X52" s="107">
        <v>0</v>
      </c>
      <c r="Y52" s="107" t="s">
        <v>482</v>
      </c>
      <c r="Z52" s="107">
        <v>0</v>
      </c>
      <c r="AA52" s="107" t="s">
        <v>482</v>
      </c>
      <c r="AB52" s="107">
        <v>0</v>
      </c>
      <c r="AC52" s="107" t="s">
        <v>482</v>
      </c>
      <c r="AD52" s="107">
        <v>0</v>
      </c>
      <c r="AE52" s="107" t="s">
        <v>482</v>
      </c>
      <c r="AF52" s="107">
        <v>0</v>
      </c>
      <c r="AG52" s="107" t="s">
        <v>482</v>
      </c>
      <c r="AH52" s="107">
        <v>0</v>
      </c>
      <c r="AI52" s="107" t="s">
        <v>482</v>
      </c>
      <c r="AJ52" s="107">
        <v>0</v>
      </c>
      <c r="AK52" s="107" t="s">
        <v>482</v>
      </c>
      <c r="AL52" s="107">
        <v>0</v>
      </c>
      <c r="AM52" s="107" t="s">
        <v>482</v>
      </c>
      <c r="AN52" s="107">
        <v>0</v>
      </c>
      <c r="AO52" s="107" t="s">
        <v>482</v>
      </c>
      <c r="AP52" s="107">
        <v>0</v>
      </c>
      <c r="AQ52" s="107" t="s">
        <v>482</v>
      </c>
      <c r="AR52" s="107">
        <v>0</v>
      </c>
      <c r="AS52" s="107" t="s">
        <v>482</v>
      </c>
      <c r="AT52" s="107">
        <v>0</v>
      </c>
      <c r="AU52" s="107" t="s">
        <v>482</v>
      </c>
      <c r="AV52" s="107">
        <v>0</v>
      </c>
      <c r="AW52" s="107" t="s">
        <v>482</v>
      </c>
      <c r="AX52" s="107">
        <v>0</v>
      </c>
      <c r="AY52" s="107" t="s">
        <v>482</v>
      </c>
      <c r="AZ52" s="107">
        <v>0</v>
      </c>
      <c r="BA52" s="478" t="s">
        <v>482</v>
      </c>
      <c r="BB52" s="107">
        <v>0</v>
      </c>
      <c r="BC52" s="107" t="s">
        <v>482</v>
      </c>
      <c r="BD52" s="107">
        <v>0</v>
      </c>
      <c r="BE52" s="107" t="s">
        <v>482</v>
      </c>
      <c r="BF52" s="107">
        <v>0</v>
      </c>
      <c r="BG52" s="107" t="s">
        <v>482</v>
      </c>
      <c r="BH52" s="478">
        <f>G0228_1074205010351_03_0_69_!AG53</f>
        <v>0</v>
      </c>
      <c r="BI52" s="107">
        <f>G0228_1074205010351_03_0_69_!AH53</f>
        <v>0</v>
      </c>
      <c r="BJ52" s="107">
        <v>0</v>
      </c>
      <c r="BK52" s="107" t="s">
        <v>482</v>
      </c>
    </row>
    <row r="53" spans="1:63" ht="15.75" hidden="1" x14ac:dyDescent="0.25">
      <c r="A53" s="90"/>
      <c r="B53" s="104"/>
      <c r="C53" s="105"/>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478"/>
      <c r="AI53" s="107"/>
      <c r="AJ53" s="107"/>
      <c r="AK53" s="107"/>
      <c r="AL53" s="107"/>
      <c r="AM53" s="107"/>
      <c r="AN53" s="107"/>
      <c r="AO53" s="107"/>
      <c r="AP53" s="107"/>
      <c r="AQ53" s="107"/>
      <c r="AR53" s="107"/>
      <c r="AS53" s="107"/>
      <c r="AT53" s="107"/>
      <c r="AU53" s="107"/>
      <c r="AV53" s="107"/>
      <c r="AW53" s="107"/>
      <c r="AX53" s="107"/>
      <c r="AY53" s="107"/>
      <c r="AZ53" s="107"/>
      <c r="BA53" s="478"/>
      <c r="BB53" s="107"/>
      <c r="BC53" s="107"/>
      <c r="BD53" s="107"/>
      <c r="BE53" s="107"/>
      <c r="BF53" s="107"/>
      <c r="BG53" s="107"/>
      <c r="BH53" s="107"/>
      <c r="BI53" s="107"/>
      <c r="BJ53" s="107"/>
      <c r="BK53" s="107"/>
    </row>
    <row r="54" spans="1:63" ht="47.25" x14ac:dyDescent="0.25">
      <c r="A54" s="90" t="str">
        <f>G0228_1074205010351_02_0_69_!A55</f>
        <v>1.2.2</v>
      </c>
      <c r="B54" s="104" t="str">
        <f>G0228_1074205010351_02_0_69_!B55</f>
        <v>Реконструкция, модернизация, техническое перевооружение линий электропередачи, всего, в том числе:</v>
      </c>
      <c r="C54" s="105" t="str">
        <f>G0228_1074205010351_02_0_69_!C55</f>
        <v>Г</v>
      </c>
      <c r="D54" s="107">
        <f t="shared" ref="D54:BK54" si="16">SUM(D55,D56)</f>
        <v>0</v>
      </c>
      <c r="E54" s="107">
        <f t="shared" si="16"/>
        <v>0</v>
      </c>
      <c r="F54" s="107">
        <f t="shared" si="16"/>
        <v>0</v>
      </c>
      <c r="G54" s="107">
        <f t="shared" si="16"/>
        <v>0</v>
      </c>
      <c r="H54" s="107">
        <f t="shared" si="16"/>
        <v>0</v>
      </c>
      <c r="I54" s="107">
        <f t="shared" si="16"/>
        <v>0</v>
      </c>
      <c r="J54" s="107">
        <f t="shared" si="16"/>
        <v>0</v>
      </c>
      <c r="K54" s="107">
        <f t="shared" si="16"/>
        <v>0</v>
      </c>
      <c r="L54" s="107">
        <f t="shared" si="16"/>
        <v>0</v>
      </c>
      <c r="M54" s="107">
        <f t="shared" si="16"/>
        <v>0</v>
      </c>
      <c r="N54" s="107">
        <f t="shared" si="16"/>
        <v>0</v>
      </c>
      <c r="O54" s="107">
        <f t="shared" si="16"/>
        <v>0</v>
      </c>
      <c r="P54" s="107">
        <f t="shared" si="16"/>
        <v>0</v>
      </c>
      <c r="Q54" s="107">
        <f t="shared" si="16"/>
        <v>0</v>
      </c>
      <c r="R54" s="107">
        <f t="shared" si="16"/>
        <v>0</v>
      </c>
      <c r="S54" s="107">
        <f t="shared" si="16"/>
        <v>0</v>
      </c>
      <c r="T54" s="107">
        <f t="shared" si="16"/>
        <v>0</v>
      </c>
      <c r="U54" s="107">
        <f t="shared" si="16"/>
        <v>0</v>
      </c>
      <c r="V54" s="107">
        <f t="shared" si="16"/>
        <v>0</v>
      </c>
      <c r="W54" s="107">
        <f t="shared" si="16"/>
        <v>0</v>
      </c>
      <c r="X54" s="107">
        <f t="shared" si="16"/>
        <v>0</v>
      </c>
      <c r="Y54" s="107">
        <f t="shared" si="16"/>
        <v>0</v>
      </c>
      <c r="Z54" s="107">
        <f t="shared" si="16"/>
        <v>0</v>
      </c>
      <c r="AA54" s="107">
        <f t="shared" si="16"/>
        <v>0</v>
      </c>
      <c r="AB54" s="107">
        <f t="shared" si="16"/>
        <v>0</v>
      </c>
      <c r="AC54" s="107">
        <f t="shared" si="16"/>
        <v>0</v>
      </c>
      <c r="AD54" s="107">
        <f t="shared" si="16"/>
        <v>0</v>
      </c>
      <c r="AE54" s="107">
        <f t="shared" si="16"/>
        <v>0</v>
      </c>
      <c r="AF54" s="107">
        <f t="shared" si="16"/>
        <v>0</v>
      </c>
      <c r="AG54" s="107">
        <f t="shared" si="16"/>
        <v>0</v>
      </c>
      <c r="AH54" s="107">
        <f t="shared" si="16"/>
        <v>0</v>
      </c>
      <c r="AI54" s="107">
        <f t="shared" si="16"/>
        <v>0</v>
      </c>
      <c r="AJ54" s="107">
        <f t="shared" si="16"/>
        <v>0</v>
      </c>
      <c r="AK54" s="107">
        <f t="shared" si="16"/>
        <v>0</v>
      </c>
      <c r="AL54" s="107">
        <f t="shared" si="16"/>
        <v>0</v>
      </c>
      <c r="AM54" s="107">
        <f t="shared" si="16"/>
        <v>0</v>
      </c>
      <c r="AN54" s="221">
        <f t="shared" si="16"/>
        <v>0</v>
      </c>
      <c r="AO54" s="221">
        <f t="shared" si="16"/>
        <v>0</v>
      </c>
      <c r="AP54" s="107">
        <f t="shared" si="16"/>
        <v>0</v>
      </c>
      <c r="AQ54" s="107">
        <f t="shared" si="16"/>
        <v>0</v>
      </c>
      <c r="AR54" s="107">
        <f t="shared" si="16"/>
        <v>0</v>
      </c>
      <c r="AS54" s="107">
        <f t="shared" si="16"/>
        <v>0</v>
      </c>
      <c r="AT54" s="107">
        <f t="shared" si="16"/>
        <v>0</v>
      </c>
      <c r="AU54" s="107">
        <f t="shared" si="16"/>
        <v>0</v>
      </c>
      <c r="AV54" s="107">
        <f t="shared" si="16"/>
        <v>0</v>
      </c>
      <c r="AW54" s="107">
        <f t="shared" si="16"/>
        <v>0</v>
      </c>
      <c r="AX54" s="107">
        <f t="shared" si="16"/>
        <v>0</v>
      </c>
      <c r="AY54" s="107">
        <f t="shared" si="16"/>
        <v>0</v>
      </c>
      <c r="AZ54" s="107">
        <f t="shared" si="16"/>
        <v>0</v>
      </c>
      <c r="BA54" s="107">
        <f t="shared" si="16"/>
        <v>0</v>
      </c>
      <c r="BB54" s="107">
        <f t="shared" si="16"/>
        <v>0</v>
      </c>
      <c r="BC54" s="107">
        <f t="shared" si="16"/>
        <v>0</v>
      </c>
      <c r="BD54" s="107">
        <f t="shared" si="16"/>
        <v>0</v>
      </c>
      <c r="BE54" s="107">
        <f t="shared" si="16"/>
        <v>0</v>
      </c>
      <c r="BF54" s="107">
        <f t="shared" si="16"/>
        <v>0</v>
      </c>
      <c r="BG54" s="107">
        <f t="shared" si="16"/>
        <v>0</v>
      </c>
      <c r="BH54" s="107">
        <f t="shared" si="16"/>
        <v>0</v>
      </c>
      <c r="BI54" s="107">
        <f t="shared" si="16"/>
        <v>0</v>
      </c>
      <c r="BJ54" s="107">
        <f t="shared" si="16"/>
        <v>0</v>
      </c>
      <c r="BK54" s="107">
        <f t="shared" si="16"/>
        <v>0</v>
      </c>
    </row>
    <row r="55" spans="1:63" ht="31.5" x14ac:dyDescent="0.25">
      <c r="A55" s="90" t="str">
        <f>G0228_1074205010351_02_0_69_!A56</f>
        <v>1.2.2.1</v>
      </c>
      <c r="B55" s="104" t="str">
        <f>G0228_1074205010351_02_0_69_!B56</f>
        <v>Реконструкция линий электропередачи, всего, в том числе:</v>
      </c>
      <c r="C55" s="105" t="str">
        <f>G0228_1074205010351_02_0_69_!C56</f>
        <v>Г</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c r="AI55" s="107">
        <v>0</v>
      </c>
      <c r="AJ55" s="107">
        <v>0</v>
      </c>
      <c r="AK55" s="107">
        <v>0</v>
      </c>
      <c r="AL55" s="107">
        <v>0</v>
      </c>
      <c r="AM55" s="107">
        <v>0</v>
      </c>
      <c r="AN55" s="221">
        <v>0</v>
      </c>
      <c r="AO55" s="221">
        <v>0</v>
      </c>
      <c r="AP55" s="107">
        <v>0</v>
      </c>
      <c r="AQ55" s="107">
        <v>0</v>
      </c>
      <c r="AR55" s="107">
        <v>0</v>
      </c>
      <c r="AS55" s="107">
        <v>0</v>
      </c>
      <c r="AT55" s="107">
        <v>0</v>
      </c>
      <c r="AU55" s="107">
        <v>0</v>
      </c>
      <c r="AV55" s="107">
        <v>0</v>
      </c>
      <c r="AW55" s="107">
        <v>0</v>
      </c>
      <c r="AX55" s="107">
        <v>0</v>
      </c>
      <c r="AY55" s="107">
        <v>0</v>
      </c>
      <c r="AZ55" s="107">
        <v>0</v>
      </c>
      <c r="BA55" s="107">
        <v>0</v>
      </c>
      <c r="BB55" s="107">
        <v>0</v>
      </c>
      <c r="BC55" s="107">
        <v>0</v>
      </c>
      <c r="BD55" s="107">
        <v>0</v>
      </c>
      <c r="BE55" s="107">
        <v>0</v>
      </c>
      <c r="BF55" s="107">
        <v>0</v>
      </c>
      <c r="BG55" s="107">
        <v>0</v>
      </c>
      <c r="BH55" s="107">
        <v>0</v>
      </c>
      <c r="BI55" s="107">
        <v>0</v>
      </c>
      <c r="BJ55" s="107">
        <v>0</v>
      </c>
      <c r="BK55" s="107">
        <v>0</v>
      </c>
    </row>
    <row r="56" spans="1:63" ht="47.25" x14ac:dyDescent="0.25">
      <c r="A56" s="90" t="str">
        <f>G0228_1074205010351_02_0_69_!A57</f>
        <v>1.2.2.2</v>
      </c>
      <c r="B56" s="104" t="str">
        <f>G0228_1074205010351_02_0_69_!B57</f>
        <v>Модернизация, техническое перевооружение линий электропередачи, всего, в том числе:</v>
      </c>
      <c r="C56" s="105" t="str">
        <f>G0228_1074205010351_02_0_69_!C57</f>
        <v>Г</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221">
        <v>0</v>
      </c>
      <c r="AO56" s="221">
        <v>0</v>
      </c>
      <c r="AP56" s="107">
        <v>0</v>
      </c>
      <c r="AQ56" s="107">
        <v>0</v>
      </c>
      <c r="AR56" s="107">
        <v>0</v>
      </c>
      <c r="AS56" s="107">
        <v>0</v>
      </c>
      <c r="AT56" s="107">
        <v>0</v>
      </c>
      <c r="AU56" s="107">
        <v>0</v>
      </c>
      <c r="AV56" s="107">
        <v>0</v>
      </c>
      <c r="AW56" s="107">
        <v>0</v>
      </c>
      <c r="AX56" s="107">
        <v>0</v>
      </c>
      <c r="AY56" s="107">
        <v>0</v>
      </c>
      <c r="AZ56" s="107">
        <v>0</v>
      </c>
      <c r="BA56" s="107">
        <v>0</v>
      </c>
      <c r="BB56" s="107">
        <v>0</v>
      </c>
      <c r="BC56" s="107">
        <v>0</v>
      </c>
      <c r="BD56" s="107">
        <v>0</v>
      </c>
      <c r="BE56" s="107">
        <v>0</v>
      </c>
      <c r="BF56" s="107">
        <v>0</v>
      </c>
      <c r="BG56" s="107">
        <v>0</v>
      </c>
      <c r="BH56" s="107">
        <v>0</v>
      </c>
      <c r="BI56" s="107">
        <v>0</v>
      </c>
      <c r="BJ56" s="107">
        <v>0</v>
      </c>
      <c r="BK56" s="107">
        <v>0</v>
      </c>
    </row>
    <row r="57" spans="1:63" ht="47.25" x14ac:dyDescent="0.25">
      <c r="A57" s="90" t="str">
        <f>G0228_1074205010351_02_0_69_!A58</f>
        <v>1.2.3</v>
      </c>
      <c r="B57" s="104" t="str">
        <f>G0228_1074205010351_02_0_69_!B58</f>
        <v>Развитие и модернизация учета электрической энергии (мощности), всего, в том числе:</v>
      </c>
      <c r="C57" s="105" t="str">
        <f>G0228_1074205010351_02_0_69_!C58</f>
        <v>Г</v>
      </c>
      <c r="D57" s="107">
        <f t="shared" ref="D57:BK57" si="17">SUM(D58,D61,D62,D63,D64,D67,D68,D69)</f>
        <v>0</v>
      </c>
      <c r="E57" s="107">
        <f t="shared" si="17"/>
        <v>0</v>
      </c>
      <c r="F57" s="107">
        <f t="shared" si="17"/>
        <v>0</v>
      </c>
      <c r="G57" s="107">
        <f t="shared" si="17"/>
        <v>0</v>
      </c>
      <c r="H57" s="107">
        <f t="shared" si="17"/>
        <v>0</v>
      </c>
      <c r="I57" s="107">
        <f t="shared" si="17"/>
        <v>0</v>
      </c>
      <c r="J57" s="107">
        <f t="shared" si="17"/>
        <v>0</v>
      </c>
      <c r="K57" s="107">
        <f t="shared" si="17"/>
        <v>0</v>
      </c>
      <c r="L57" s="107">
        <f t="shared" si="17"/>
        <v>0</v>
      </c>
      <c r="M57" s="107">
        <f t="shared" si="17"/>
        <v>0</v>
      </c>
      <c r="N57" s="107">
        <f t="shared" si="17"/>
        <v>0</v>
      </c>
      <c r="O57" s="107">
        <f t="shared" si="17"/>
        <v>0</v>
      </c>
      <c r="P57" s="107">
        <f t="shared" si="17"/>
        <v>0</v>
      </c>
      <c r="Q57" s="107">
        <f t="shared" si="17"/>
        <v>0</v>
      </c>
      <c r="R57" s="107">
        <f t="shared" si="17"/>
        <v>0</v>
      </c>
      <c r="S57" s="107">
        <f t="shared" si="17"/>
        <v>0</v>
      </c>
      <c r="T57" s="107">
        <f t="shared" si="17"/>
        <v>0</v>
      </c>
      <c r="U57" s="107">
        <f t="shared" si="17"/>
        <v>0</v>
      </c>
      <c r="V57" s="107">
        <f t="shared" si="17"/>
        <v>0</v>
      </c>
      <c r="W57" s="107">
        <f t="shared" si="17"/>
        <v>0</v>
      </c>
      <c r="X57" s="107">
        <f t="shared" si="17"/>
        <v>0</v>
      </c>
      <c r="Y57" s="107">
        <f t="shared" si="17"/>
        <v>0</v>
      </c>
      <c r="Z57" s="107">
        <f t="shared" si="17"/>
        <v>0</v>
      </c>
      <c r="AA57" s="107">
        <f t="shared" si="17"/>
        <v>0</v>
      </c>
      <c r="AB57" s="107">
        <f t="shared" si="17"/>
        <v>0</v>
      </c>
      <c r="AC57" s="107">
        <f t="shared" si="17"/>
        <v>0</v>
      </c>
      <c r="AD57" s="107">
        <f t="shared" si="17"/>
        <v>0</v>
      </c>
      <c r="AE57" s="107">
        <f t="shared" si="17"/>
        <v>0</v>
      </c>
      <c r="AF57" s="107">
        <f t="shared" si="17"/>
        <v>0</v>
      </c>
      <c r="AG57" s="107">
        <f t="shared" si="17"/>
        <v>0</v>
      </c>
      <c r="AH57" s="107">
        <f t="shared" si="17"/>
        <v>0</v>
      </c>
      <c r="AI57" s="107">
        <f t="shared" si="17"/>
        <v>0</v>
      </c>
      <c r="AJ57" s="107">
        <f t="shared" si="17"/>
        <v>0</v>
      </c>
      <c r="AK57" s="107">
        <f t="shared" si="17"/>
        <v>0</v>
      </c>
      <c r="AL57" s="107">
        <f t="shared" si="17"/>
        <v>0</v>
      </c>
      <c r="AM57" s="107">
        <f t="shared" si="17"/>
        <v>0</v>
      </c>
      <c r="AN57" s="221">
        <f t="shared" si="17"/>
        <v>0.15</v>
      </c>
      <c r="AO57" s="221">
        <f t="shared" si="17"/>
        <v>0</v>
      </c>
      <c r="AP57" s="107">
        <f t="shared" si="17"/>
        <v>0</v>
      </c>
      <c r="AQ57" s="107">
        <f t="shared" si="17"/>
        <v>0</v>
      </c>
      <c r="AR57" s="107">
        <f t="shared" si="17"/>
        <v>0</v>
      </c>
      <c r="AS57" s="107">
        <f t="shared" si="17"/>
        <v>0</v>
      </c>
      <c r="AT57" s="107">
        <f t="shared" si="17"/>
        <v>0</v>
      </c>
      <c r="AU57" s="107">
        <f t="shared" si="17"/>
        <v>0</v>
      </c>
      <c r="AV57" s="107">
        <f t="shared" si="17"/>
        <v>0</v>
      </c>
      <c r="AW57" s="107">
        <f t="shared" si="17"/>
        <v>0</v>
      </c>
      <c r="AX57" s="107">
        <f t="shared" si="17"/>
        <v>0</v>
      </c>
      <c r="AY57" s="107">
        <f t="shared" si="17"/>
        <v>0</v>
      </c>
      <c r="AZ57" s="107">
        <f t="shared" si="17"/>
        <v>0</v>
      </c>
      <c r="BA57" s="107">
        <f t="shared" si="17"/>
        <v>0</v>
      </c>
      <c r="BB57" s="107">
        <f t="shared" si="17"/>
        <v>0</v>
      </c>
      <c r="BC57" s="107">
        <f t="shared" si="17"/>
        <v>0</v>
      </c>
      <c r="BD57" s="107">
        <f t="shared" si="17"/>
        <v>0</v>
      </c>
      <c r="BE57" s="107">
        <f t="shared" si="17"/>
        <v>0</v>
      </c>
      <c r="BF57" s="107">
        <f t="shared" si="17"/>
        <v>0</v>
      </c>
      <c r="BG57" s="107">
        <f t="shared" si="17"/>
        <v>0</v>
      </c>
      <c r="BH57" s="107">
        <f t="shared" si="17"/>
        <v>0.13269567499999999</v>
      </c>
      <c r="BI57" s="107">
        <f t="shared" si="17"/>
        <v>0.13269567499999999</v>
      </c>
      <c r="BJ57" s="107">
        <f t="shared" si="17"/>
        <v>0</v>
      </c>
      <c r="BK57" s="107">
        <f t="shared" si="17"/>
        <v>0</v>
      </c>
    </row>
    <row r="58" spans="1:63" ht="47.25" x14ac:dyDescent="0.25">
      <c r="A58" s="90" t="str">
        <f>G0228_1074205010351_02_0_69_!A59</f>
        <v>1.2.3.1</v>
      </c>
      <c r="B58" s="104" t="str">
        <f>G0228_1074205010351_02_0_69_!B59</f>
        <v>"Установка приборов учета, класс напряжения 0,22 (0,4) кВ, всего, в том числе:"</v>
      </c>
      <c r="C58" s="105" t="str">
        <f>G0228_1074205010351_02_0_69_!C59</f>
        <v>Г</v>
      </c>
      <c r="D58" s="121">
        <f t="shared" ref="D58:BK58" si="18">SUM(D59:D60)</f>
        <v>0</v>
      </c>
      <c r="E58" s="121">
        <f t="shared" si="18"/>
        <v>0</v>
      </c>
      <c r="F58" s="121">
        <f t="shared" si="18"/>
        <v>0</v>
      </c>
      <c r="G58" s="121">
        <f t="shared" si="18"/>
        <v>0</v>
      </c>
      <c r="H58" s="121">
        <f t="shared" si="18"/>
        <v>0</v>
      </c>
      <c r="I58" s="121">
        <f t="shared" si="18"/>
        <v>0</v>
      </c>
      <c r="J58" s="121">
        <f t="shared" si="18"/>
        <v>0</v>
      </c>
      <c r="K58" s="121">
        <f t="shared" si="18"/>
        <v>0</v>
      </c>
      <c r="L58" s="121">
        <f t="shared" si="18"/>
        <v>0</v>
      </c>
      <c r="M58" s="121">
        <f t="shared" si="18"/>
        <v>0</v>
      </c>
      <c r="N58" s="121">
        <f t="shared" si="18"/>
        <v>0</v>
      </c>
      <c r="O58" s="121">
        <f t="shared" si="18"/>
        <v>0</v>
      </c>
      <c r="P58" s="121">
        <f t="shared" si="18"/>
        <v>0</v>
      </c>
      <c r="Q58" s="121">
        <f t="shared" si="18"/>
        <v>0</v>
      </c>
      <c r="R58" s="121">
        <f t="shared" si="18"/>
        <v>0</v>
      </c>
      <c r="S58" s="121">
        <f t="shared" si="18"/>
        <v>0</v>
      </c>
      <c r="T58" s="121">
        <f t="shared" si="18"/>
        <v>0</v>
      </c>
      <c r="U58" s="121">
        <f t="shared" si="18"/>
        <v>0</v>
      </c>
      <c r="V58" s="121">
        <f t="shared" si="18"/>
        <v>0</v>
      </c>
      <c r="W58" s="121">
        <f t="shared" si="18"/>
        <v>0</v>
      </c>
      <c r="X58" s="121">
        <f t="shared" si="18"/>
        <v>0</v>
      </c>
      <c r="Y58" s="121">
        <f t="shared" si="18"/>
        <v>0</v>
      </c>
      <c r="Z58" s="121">
        <f t="shared" si="18"/>
        <v>0</v>
      </c>
      <c r="AA58" s="121">
        <f t="shared" si="18"/>
        <v>0</v>
      </c>
      <c r="AB58" s="121">
        <f t="shared" si="18"/>
        <v>0</v>
      </c>
      <c r="AC58" s="121">
        <f t="shared" si="18"/>
        <v>0</v>
      </c>
      <c r="AD58" s="121">
        <f t="shared" si="18"/>
        <v>0</v>
      </c>
      <c r="AE58" s="121">
        <f t="shared" si="18"/>
        <v>0</v>
      </c>
      <c r="AF58" s="121">
        <f t="shared" si="18"/>
        <v>0</v>
      </c>
      <c r="AG58" s="121">
        <f t="shared" si="18"/>
        <v>0</v>
      </c>
      <c r="AH58" s="121">
        <f t="shared" si="18"/>
        <v>0</v>
      </c>
      <c r="AI58" s="121">
        <f t="shared" si="18"/>
        <v>0</v>
      </c>
      <c r="AJ58" s="121">
        <f t="shared" si="18"/>
        <v>0</v>
      </c>
      <c r="AK58" s="121">
        <f t="shared" si="18"/>
        <v>0</v>
      </c>
      <c r="AL58" s="121">
        <f t="shared" si="18"/>
        <v>0</v>
      </c>
      <c r="AM58" s="121">
        <f t="shared" si="18"/>
        <v>0</v>
      </c>
      <c r="AN58" s="223">
        <f t="shared" si="18"/>
        <v>0.15</v>
      </c>
      <c r="AO58" s="223">
        <f t="shared" si="18"/>
        <v>0</v>
      </c>
      <c r="AP58" s="121">
        <f t="shared" si="18"/>
        <v>0</v>
      </c>
      <c r="AQ58" s="121">
        <f t="shared" si="18"/>
        <v>0</v>
      </c>
      <c r="AR58" s="121">
        <f t="shared" si="18"/>
        <v>0</v>
      </c>
      <c r="AS58" s="121">
        <f t="shared" si="18"/>
        <v>0</v>
      </c>
      <c r="AT58" s="121">
        <f t="shared" si="18"/>
        <v>0</v>
      </c>
      <c r="AU58" s="121">
        <f t="shared" si="18"/>
        <v>0</v>
      </c>
      <c r="AV58" s="121">
        <f t="shared" si="18"/>
        <v>0</v>
      </c>
      <c r="AW58" s="121">
        <f t="shared" si="18"/>
        <v>0</v>
      </c>
      <c r="AX58" s="121">
        <f t="shared" si="18"/>
        <v>0</v>
      </c>
      <c r="AY58" s="121">
        <f t="shared" si="18"/>
        <v>0</v>
      </c>
      <c r="AZ58" s="121">
        <f t="shared" si="18"/>
        <v>0</v>
      </c>
      <c r="BA58" s="121">
        <f t="shared" si="18"/>
        <v>0</v>
      </c>
      <c r="BB58" s="121">
        <f t="shared" si="18"/>
        <v>0</v>
      </c>
      <c r="BC58" s="121">
        <f t="shared" si="18"/>
        <v>0</v>
      </c>
      <c r="BD58" s="121">
        <f t="shared" si="18"/>
        <v>0</v>
      </c>
      <c r="BE58" s="121">
        <f t="shared" si="18"/>
        <v>0</v>
      </c>
      <c r="BF58" s="121">
        <f t="shared" si="18"/>
        <v>0</v>
      </c>
      <c r="BG58" s="121">
        <f t="shared" si="18"/>
        <v>0</v>
      </c>
      <c r="BH58" s="121">
        <f t="shared" si="18"/>
        <v>0.13269567499999999</v>
      </c>
      <c r="BI58" s="121">
        <f t="shared" si="18"/>
        <v>0.13269567499999999</v>
      </c>
      <c r="BJ58" s="121">
        <f t="shared" si="18"/>
        <v>0</v>
      </c>
      <c r="BK58" s="121">
        <f t="shared" si="18"/>
        <v>0</v>
      </c>
    </row>
    <row r="59" spans="1:63" ht="15.75" hidden="1" x14ac:dyDescent="0.25">
      <c r="A59" s="90"/>
      <c r="B59" s="104"/>
      <c r="C59" s="105"/>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480"/>
      <c r="AO59" s="107"/>
      <c r="AP59" s="107"/>
      <c r="AQ59" s="107"/>
      <c r="AR59" s="107"/>
      <c r="AS59" s="107"/>
      <c r="AT59" s="107"/>
      <c r="AU59" s="107"/>
      <c r="AV59" s="107"/>
      <c r="AW59" s="107"/>
      <c r="AX59" s="107"/>
      <c r="AY59" s="107"/>
      <c r="AZ59" s="107"/>
      <c r="BA59" s="478"/>
      <c r="BB59" s="107"/>
      <c r="BC59" s="107"/>
      <c r="BD59" s="107"/>
      <c r="BE59" s="107"/>
      <c r="BF59" s="107"/>
      <c r="BG59" s="107"/>
      <c r="BH59" s="107"/>
      <c r="BI59" s="107"/>
      <c r="BJ59" s="107"/>
      <c r="BK59" s="107"/>
    </row>
    <row r="60" spans="1:63" ht="94.5" x14ac:dyDescent="0.25">
      <c r="A60" s="90" t="str">
        <f>G0228_1074205010351_02_0_69_!A61</f>
        <v>1.2.3.1</v>
      </c>
      <c r="B60" s="10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105" t="str">
        <f>G0228_1074205010351_02_0_69_!C61</f>
        <v>J_0000000001</v>
      </c>
      <c r="D60" s="107">
        <v>0</v>
      </c>
      <c r="E60" s="107" t="s">
        <v>482</v>
      </c>
      <c r="F60" s="107">
        <v>0</v>
      </c>
      <c r="G60" s="107" t="s">
        <v>482</v>
      </c>
      <c r="H60" s="107">
        <v>0</v>
      </c>
      <c r="I60" s="107" t="s">
        <v>482</v>
      </c>
      <c r="J60" s="107">
        <v>0</v>
      </c>
      <c r="K60" s="107" t="s">
        <v>482</v>
      </c>
      <c r="L60" s="107">
        <v>0</v>
      </c>
      <c r="M60" s="107" t="s">
        <v>482</v>
      </c>
      <c r="N60" s="107">
        <v>0</v>
      </c>
      <c r="O60" s="107" t="s">
        <v>482</v>
      </c>
      <c r="P60" s="107">
        <v>0</v>
      </c>
      <c r="Q60" s="107" t="s">
        <v>482</v>
      </c>
      <c r="R60" s="107">
        <v>0</v>
      </c>
      <c r="S60" s="107" t="s">
        <v>482</v>
      </c>
      <c r="T60" s="107">
        <v>0</v>
      </c>
      <c r="U60" s="107" t="s">
        <v>482</v>
      </c>
      <c r="V60" s="107">
        <v>0</v>
      </c>
      <c r="W60" s="107" t="s">
        <v>482</v>
      </c>
      <c r="X60" s="107">
        <v>0</v>
      </c>
      <c r="Y60" s="107" t="s">
        <v>482</v>
      </c>
      <c r="Z60" s="107">
        <v>0</v>
      </c>
      <c r="AA60" s="107" t="s">
        <v>482</v>
      </c>
      <c r="AB60" s="107">
        <v>0</v>
      </c>
      <c r="AC60" s="107" t="s">
        <v>482</v>
      </c>
      <c r="AD60" s="107">
        <v>0</v>
      </c>
      <c r="AE60" s="107" t="s">
        <v>482</v>
      </c>
      <c r="AF60" s="107">
        <v>0</v>
      </c>
      <c r="AG60" s="107" t="s">
        <v>482</v>
      </c>
      <c r="AH60" s="107">
        <v>0</v>
      </c>
      <c r="AI60" s="107" t="s">
        <v>482</v>
      </c>
      <c r="AJ60" s="107">
        <v>0</v>
      </c>
      <c r="AK60" s="107" t="s">
        <v>482</v>
      </c>
      <c r="AL60" s="107">
        <v>0</v>
      </c>
      <c r="AM60" s="107" t="s">
        <v>482</v>
      </c>
      <c r="AN60" s="480">
        <v>0.15</v>
      </c>
      <c r="AO60" s="107" t="s">
        <v>482</v>
      </c>
      <c r="AP60" s="107">
        <v>0</v>
      </c>
      <c r="AQ60" s="107" t="s">
        <v>482</v>
      </c>
      <c r="AR60" s="107">
        <v>0</v>
      </c>
      <c r="AS60" s="107" t="s">
        <v>482</v>
      </c>
      <c r="AT60" s="107">
        <v>0</v>
      </c>
      <c r="AU60" s="107" t="s">
        <v>482</v>
      </c>
      <c r="AV60" s="107">
        <v>0</v>
      </c>
      <c r="AW60" s="107" t="s">
        <v>482</v>
      </c>
      <c r="AX60" s="107">
        <v>0</v>
      </c>
      <c r="AY60" s="107" t="s">
        <v>482</v>
      </c>
      <c r="AZ60" s="107">
        <v>0</v>
      </c>
      <c r="BA60" s="478" t="s">
        <v>482</v>
      </c>
      <c r="BB60" s="107">
        <v>0</v>
      </c>
      <c r="BC60" s="107" t="s">
        <v>482</v>
      </c>
      <c r="BD60" s="107">
        <v>0</v>
      </c>
      <c r="BE60" s="107" t="s">
        <v>482</v>
      </c>
      <c r="BF60" s="107">
        <v>0</v>
      </c>
      <c r="BG60" s="107" t="s">
        <v>482</v>
      </c>
      <c r="BH60" s="107">
        <f>G0228_1074205010351_03_0_69_!AG61</f>
        <v>0.13269567499999999</v>
      </c>
      <c r="BI60" s="107">
        <f>G0228_1074205010351_03_0_69_!AH61</f>
        <v>0.13269567499999999</v>
      </c>
      <c r="BJ60" s="107">
        <v>0</v>
      </c>
      <c r="BK60" s="107" t="s">
        <v>482</v>
      </c>
    </row>
    <row r="61" spans="1:63" ht="47.25" x14ac:dyDescent="0.25">
      <c r="A61" s="90" t="str">
        <f>G0228_1074205010351_02_0_69_!A62</f>
        <v>1.2.3.2</v>
      </c>
      <c r="B61" s="104" t="str">
        <f>G0228_1074205010351_02_0_69_!B62</f>
        <v>"Установка приборов учета, класс напряжения 6 (10) кВ, всего, в том числе:"</v>
      </c>
      <c r="C61" s="105" t="str">
        <f>G0228_1074205010351_02_0_69_!C62</f>
        <v>Г</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221">
        <v>0</v>
      </c>
      <c r="AO61" s="221">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row>
    <row r="62" spans="1:63" ht="47.25" x14ac:dyDescent="0.25">
      <c r="A62" s="90" t="str">
        <f>G0228_1074205010351_02_0_69_!A63</f>
        <v>1.2.3.3</v>
      </c>
      <c r="B62" s="104" t="str">
        <f>G0228_1074205010351_02_0_69_!B63</f>
        <v>"Установка приборов учета, класс напряжения 35 кВ, всего, в том числе:"</v>
      </c>
      <c r="C62" s="105" t="str">
        <f>G0228_1074205010351_02_0_69_!C63</f>
        <v>Г</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221">
        <v>0</v>
      </c>
      <c r="AO62" s="221">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row>
    <row r="63" spans="1:63" ht="47.25" x14ac:dyDescent="0.25">
      <c r="A63" s="90" t="str">
        <f>G0228_1074205010351_02_0_69_!A64</f>
        <v>1.2.3.4</v>
      </c>
      <c r="B63" s="104" t="str">
        <f>G0228_1074205010351_02_0_69_!B64</f>
        <v>"Установка приборов учета, класс напряжения 110 кВ и выше, всего, в том числе:"</v>
      </c>
      <c r="C63" s="105" t="str">
        <f>G0228_1074205010351_02_0_69_!C64</f>
        <v>Г</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221">
        <v>0</v>
      </c>
      <c r="AO63" s="221">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row>
    <row r="64" spans="1:63" ht="63" x14ac:dyDescent="0.25">
      <c r="A64" s="90" t="str">
        <f>G0228_1074205010351_02_0_69_!A65</f>
        <v>1.2.3.5</v>
      </c>
      <c r="B64" s="104" t="str">
        <f>G0228_1074205010351_02_0_69_!B65</f>
        <v>"Включение приборов учета в систему сбора и передачи данных, класс напряжения 0,22 (0,4) кВ, всего, в том числе:"</v>
      </c>
      <c r="C64" s="105" t="str">
        <f>G0228_1074205010351_02_0_69_!C65</f>
        <v>Г</v>
      </c>
      <c r="D64" s="107">
        <f t="shared" ref="D64:BK64" si="19">SUM(D65:D66)</f>
        <v>0</v>
      </c>
      <c r="E64" s="107">
        <f t="shared" si="19"/>
        <v>0</v>
      </c>
      <c r="F64" s="107">
        <f t="shared" si="19"/>
        <v>0</v>
      </c>
      <c r="G64" s="107">
        <f t="shared" si="19"/>
        <v>0</v>
      </c>
      <c r="H64" s="107">
        <f t="shared" si="19"/>
        <v>0</v>
      </c>
      <c r="I64" s="107">
        <f t="shared" si="19"/>
        <v>0</v>
      </c>
      <c r="J64" s="107">
        <f t="shared" si="19"/>
        <v>0</v>
      </c>
      <c r="K64" s="107">
        <f t="shared" si="19"/>
        <v>0</v>
      </c>
      <c r="L64" s="107">
        <f t="shared" si="19"/>
        <v>0</v>
      </c>
      <c r="M64" s="107">
        <f t="shared" si="19"/>
        <v>0</v>
      </c>
      <c r="N64" s="107">
        <f t="shared" si="19"/>
        <v>0</v>
      </c>
      <c r="O64" s="107">
        <f t="shared" si="19"/>
        <v>0</v>
      </c>
      <c r="P64" s="107">
        <f t="shared" si="19"/>
        <v>0</v>
      </c>
      <c r="Q64" s="107">
        <f t="shared" si="19"/>
        <v>0</v>
      </c>
      <c r="R64" s="107">
        <f t="shared" si="19"/>
        <v>0</v>
      </c>
      <c r="S64" s="107">
        <f t="shared" si="19"/>
        <v>0</v>
      </c>
      <c r="T64" s="107">
        <f t="shared" si="19"/>
        <v>0</v>
      </c>
      <c r="U64" s="107">
        <f t="shared" si="19"/>
        <v>0</v>
      </c>
      <c r="V64" s="107">
        <f t="shared" si="19"/>
        <v>0</v>
      </c>
      <c r="W64" s="107">
        <f t="shared" si="19"/>
        <v>0</v>
      </c>
      <c r="X64" s="107">
        <f t="shared" si="19"/>
        <v>0</v>
      </c>
      <c r="Y64" s="107">
        <f t="shared" si="19"/>
        <v>0</v>
      </c>
      <c r="Z64" s="107">
        <f t="shared" si="19"/>
        <v>0</v>
      </c>
      <c r="AA64" s="107">
        <f t="shared" si="19"/>
        <v>0</v>
      </c>
      <c r="AB64" s="107">
        <f t="shared" si="19"/>
        <v>0</v>
      </c>
      <c r="AC64" s="107">
        <f t="shared" si="19"/>
        <v>0</v>
      </c>
      <c r="AD64" s="107">
        <f t="shared" si="19"/>
        <v>0</v>
      </c>
      <c r="AE64" s="107">
        <f t="shared" si="19"/>
        <v>0</v>
      </c>
      <c r="AF64" s="107">
        <f t="shared" si="19"/>
        <v>0</v>
      </c>
      <c r="AG64" s="107">
        <f t="shared" si="19"/>
        <v>0</v>
      </c>
      <c r="AH64" s="107">
        <f t="shared" si="19"/>
        <v>0</v>
      </c>
      <c r="AI64" s="107">
        <f t="shared" si="19"/>
        <v>0</v>
      </c>
      <c r="AJ64" s="107">
        <f t="shared" si="19"/>
        <v>0</v>
      </c>
      <c r="AK64" s="107">
        <f t="shared" si="19"/>
        <v>0</v>
      </c>
      <c r="AL64" s="107">
        <f t="shared" si="19"/>
        <v>0</v>
      </c>
      <c r="AM64" s="107">
        <f t="shared" si="19"/>
        <v>0</v>
      </c>
      <c r="AN64" s="221">
        <f t="shared" si="19"/>
        <v>0</v>
      </c>
      <c r="AO64" s="221">
        <f t="shared" si="19"/>
        <v>0</v>
      </c>
      <c r="AP64" s="107">
        <f t="shared" si="19"/>
        <v>0</v>
      </c>
      <c r="AQ64" s="107">
        <f t="shared" si="19"/>
        <v>0</v>
      </c>
      <c r="AR64" s="107">
        <f t="shared" si="19"/>
        <v>0</v>
      </c>
      <c r="AS64" s="107">
        <f t="shared" si="19"/>
        <v>0</v>
      </c>
      <c r="AT64" s="107">
        <f t="shared" si="19"/>
        <v>0</v>
      </c>
      <c r="AU64" s="107">
        <f t="shared" si="19"/>
        <v>0</v>
      </c>
      <c r="AV64" s="107">
        <f t="shared" si="19"/>
        <v>0</v>
      </c>
      <c r="AW64" s="107">
        <f t="shared" si="19"/>
        <v>0</v>
      </c>
      <c r="AX64" s="107">
        <f t="shared" si="19"/>
        <v>0</v>
      </c>
      <c r="AY64" s="107">
        <f t="shared" si="19"/>
        <v>0</v>
      </c>
      <c r="AZ64" s="107">
        <f t="shared" si="19"/>
        <v>0</v>
      </c>
      <c r="BA64" s="107">
        <f t="shared" si="19"/>
        <v>0</v>
      </c>
      <c r="BB64" s="107">
        <f t="shared" si="19"/>
        <v>0</v>
      </c>
      <c r="BC64" s="107">
        <f t="shared" si="19"/>
        <v>0</v>
      </c>
      <c r="BD64" s="107">
        <f t="shared" si="19"/>
        <v>0</v>
      </c>
      <c r="BE64" s="107">
        <f t="shared" si="19"/>
        <v>0</v>
      </c>
      <c r="BF64" s="107">
        <f t="shared" si="19"/>
        <v>0</v>
      </c>
      <c r="BG64" s="107">
        <f t="shared" si="19"/>
        <v>0</v>
      </c>
      <c r="BH64" s="107">
        <f t="shared" si="19"/>
        <v>0</v>
      </c>
      <c r="BI64" s="107">
        <f t="shared" si="19"/>
        <v>0</v>
      </c>
      <c r="BJ64" s="107">
        <f t="shared" si="19"/>
        <v>0</v>
      </c>
      <c r="BK64" s="107">
        <f t="shared" si="19"/>
        <v>0</v>
      </c>
    </row>
    <row r="65" spans="1:63" ht="15.75" hidden="1" x14ac:dyDescent="0.25">
      <c r="A65" s="90"/>
      <c r="B65" s="104"/>
      <c r="C65" s="105"/>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480"/>
      <c r="AO65" s="107"/>
      <c r="AP65" s="107"/>
      <c r="AQ65" s="107"/>
      <c r="AR65" s="107"/>
      <c r="AS65" s="107"/>
      <c r="AT65" s="107"/>
      <c r="AU65" s="107"/>
      <c r="AV65" s="107"/>
      <c r="AW65" s="107"/>
      <c r="AX65" s="107"/>
      <c r="AY65" s="107"/>
      <c r="AZ65" s="107"/>
      <c r="BA65" s="478"/>
      <c r="BB65" s="107"/>
      <c r="BC65" s="107"/>
      <c r="BD65" s="107"/>
      <c r="BE65" s="107"/>
      <c r="BF65" s="107"/>
      <c r="BG65" s="107"/>
      <c r="BH65" s="107"/>
      <c r="BI65" s="107"/>
      <c r="BJ65" s="107"/>
      <c r="BK65" s="107"/>
    </row>
    <row r="66" spans="1:63" ht="15.75" hidden="1" x14ac:dyDescent="0.25">
      <c r="A66" s="90"/>
      <c r="B66" s="104"/>
      <c r="C66" s="105"/>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478"/>
      <c r="BA66" s="478"/>
      <c r="BB66" s="107"/>
      <c r="BC66" s="107"/>
      <c r="BD66" s="107"/>
      <c r="BE66" s="107"/>
      <c r="BF66" s="107"/>
      <c r="BG66" s="107"/>
      <c r="BH66" s="107"/>
      <c r="BI66" s="107"/>
      <c r="BJ66" s="107"/>
      <c r="BK66" s="107"/>
    </row>
    <row r="67" spans="1:63" ht="63" x14ac:dyDescent="0.25">
      <c r="A67" s="90" t="str">
        <f>G0228_1074205010351_02_0_69_!A68</f>
        <v>1.2.3.6</v>
      </c>
      <c r="B67" s="104" t="str">
        <f>G0228_1074205010351_02_0_69_!B68</f>
        <v>"Включение приборов учета в систему сбора и передачи данных, класс напряжения 6 (10) кВ, всего, в том числе:"</v>
      </c>
      <c r="C67" s="105" t="str">
        <f>G0228_1074205010351_02_0_69_!C68</f>
        <v>Г</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c r="AI67" s="107">
        <v>0</v>
      </c>
      <c r="AJ67" s="107">
        <v>0</v>
      </c>
      <c r="AK67" s="107">
        <v>0</v>
      </c>
      <c r="AL67" s="107">
        <v>0</v>
      </c>
      <c r="AM67" s="107">
        <v>0</v>
      </c>
      <c r="AN67" s="221">
        <v>0</v>
      </c>
      <c r="AO67" s="221">
        <v>0</v>
      </c>
      <c r="AP67" s="107">
        <v>0</v>
      </c>
      <c r="AQ67" s="107">
        <v>0</v>
      </c>
      <c r="AR67" s="107">
        <v>0</v>
      </c>
      <c r="AS67" s="107">
        <v>0</v>
      </c>
      <c r="AT67" s="107">
        <v>0</v>
      </c>
      <c r="AU67" s="107">
        <v>0</v>
      </c>
      <c r="AV67" s="107">
        <v>0</v>
      </c>
      <c r="AW67" s="107">
        <v>0</v>
      </c>
      <c r="AX67" s="107">
        <v>0</v>
      </c>
      <c r="AY67" s="107">
        <v>0</v>
      </c>
      <c r="AZ67" s="107">
        <v>0</v>
      </c>
      <c r="BA67" s="107">
        <v>0</v>
      </c>
      <c r="BB67" s="107">
        <v>0</v>
      </c>
      <c r="BC67" s="107">
        <v>0</v>
      </c>
      <c r="BD67" s="107">
        <v>0</v>
      </c>
      <c r="BE67" s="107">
        <v>0</v>
      </c>
      <c r="BF67" s="107">
        <v>0</v>
      </c>
      <c r="BG67" s="107">
        <v>0</v>
      </c>
      <c r="BH67" s="107">
        <v>0</v>
      </c>
      <c r="BI67" s="107">
        <v>0</v>
      </c>
      <c r="BJ67" s="107">
        <v>0</v>
      </c>
      <c r="BK67" s="107">
        <v>0</v>
      </c>
    </row>
    <row r="68" spans="1:63" ht="63" x14ac:dyDescent="0.25">
      <c r="A68" s="90" t="str">
        <f>G0228_1074205010351_02_0_69_!A69</f>
        <v>1.2.3.7</v>
      </c>
      <c r="B68" s="104" t="str">
        <f>G0228_1074205010351_02_0_69_!B69</f>
        <v>"Включение приборов учета в систему сбора и передачи данных, класс напряжения 35 кВ, всего, в том числе:"</v>
      </c>
      <c r="C68" s="105" t="str">
        <f>G0228_1074205010351_02_0_69_!C69</f>
        <v>Г</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c r="AF68" s="107">
        <v>0</v>
      </c>
      <c r="AG68" s="107">
        <v>0</v>
      </c>
      <c r="AH68" s="107">
        <v>0</v>
      </c>
      <c r="AI68" s="107">
        <v>0</v>
      </c>
      <c r="AJ68" s="107">
        <v>0</v>
      </c>
      <c r="AK68" s="107">
        <v>0</v>
      </c>
      <c r="AL68" s="107">
        <v>0</v>
      </c>
      <c r="AM68" s="107">
        <v>0</v>
      </c>
      <c r="AN68" s="221">
        <v>0</v>
      </c>
      <c r="AO68" s="221">
        <v>0</v>
      </c>
      <c r="AP68" s="107">
        <v>0</v>
      </c>
      <c r="AQ68" s="107">
        <v>0</v>
      </c>
      <c r="AR68" s="107">
        <v>0</v>
      </c>
      <c r="AS68" s="107">
        <v>0</v>
      </c>
      <c r="AT68" s="107">
        <v>0</v>
      </c>
      <c r="AU68" s="107">
        <v>0</v>
      </c>
      <c r="AV68" s="107">
        <v>0</v>
      </c>
      <c r="AW68" s="107">
        <v>0</v>
      </c>
      <c r="AX68" s="107">
        <v>0</v>
      </c>
      <c r="AY68" s="107">
        <v>0</v>
      </c>
      <c r="AZ68" s="107">
        <v>0</v>
      </c>
      <c r="BA68" s="107">
        <v>0</v>
      </c>
      <c r="BB68" s="107">
        <v>0</v>
      </c>
      <c r="BC68" s="107">
        <v>0</v>
      </c>
      <c r="BD68" s="107">
        <v>0</v>
      </c>
      <c r="BE68" s="107">
        <v>0</v>
      </c>
      <c r="BF68" s="107">
        <v>0</v>
      </c>
      <c r="BG68" s="107">
        <v>0</v>
      </c>
      <c r="BH68" s="107">
        <v>0</v>
      </c>
      <c r="BI68" s="107">
        <v>0</v>
      </c>
      <c r="BJ68" s="107">
        <v>0</v>
      </c>
      <c r="BK68" s="107">
        <v>0</v>
      </c>
    </row>
    <row r="69" spans="1:63" ht="63" x14ac:dyDescent="0.25">
      <c r="A69" s="90" t="str">
        <f>G0228_1074205010351_02_0_69_!A70</f>
        <v>1.2.3.8</v>
      </c>
      <c r="B69" s="104" t="str">
        <f>G0228_1074205010351_02_0_69_!B70</f>
        <v>"Включение приборов учета в систему сбора и передачи данных, класс напряжения 110 кВ и выше, всего, в том числе:"</v>
      </c>
      <c r="C69" s="105" t="str">
        <f>G0228_1074205010351_02_0_69_!C70</f>
        <v>Г</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c r="AF69" s="107">
        <v>0</v>
      </c>
      <c r="AG69" s="107">
        <v>0</v>
      </c>
      <c r="AH69" s="107">
        <v>0</v>
      </c>
      <c r="AI69" s="107">
        <v>0</v>
      </c>
      <c r="AJ69" s="107">
        <v>0</v>
      </c>
      <c r="AK69" s="107">
        <v>0</v>
      </c>
      <c r="AL69" s="107">
        <v>0</v>
      </c>
      <c r="AM69" s="107">
        <v>0</v>
      </c>
      <c r="AN69" s="221">
        <v>0</v>
      </c>
      <c r="AO69" s="221">
        <v>0</v>
      </c>
      <c r="AP69" s="107">
        <v>0</v>
      </c>
      <c r="AQ69" s="107">
        <v>0</v>
      </c>
      <c r="AR69" s="107">
        <v>0</v>
      </c>
      <c r="AS69" s="107">
        <v>0</v>
      </c>
      <c r="AT69" s="107">
        <v>0</v>
      </c>
      <c r="AU69" s="107">
        <v>0</v>
      </c>
      <c r="AV69" s="107">
        <v>0</v>
      </c>
      <c r="AW69" s="107">
        <v>0</v>
      </c>
      <c r="AX69" s="107">
        <v>0</v>
      </c>
      <c r="AY69" s="107">
        <v>0</v>
      </c>
      <c r="AZ69" s="107">
        <v>0</v>
      </c>
      <c r="BA69" s="107">
        <v>0</v>
      </c>
      <c r="BB69" s="107">
        <v>0</v>
      </c>
      <c r="BC69" s="107">
        <v>0</v>
      </c>
      <c r="BD69" s="107">
        <v>0</v>
      </c>
      <c r="BE69" s="107">
        <v>0</v>
      </c>
      <c r="BF69" s="107">
        <v>0</v>
      </c>
      <c r="BG69" s="107">
        <v>0</v>
      </c>
      <c r="BH69" s="107">
        <v>0</v>
      </c>
      <c r="BI69" s="107">
        <v>0</v>
      </c>
      <c r="BJ69" s="107">
        <v>0</v>
      </c>
      <c r="BK69" s="107">
        <v>0</v>
      </c>
    </row>
    <row r="70" spans="1:63" ht="63" x14ac:dyDescent="0.25">
      <c r="A70" s="90" t="str">
        <f>G0228_1074205010351_02_0_69_!A71</f>
        <v>1.2.4</v>
      </c>
      <c r="B70" s="104" t="str">
        <f>G0228_1074205010351_02_0_69_!B71</f>
        <v>Реконструкция, модернизация, техническое перевооружение прочих объектов основных средств, всего, в том числе:</v>
      </c>
      <c r="C70" s="105" t="str">
        <f>G0228_1074205010351_02_0_69_!C71</f>
        <v>Г</v>
      </c>
      <c r="D70" s="107">
        <f t="shared" ref="D70:AI70" si="20">SUM(D71,D72)</f>
        <v>0</v>
      </c>
      <c r="E70" s="107">
        <f t="shared" si="20"/>
        <v>0</v>
      </c>
      <c r="F70" s="107">
        <f t="shared" si="20"/>
        <v>0</v>
      </c>
      <c r="G70" s="107">
        <f t="shared" si="20"/>
        <v>0</v>
      </c>
      <c r="H70" s="107">
        <f t="shared" si="20"/>
        <v>0</v>
      </c>
      <c r="I70" s="107">
        <f t="shared" si="20"/>
        <v>0</v>
      </c>
      <c r="J70" s="107">
        <f t="shared" si="20"/>
        <v>0</v>
      </c>
      <c r="K70" s="107">
        <f t="shared" si="20"/>
        <v>0</v>
      </c>
      <c r="L70" s="107">
        <f t="shared" si="20"/>
        <v>0</v>
      </c>
      <c r="M70" s="107">
        <f t="shared" si="20"/>
        <v>0</v>
      </c>
      <c r="N70" s="107">
        <f t="shared" si="20"/>
        <v>0</v>
      </c>
      <c r="O70" s="107">
        <f t="shared" si="20"/>
        <v>0</v>
      </c>
      <c r="P70" s="107">
        <f t="shared" si="20"/>
        <v>0</v>
      </c>
      <c r="Q70" s="107">
        <f t="shared" si="20"/>
        <v>0</v>
      </c>
      <c r="R70" s="107">
        <f t="shared" si="20"/>
        <v>0</v>
      </c>
      <c r="S70" s="107">
        <f t="shared" si="20"/>
        <v>0</v>
      </c>
      <c r="T70" s="107">
        <f t="shared" si="20"/>
        <v>0</v>
      </c>
      <c r="U70" s="107">
        <f t="shared" si="20"/>
        <v>0</v>
      </c>
      <c r="V70" s="107">
        <f t="shared" si="20"/>
        <v>0</v>
      </c>
      <c r="W70" s="107">
        <f t="shared" si="20"/>
        <v>0</v>
      </c>
      <c r="X70" s="107">
        <f t="shared" si="20"/>
        <v>0</v>
      </c>
      <c r="Y70" s="107">
        <f t="shared" si="20"/>
        <v>0</v>
      </c>
      <c r="Z70" s="107">
        <f t="shared" si="20"/>
        <v>0</v>
      </c>
      <c r="AA70" s="107">
        <f t="shared" si="20"/>
        <v>0</v>
      </c>
      <c r="AB70" s="107">
        <f t="shared" si="20"/>
        <v>0</v>
      </c>
      <c r="AC70" s="107">
        <f t="shared" si="20"/>
        <v>0</v>
      </c>
      <c r="AD70" s="107">
        <f t="shared" si="20"/>
        <v>0</v>
      </c>
      <c r="AE70" s="107">
        <f t="shared" si="20"/>
        <v>0</v>
      </c>
      <c r="AF70" s="107">
        <f t="shared" si="20"/>
        <v>0</v>
      </c>
      <c r="AG70" s="107">
        <f t="shared" si="20"/>
        <v>0</v>
      </c>
      <c r="AH70" s="107">
        <f t="shared" si="20"/>
        <v>0</v>
      </c>
      <c r="AI70" s="107">
        <f t="shared" si="20"/>
        <v>0</v>
      </c>
      <c r="AJ70" s="107">
        <f t="shared" ref="AJ70:BK70" si="21">SUM(AJ71,AJ72)</f>
        <v>0</v>
      </c>
      <c r="AK70" s="107">
        <f t="shared" si="21"/>
        <v>0</v>
      </c>
      <c r="AL70" s="107">
        <f t="shared" si="21"/>
        <v>0</v>
      </c>
      <c r="AM70" s="107">
        <f t="shared" si="21"/>
        <v>0</v>
      </c>
      <c r="AN70" s="221">
        <f t="shared" si="21"/>
        <v>0</v>
      </c>
      <c r="AO70" s="221">
        <f t="shared" si="21"/>
        <v>0</v>
      </c>
      <c r="AP70" s="107">
        <f t="shared" si="21"/>
        <v>0</v>
      </c>
      <c r="AQ70" s="107">
        <f t="shared" si="21"/>
        <v>0</v>
      </c>
      <c r="AR70" s="107">
        <f t="shared" si="21"/>
        <v>0</v>
      </c>
      <c r="AS70" s="107">
        <f t="shared" si="21"/>
        <v>0</v>
      </c>
      <c r="AT70" s="107">
        <f t="shared" si="21"/>
        <v>0</v>
      </c>
      <c r="AU70" s="107">
        <f t="shared" si="21"/>
        <v>0</v>
      </c>
      <c r="AV70" s="107">
        <f t="shared" si="21"/>
        <v>0</v>
      </c>
      <c r="AW70" s="107">
        <f t="shared" si="21"/>
        <v>0</v>
      </c>
      <c r="AX70" s="107">
        <f t="shared" si="21"/>
        <v>0</v>
      </c>
      <c r="AY70" s="107">
        <f t="shared" si="21"/>
        <v>0</v>
      </c>
      <c r="AZ70" s="107">
        <f t="shared" si="21"/>
        <v>0</v>
      </c>
      <c r="BA70" s="107">
        <f t="shared" si="21"/>
        <v>0</v>
      </c>
      <c r="BB70" s="107">
        <f t="shared" si="21"/>
        <v>0</v>
      </c>
      <c r="BC70" s="107">
        <f t="shared" si="21"/>
        <v>0</v>
      </c>
      <c r="BD70" s="107">
        <f t="shared" si="21"/>
        <v>0</v>
      </c>
      <c r="BE70" s="107">
        <f t="shared" si="21"/>
        <v>0</v>
      </c>
      <c r="BF70" s="107">
        <f t="shared" si="21"/>
        <v>0</v>
      </c>
      <c r="BG70" s="107">
        <f t="shared" si="21"/>
        <v>0</v>
      </c>
      <c r="BH70" s="107">
        <f t="shared" si="21"/>
        <v>0</v>
      </c>
      <c r="BI70" s="107">
        <f t="shared" si="21"/>
        <v>0</v>
      </c>
      <c r="BJ70" s="107">
        <f t="shared" si="21"/>
        <v>0</v>
      </c>
      <c r="BK70" s="107">
        <f t="shared" si="21"/>
        <v>0</v>
      </c>
    </row>
    <row r="71" spans="1:63" ht="47.25" x14ac:dyDescent="0.25">
      <c r="A71" s="90" t="str">
        <f>G0228_1074205010351_02_0_69_!A72</f>
        <v>1.2.4.1</v>
      </c>
      <c r="B71" s="104" t="str">
        <f>G0228_1074205010351_02_0_69_!B72</f>
        <v>Реконструкция прочих объектов основных средств, всего, в том числе:</v>
      </c>
      <c r="C71" s="105" t="str">
        <f>G0228_1074205010351_02_0_69_!C72</f>
        <v>Г</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c r="AI71" s="107">
        <v>0</v>
      </c>
      <c r="AJ71" s="107">
        <v>0</v>
      </c>
      <c r="AK71" s="107">
        <v>0</v>
      </c>
      <c r="AL71" s="107">
        <v>0</v>
      </c>
      <c r="AM71" s="107">
        <v>0</v>
      </c>
      <c r="AN71" s="107">
        <v>0</v>
      </c>
      <c r="AO71" s="107">
        <v>0</v>
      </c>
      <c r="AP71" s="107">
        <v>0</v>
      </c>
      <c r="AQ71" s="107">
        <v>0</v>
      </c>
      <c r="AR71" s="107">
        <v>0</v>
      </c>
      <c r="AS71" s="107">
        <v>0</v>
      </c>
      <c r="AT71" s="107">
        <v>0</v>
      </c>
      <c r="AU71" s="107">
        <v>0</v>
      </c>
      <c r="AV71" s="107">
        <v>0</v>
      </c>
      <c r="AW71" s="107">
        <v>0</v>
      </c>
      <c r="AX71" s="107">
        <v>0</v>
      </c>
      <c r="AY71" s="107">
        <v>0</v>
      </c>
      <c r="AZ71" s="107">
        <v>0</v>
      </c>
      <c r="BA71" s="107">
        <v>0</v>
      </c>
      <c r="BB71" s="107">
        <v>0</v>
      </c>
      <c r="BC71" s="107">
        <v>0</v>
      </c>
      <c r="BD71" s="107">
        <v>0</v>
      </c>
      <c r="BE71" s="107">
        <v>0</v>
      </c>
      <c r="BF71" s="107">
        <v>0</v>
      </c>
      <c r="BG71" s="107">
        <v>0</v>
      </c>
      <c r="BH71" s="107">
        <v>0</v>
      </c>
      <c r="BI71" s="107">
        <v>0</v>
      </c>
      <c r="BJ71" s="107">
        <v>0</v>
      </c>
      <c r="BK71" s="107">
        <v>0</v>
      </c>
    </row>
    <row r="72" spans="1:63" ht="63" x14ac:dyDescent="0.25">
      <c r="A72" s="90" t="str">
        <f>G0228_1074205010351_02_0_69_!A73</f>
        <v>1.2.4.2</v>
      </c>
      <c r="B72" s="104" t="str">
        <f>G0228_1074205010351_02_0_69_!B73</f>
        <v>Модернизация, техническое перевооружение прочих объектов основных средств, всего, в том числе:</v>
      </c>
      <c r="C72" s="105" t="str">
        <f>G0228_1074205010351_02_0_69_!C73</f>
        <v>Г</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c r="AF72" s="107">
        <v>0</v>
      </c>
      <c r="AG72" s="107">
        <v>0</v>
      </c>
      <c r="AH72" s="107">
        <v>0</v>
      </c>
      <c r="AI72" s="107">
        <v>0</v>
      </c>
      <c r="AJ72" s="107">
        <v>0</v>
      </c>
      <c r="AK72" s="107">
        <v>0</v>
      </c>
      <c r="AL72" s="107">
        <v>0</v>
      </c>
      <c r="AM72" s="107">
        <v>0</v>
      </c>
      <c r="AN72" s="221">
        <v>0</v>
      </c>
      <c r="AO72" s="221">
        <v>0</v>
      </c>
      <c r="AP72" s="107">
        <v>0</v>
      </c>
      <c r="AQ72" s="107">
        <v>0</v>
      </c>
      <c r="AR72" s="107">
        <v>0</v>
      </c>
      <c r="AS72" s="107">
        <v>0</v>
      </c>
      <c r="AT72" s="107">
        <v>0</v>
      </c>
      <c r="AU72" s="107">
        <v>0</v>
      </c>
      <c r="AV72" s="107">
        <v>0</v>
      </c>
      <c r="AW72" s="107">
        <v>0</v>
      </c>
      <c r="AX72" s="107">
        <v>0</v>
      </c>
      <c r="AY72" s="107">
        <v>0</v>
      </c>
      <c r="AZ72" s="107">
        <v>0</v>
      </c>
      <c r="BA72" s="107">
        <v>0</v>
      </c>
      <c r="BB72" s="107">
        <v>0</v>
      </c>
      <c r="BC72" s="107">
        <v>0</v>
      </c>
      <c r="BD72" s="107">
        <v>0</v>
      </c>
      <c r="BE72" s="107">
        <v>0</v>
      </c>
      <c r="BF72" s="107">
        <v>0</v>
      </c>
      <c r="BG72" s="107">
        <v>0</v>
      </c>
      <c r="BH72" s="107">
        <v>0</v>
      </c>
      <c r="BI72" s="107">
        <v>0</v>
      </c>
      <c r="BJ72" s="107">
        <v>0</v>
      </c>
      <c r="BK72" s="107">
        <v>0</v>
      </c>
    </row>
    <row r="73" spans="1:63" ht="94.5" x14ac:dyDescent="0.25">
      <c r="A73" s="90" t="str">
        <f>G0228_1074205010351_02_0_69_!A74</f>
        <v>1.3</v>
      </c>
      <c r="B73" s="10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105" t="str">
        <f>G0228_1074205010351_02_0_69_!C74</f>
        <v>Г</v>
      </c>
      <c r="D73" s="107">
        <f t="shared" ref="D73:BK73" si="22">SUM(D74,D75)</f>
        <v>0</v>
      </c>
      <c r="E73" s="107">
        <f t="shared" si="22"/>
        <v>0</v>
      </c>
      <c r="F73" s="107">
        <f t="shared" si="22"/>
        <v>0</v>
      </c>
      <c r="G73" s="107">
        <f t="shared" si="22"/>
        <v>0</v>
      </c>
      <c r="H73" s="107">
        <f t="shared" si="22"/>
        <v>0</v>
      </c>
      <c r="I73" s="107">
        <f t="shared" si="22"/>
        <v>0</v>
      </c>
      <c r="J73" s="107">
        <f t="shared" si="22"/>
        <v>0</v>
      </c>
      <c r="K73" s="107">
        <f t="shared" si="22"/>
        <v>0</v>
      </c>
      <c r="L73" s="107">
        <f t="shared" si="22"/>
        <v>0</v>
      </c>
      <c r="M73" s="107">
        <f t="shared" si="22"/>
        <v>0</v>
      </c>
      <c r="N73" s="107">
        <f t="shared" si="22"/>
        <v>0</v>
      </c>
      <c r="O73" s="107">
        <f t="shared" si="22"/>
        <v>0</v>
      </c>
      <c r="P73" s="107">
        <f t="shared" si="22"/>
        <v>0</v>
      </c>
      <c r="Q73" s="107">
        <f t="shared" si="22"/>
        <v>0</v>
      </c>
      <c r="R73" s="107">
        <f t="shared" si="22"/>
        <v>0</v>
      </c>
      <c r="S73" s="107">
        <f t="shared" si="22"/>
        <v>0</v>
      </c>
      <c r="T73" s="107">
        <f t="shared" si="22"/>
        <v>0</v>
      </c>
      <c r="U73" s="107">
        <f t="shared" si="22"/>
        <v>0</v>
      </c>
      <c r="V73" s="107">
        <f t="shared" si="22"/>
        <v>0</v>
      </c>
      <c r="W73" s="107">
        <f t="shared" si="22"/>
        <v>0</v>
      </c>
      <c r="X73" s="107">
        <f t="shared" si="22"/>
        <v>0</v>
      </c>
      <c r="Y73" s="107">
        <f t="shared" si="22"/>
        <v>0</v>
      </c>
      <c r="Z73" s="107">
        <f t="shared" si="22"/>
        <v>0</v>
      </c>
      <c r="AA73" s="107">
        <f t="shared" si="22"/>
        <v>0</v>
      </c>
      <c r="AB73" s="107">
        <f t="shared" si="22"/>
        <v>0</v>
      </c>
      <c r="AC73" s="107">
        <f t="shared" si="22"/>
        <v>0</v>
      </c>
      <c r="AD73" s="107">
        <f t="shared" si="22"/>
        <v>0</v>
      </c>
      <c r="AE73" s="107">
        <f t="shared" si="22"/>
        <v>0</v>
      </c>
      <c r="AF73" s="107">
        <f t="shared" si="22"/>
        <v>0</v>
      </c>
      <c r="AG73" s="107">
        <f t="shared" si="22"/>
        <v>0</v>
      </c>
      <c r="AH73" s="107">
        <f t="shared" si="22"/>
        <v>0</v>
      </c>
      <c r="AI73" s="107">
        <f t="shared" si="22"/>
        <v>0</v>
      </c>
      <c r="AJ73" s="107">
        <f t="shared" si="22"/>
        <v>0</v>
      </c>
      <c r="AK73" s="107">
        <f t="shared" si="22"/>
        <v>0</v>
      </c>
      <c r="AL73" s="107">
        <f t="shared" si="22"/>
        <v>0</v>
      </c>
      <c r="AM73" s="107">
        <f t="shared" si="22"/>
        <v>0</v>
      </c>
      <c r="AN73" s="221">
        <f t="shared" si="22"/>
        <v>0</v>
      </c>
      <c r="AO73" s="221">
        <f t="shared" si="22"/>
        <v>0</v>
      </c>
      <c r="AP73" s="107">
        <f t="shared" si="22"/>
        <v>0</v>
      </c>
      <c r="AQ73" s="107">
        <f t="shared" si="22"/>
        <v>0</v>
      </c>
      <c r="AR73" s="107">
        <f t="shared" si="22"/>
        <v>0</v>
      </c>
      <c r="AS73" s="107">
        <f t="shared" si="22"/>
        <v>0</v>
      </c>
      <c r="AT73" s="107">
        <f t="shared" si="22"/>
        <v>0</v>
      </c>
      <c r="AU73" s="107">
        <f t="shared" si="22"/>
        <v>0</v>
      </c>
      <c r="AV73" s="107">
        <f t="shared" si="22"/>
        <v>0</v>
      </c>
      <c r="AW73" s="107">
        <f t="shared" si="22"/>
        <v>0</v>
      </c>
      <c r="AX73" s="107">
        <f t="shared" si="22"/>
        <v>0</v>
      </c>
      <c r="AY73" s="107">
        <f t="shared" si="22"/>
        <v>0</v>
      </c>
      <c r="AZ73" s="107">
        <f t="shared" si="22"/>
        <v>0</v>
      </c>
      <c r="BA73" s="107">
        <f t="shared" si="22"/>
        <v>0</v>
      </c>
      <c r="BB73" s="107">
        <f t="shared" si="22"/>
        <v>0</v>
      </c>
      <c r="BC73" s="107">
        <f t="shared" si="22"/>
        <v>0</v>
      </c>
      <c r="BD73" s="107">
        <f t="shared" si="22"/>
        <v>0</v>
      </c>
      <c r="BE73" s="107">
        <f t="shared" si="22"/>
        <v>0</v>
      </c>
      <c r="BF73" s="107">
        <f t="shared" si="22"/>
        <v>0</v>
      </c>
      <c r="BG73" s="107">
        <f t="shared" si="22"/>
        <v>0</v>
      </c>
      <c r="BH73" s="107">
        <f t="shared" si="22"/>
        <v>0</v>
      </c>
      <c r="BI73" s="107">
        <f t="shared" si="22"/>
        <v>0</v>
      </c>
      <c r="BJ73" s="107">
        <f t="shared" si="22"/>
        <v>0</v>
      </c>
      <c r="BK73" s="107">
        <f t="shared" si="22"/>
        <v>0</v>
      </c>
    </row>
    <row r="74" spans="1:63" ht="78.75" x14ac:dyDescent="0.25">
      <c r="A74" s="90" t="str">
        <f>G0228_1074205010351_02_0_69_!A75</f>
        <v>1.3.1</v>
      </c>
      <c r="B74" s="10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105" t="str">
        <f>G0228_1074205010351_02_0_69_!C75</f>
        <v>Г</v>
      </c>
      <c r="D74" s="107">
        <v>0</v>
      </c>
      <c r="E74" s="107">
        <v>0</v>
      </c>
      <c r="F74" s="107">
        <v>0</v>
      </c>
      <c r="G74" s="107">
        <v>0</v>
      </c>
      <c r="H74" s="107">
        <v>0</v>
      </c>
      <c r="I74" s="107">
        <v>0</v>
      </c>
      <c r="J74" s="107">
        <v>0</v>
      </c>
      <c r="K74" s="107">
        <v>0</v>
      </c>
      <c r="L74" s="107">
        <v>0</v>
      </c>
      <c r="M74" s="107">
        <v>0</v>
      </c>
      <c r="N74" s="107">
        <v>0</v>
      </c>
      <c r="O74" s="107">
        <v>0</v>
      </c>
      <c r="P74" s="107">
        <v>0</v>
      </c>
      <c r="Q74" s="107">
        <v>0</v>
      </c>
      <c r="R74" s="107">
        <v>0</v>
      </c>
      <c r="S74" s="107">
        <v>0</v>
      </c>
      <c r="T74" s="107">
        <v>0</v>
      </c>
      <c r="U74" s="107">
        <v>0</v>
      </c>
      <c r="V74" s="107">
        <v>0</v>
      </c>
      <c r="W74" s="107">
        <v>0</v>
      </c>
      <c r="X74" s="107">
        <v>0</v>
      </c>
      <c r="Y74" s="107">
        <v>0</v>
      </c>
      <c r="Z74" s="107">
        <v>0</v>
      </c>
      <c r="AA74" s="107">
        <v>0</v>
      </c>
      <c r="AB74" s="107">
        <v>0</v>
      </c>
      <c r="AC74" s="107">
        <v>0</v>
      </c>
      <c r="AD74" s="107">
        <v>0</v>
      </c>
      <c r="AE74" s="107">
        <v>0</v>
      </c>
      <c r="AF74" s="107">
        <v>0</v>
      </c>
      <c r="AG74" s="107">
        <v>0</v>
      </c>
      <c r="AH74" s="107">
        <v>0</v>
      </c>
      <c r="AI74" s="107">
        <v>0</v>
      </c>
      <c r="AJ74" s="107">
        <v>0</v>
      </c>
      <c r="AK74" s="107">
        <v>0</v>
      </c>
      <c r="AL74" s="107">
        <v>0</v>
      </c>
      <c r="AM74" s="107">
        <v>0</v>
      </c>
      <c r="AN74" s="221">
        <v>0</v>
      </c>
      <c r="AO74" s="221">
        <v>0</v>
      </c>
      <c r="AP74" s="107">
        <v>0</v>
      </c>
      <c r="AQ74" s="107">
        <v>0</v>
      </c>
      <c r="AR74" s="107">
        <v>0</v>
      </c>
      <c r="AS74" s="107">
        <v>0</v>
      </c>
      <c r="AT74" s="107">
        <v>0</v>
      </c>
      <c r="AU74" s="107">
        <v>0</v>
      </c>
      <c r="AV74" s="107">
        <v>0</v>
      </c>
      <c r="AW74" s="107">
        <v>0</v>
      </c>
      <c r="AX74" s="107">
        <v>0</v>
      </c>
      <c r="AY74" s="107">
        <v>0</v>
      </c>
      <c r="AZ74" s="107">
        <v>0</v>
      </c>
      <c r="BA74" s="107">
        <v>0</v>
      </c>
      <c r="BB74" s="107">
        <v>0</v>
      </c>
      <c r="BC74" s="107">
        <v>0</v>
      </c>
      <c r="BD74" s="107">
        <v>0</v>
      </c>
      <c r="BE74" s="107">
        <v>0</v>
      </c>
      <c r="BF74" s="107">
        <v>0</v>
      </c>
      <c r="BG74" s="107">
        <v>0</v>
      </c>
      <c r="BH74" s="107">
        <v>0</v>
      </c>
      <c r="BI74" s="107">
        <v>0</v>
      </c>
      <c r="BJ74" s="107">
        <v>0</v>
      </c>
      <c r="BK74" s="107">
        <v>0</v>
      </c>
    </row>
    <row r="75" spans="1:63" ht="78.75" x14ac:dyDescent="0.25">
      <c r="A75" s="90" t="str">
        <f>G0228_1074205010351_02_0_69_!A76</f>
        <v>1.3.2</v>
      </c>
      <c r="B75" s="104" t="str">
        <f>G0228_1074205010351_02_0_69_!B76</f>
        <v>Инвестиционные проекты, предусмотренные схемой и программой развития субъекта Российской Федерации, всего, в том числе:</v>
      </c>
      <c r="C75" s="105" t="str">
        <f>G0228_1074205010351_02_0_69_!C76</f>
        <v>Г</v>
      </c>
      <c r="D75" s="107">
        <f t="shared" ref="D75:AI75" si="23">SUM(D76:D76)</f>
        <v>0</v>
      </c>
      <c r="E75" s="107">
        <f t="shared" si="23"/>
        <v>0</v>
      </c>
      <c r="F75" s="107">
        <f t="shared" si="23"/>
        <v>0</v>
      </c>
      <c r="G75" s="107">
        <f t="shared" si="23"/>
        <v>0</v>
      </c>
      <c r="H75" s="107">
        <f t="shared" si="23"/>
        <v>0</v>
      </c>
      <c r="I75" s="107">
        <f t="shared" si="23"/>
        <v>0</v>
      </c>
      <c r="J75" s="107">
        <f t="shared" si="23"/>
        <v>0</v>
      </c>
      <c r="K75" s="107">
        <f t="shared" si="23"/>
        <v>0</v>
      </c>
      <c r="L75" s="107">
        <f t="shared" si="23"/>
        <v>0</v>
      </c>
      <c r="M75" s="107">
        <f t="shared" si="23"/>
        <v>0</v>
      </c>
      <c r="N75" s="107">
        <f t="shared" si="23"/>
        <v>0</v>
      </c>
      <c r="O75" s="107">
        <f t="shared" si="23"/>
        <v>0</v>
      </c>
      <c r="P75" s="107">
        <f t="shared" si="23"/>
        <v>0</v>
      </c>
      <c r="Q75" s="107">
        <f t="shared" si="23"/>
        <v>0</v>
      </c>
      <c r="R75" s="107">
        <f t="shared" si="23"/>
        <v>0</v>
      </c>
      <c r="S75" s="107">
        <f t="shared" si="23"/>
        <v>0</v>
      </c>
      <c r="T75" s="107">
        <f t="shared" si="23"/>
        <v>0</v>
      </c>
      <c r="U75" s="107">
        <f t="shared" si="23"/>
        <v>0</v>
      </c>
      <c r="V75" s="107">
        <f t="shared" si="23"/>
        <v>0</v>
      </c>
      <c r="W75" s="107">
        <f t="shared" si="23"/>
        <v>0</v>
      </c>
      <c r="X75" s="107">
        <f t="shared" si="23"/>
        <v>0</v>
      </c>
      <c r="Y75" s="107">
        <f t="shared" si="23"/>
        <v>0</v>
      </c>
      <c r="Z75" s="107">
        <f t="shared" si="23"/>
        <v>0</v>
      </c>
      <c r="AA75" s="107">
        <f t="shared" si="23"/>
        <v>0</v>
      </c>
      <c r="AB75" s="107">
        <f t="shared" si="23"/>
        <v>0</v>
      </c>
      <c r="AC75" s="107">
        <f t="shared" si="23"/>
        <v>0</v>
      </c>
      <c r="AD75" s="107">
        <f t="shared" si="23"/>
        <v>0</v>
      </c>
      <c r="AE75" s="107">
        <f t="shared" si="23"/>
        <v>0</v>
      </c>
      <c r="AF75" s="107">
        <f t="shared" si="23"/>
        <v>0</v>
      </c>
      <c r="AG75" s="107">
        <f t="shared" si="23"/>
        <v>0</v>
      </c>
      <c r="AH75" s="107">
        <f t="shared" si="23"/>
        <v>0</v>
      </c>
      <c r="AI75" s="107">
        <f t="shared" si="23"/>
        <v>0</v>
      </c>
      <c r="AJ75" s="107">
        <f t="shared" ref="AJ75:BK75" si="24">SUM(AJ76:AJ76)</f>
        <v>0</v>
      </c>
      <c r="AK75" s="107">
        <f t="shared" si="24"/>
        <v>0</v>
      </c>
      <c r="AL75" s="107">
        <f t="shared" si="24"/>
        <v>0</v>
      </c>
      <c r="AM75" s="107">
        <f t="shared" si="24"/>
        <v>0</v>
      </c>
      <c r="AN75" s="221">
        <f t="shared" si="24"/>
        <v>0</v>
      </c>
      <c r="AO75" s="221">
        <f t="shared" si="24"/>
        <v>0</v>
      </c>
      <c r="AP75" s="107">
        <f t="shared" si="24"/>
        <v>0</v>
      </c>
      <c r="AQ75" s="107">
        <f t="shared" si="24"/>
        <v>0</v>
      </c>
      <c r="AR75" s="107">
        <f t="shared" si="24"/>
        <v>0</v>
      </c>
      <c r="AS75" s="107">
        <f t="shared" si="24"/>
        <v>0</v>
      </c>
      <c r="AT75" s="107">
        <f t="shared" si="24"/>
        <v>0</v>
      </c>
      <c r="AU75" s="107">
        <f t="shared" si="24"/>
        <v>0</v>
      </c>
      <c r="AV75" s="107">
        <f t="shared" si="24"/>
        <v>0</v>
      </c>
      <c r="AW75" s="107">
        <f t="shared" si="24"/>
        <v>0</v>
      </c>
      <c r="AX75" s="107">
        <f t="shared" si="24"/>
        <v>0</v>
      </c>
      <c r="AY75" s="107">
        <f t="shared" si="24"/>
        <v>0</v>
      </c>
      <c r="AZ75" s="107">
        <f t="shared" si="24"/>
        <v>0</v>
      </c>
      <c r="BA75" s="107">
        <f t="shared" si="24"/>
        <v>0</v>
      </c>
      <c r="BB75" s="107">
        <f t="shared" si="24"/>
        <v>0</v>
      </c>
      <c r="BC75" s="107">
        <f t="shared" si="24"/>
        <v>0</v>
      </c>
      <c r="BD75" s="107">
        <f t="shared" si="24"/>
        <v>0</v>
      </c>
      <c r="BE75" s="107">
        <f t="shared" si="24"/>
        <v>0</v>
      </c>
      <c r="BF75" s="107">
        <f t="shared" si="24"/>
        <v>0</v>
      </c>
      <c r="BG75" s="107">
        <f t="shared" si="24"/>
        <v>0</v>
      </c>
      <c r="BH75" s="107">
        <f t="shared" si="24"/>
        <v>0</v>
      </c>
      <c r="BI75" s="107">
        <f t="shared" si="24"/>
        <v>0</v>
      </c>
      <c r="BJ75" s="107">
        <f t="shared" si="24"/>
        <v>0</v>
      </c>
      <c r="BK75" s="107">
        <f t="shared" si="24"/>
        <v>0</v>
      </c>
    </row>
    <row r="76" spans="1:63" ht="15.75" hidden="1" x14ac:dyDescent="0.25">
      <c r="A76" s="90"/>
      <c r="B76" s="104"/>
      <c r="C76" s="105"/>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478"/>
      <c r="AQ76" s="107"/>
      <c r="AR76" s="107"/>
      <c r="AS76" s="107"/>
      <c r="AT76" s="107"/>
      <c r="AU76" s="107"/>
      <c r="AV76" s="107"/>
      <c r="AW76" s="107"/>
      <c r="AX76" s="107"/>
      <c r="AY76" s="107"/>
      <c r="AZ76" s="107"/>
      <c r="BA76" s="478"/>
      <c r="BB76" s="107"/>
      <c r="BC76" s="107"/>
      <c r="BD76" s="107"/>
      <c r="BE76" s="107"/>
      <c r="BF76" s="107"/>
      <c r="BG76" s="107"/>
      <c r="BH76" s="107"/>
      <c r="BI76" s="107"/>
      <c r="BJ76" s="107"/>
      <c r="BK76" s="107"/>
    </row>
    <row r="77" spans="1:63" ht="47.25" x14ac:dyDescent="0.25">
      <c r="A77" s="90" t="str">
        <f>G0228_1074205010351_02_0_69_!A78</f>
        <v>1.4</v>
      </c>
      <c r="B77" s="104" t="str">
        <f>G0228_1074205010351_02_0_69_!B78</f>
        <v>Прочее новое строительство объектов электросетевого хозяйства, всего, в том числе:</v>
      </c>
      <c r="C77" s="105" t="str">
        <f>G0228_1074205010351_02_0_69_!C78</f>
        <v>Г</v>
      </c>
      <c r="D77" s="107">
        <f t="shared" ref="D77:AI77" si="25">SUM(D78:D81)</f>
        <v>0</v>
      </c>
      <c r="E77" s="107">
        <f t="shared" si="25"/>
        <v>0</v>
      </c>
      <c r="F77" s="107">
        <f t="shared" si="25"/>
        <v>0</v>
      </c>
      <c r="G77" s="107">
        <f t="shared" si="25"/>
        <v>0</v>
      </c>
      <c r="H77" s="107">
        <f t="shared" si="25"/>
        <v>0</v>
      </c>
      <c r="I77" s="107">
        <f t="shared" si="25"/>
        <v>0</v>
      </c>
      <c r="J77" s="107">
        <f t="shared" si="25"/>
        <v>0</v>
      </c>
      <c r="K77" s="107">
        <f t="shared" si="25"/>
        <v>0</v>
      </c>
      <c r="L77" s="107">
        <f t="shared" si="25"/>
        <v>0</v>
      </c>
      <c r="M77" s="107">
        <f t="shared" si="25"/>
        <v>0</v>
      </c>
      <c r="N77" s="107">
        <f t="shared" si="25"/>
        <v>0</v>
      </c>
      <c r="O77" s="107">
        <f t="shared" si="25"/>
        <v>0</v>
      </c>
      <c r="P77" s="107">
        <f t="shared" si="25"/>
        <v>0</v>
      </c>
      <c r="Q77" s="107">
        <f t="shared" si="25"/>
        <v>0</v>
      </c>
      <c r="R77" s="107">
        <f t="shared" si="25"/>
        <v>0</v>
      </c>
      <c r="S77" s="107">
        <f t="shared" si="25"/>
        <v>0</v>
      </c>
      <c r="T77" s="107">
        <f t="shared" si="25"/>
        <v>0</v>
      </c>
      <c r="U77" s="107">
        <f t="shared" si="25"/>
        <v>0</v>
      </c>
      <c r="V77" s="107">
        <f t="shared" si="25"/>
        <v>0</v>
      </c>
      <c r="W77" s="107">
        <f t="shared" si="25"/>
        <v>0</v>
      </c>
      <c r="X77" s="107">
        <f t="shared" si="25"/>
        <v>0</v>
      </c>
      <c r="Y77" s="107">
        <f t="shared" si="25"/>
        <v>0</v>
      </c>
      <c r="Z77" s="107">
        <f t="shared" si="25"/>
        <v>0</v>
      </c>
      <c r="AA77" s="107">
        <f t="shared" si="25"/>
        <v>0</v>
      </c>
      <c r="AB77" s="107">
        <f t="shared" si="25"/>
        <v>0</v>
      </c>
      <c r="AC77" s="107">
        <f t="shared" si="25"/>
        <v>0</v>
      </c>
      <c r="AD77" s="107">
        <f t="shared" si="25"/>
        <v>0</v>
      </c>
      <c r="AE77" s="107">
        <f t="shared" si="25"/>
        <v>0</v>
      </c>
      <c r="AF77" s="107">
        <f t="shared" si="25"/>
        <v>0</v>
      </c>
      <c r="AG77" s="107">
        <f t="shared" si="25"/>
        <v>0</v>
      </c>
      <c r="AH77" s="107">
        <f t="shared" si="25"/>
        <v>0</v>
      </c>
      <c r="AI77" s="107">
        <f t="shared" si="25"/>
        <v>0</v>
      </c>
      <c r="AJ77" s="107">
        <f t="shared" ref="AJ77:BK77" si="26">SUM(AJ78:AJ81)</f>
        <v>0</v>
      </c>
      <c r="AK77" s="107">
        <f t="shared" si="26"/>
        <v>0</v>
      </c>
      <c r="AL77" s="107">
        <f t="shared" si="26"/>
        <v>0</v>
      </c>
      <c r="AM77" s="107">
        <f t="shared" si="26"/>
        <v>0</v>
      </c>
      <c r="AN77" s="221">
        <f t="shared" si="26"/>
        <v>0</v>
      </c>
      <c r="AO77" s="221">
        <f t="shared" si="26"/>
        <v>0</v>
      </c>
      <c r="AP77" s="107">
        <f t="shared" si="26"/>
        <v>0</v>
      </c>
      <c r="AQ77" s="107">
        <f t="shared" si="26"/>
        <v>0</v>
      </c>
      <c r="AR77" s="107">
        <f t="shared" si="26"/>
        <v>0</v>
      </c>
      <c r="AS77" s="107">
        <f t="shared" si="26"/>
        <v>0</v>
      </c>
      <c r="AT77" s="107">
        <f t="shared" si="26"/>
        <v>0</v>
      </c>
      <c r="AU77" s="107">
        <f t="shared" si="26"/>
        <v>0</v>
      </c>
      <c r="AV77" s="107">
        <f t="shared" si="26"/>
        <v>0</v>
      </c>
      <c r="AW77" s="107">
        <f t="shared" si="26"/>
        <v>0</v>
      </c>
      <c r="AX77" s="107">
        <f t="shared" si="26"/>
        <v>0</v>
      </c>
      <c r="AY77" s="107">
        <f t="shared" si="26"/>
        <v>0</v>
      </c>
      <c r="AZ77" s="107">
        <f t="shared" si="26"/>
        <v>0</v>
      </c>
      <c r="BA77" s="107">
        <f t="shared" si="26"/>
        <v>0</v>
      </c>
      <c r="BB77" s="107">
        <f t="shared" si="26"/>
        <v>0</v>
      </c>
      <c r="BC77" s="107">
        <f t="shared" si="26"/>
        <v>0</v>
      </c>
      <c r="BD77" s="107">
        <f t="shared" si="26"/>
        <v>0</v>
      </c>
      <c r="BE77" s="107">
        <f t="shared" si="26"/>
        <v>0</v>
      </c>
      <c r="BF77" s="107">
        <f t="shared" si="26"/>
        <v>0</v>
      </c>
      <c r="BG77" s="107">
        <f t="shared" si="26"/>
        <v>0</v>
      </c>
      <c r="BH77" s="107">
        <f t="shared" si="26"/>
        <v>0</v>
      </c>
      <c r="BI77" s="107">
        <f t="shared" si="26"/>
        <v>0</v>
      </c>
      <c r="BJ77" s="107">
        <f t="shared" si="26"/>
        <v>0</v>
      </c>
      <c r="BK77" s="107">
        <f t="shared" si="26"/>
        <v>0</v>
      </c>
    </row>
    <row r="78" spans="1:63" ht="15.75" hidden="1" x14ac:dyDescent="0.25">
      <c r="A78" s="90"/>
      <c r="B78" s="104"/>
      <c r="C78" s="105"/>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478"/>
      <c r="BB78" s="107"/>
      <c r="BC78" s="107"/>
      <c r="BD78" s="107"/>
      <c r="BE78" s="107"/>
      <c r="BF78" s="107"/>
      <c r="BG78" s="107"/>
      <c r="BH78" s="478"/>
      <c r="BI78" s="107"/>
      <c r="BJ78" s="107"/>
      <c r="BK78" s="107"/>
    </row>
    <row r="79" spans="1:63" ht="15.75" hidden="1" x14ac:dyDescent="0.25">
      <c r="A79" s="90"/>
      <c r="B79" s="104"/>
      <c r="C79" s="105"/>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7"/>
      <c r="AX79" s="107"/>
      <c r="AY79" s="107"/>
      <c r="AZ79" s="107"/>
      <c r="BA79" s="478"/>
      <c r="BB79" s="107"/>
      <c r="BC79" s="107"/>
      <c r="BD79" s="107"/>
      <c r="BE79" s="107"/>
      <c r="BF79" s="107"/>
      <c r="BG79" s="107"/>
      <c r="BH79" s="478"/>
      <c r="BI79" s="107"/>
      <c r="BJ79" s="107"/>
      <c r="BK79" s="107"/>
    </row>
    <row r="80" spans="1:63" ht="16.5" hidden="1" customHeight="1" x14ac:dyDescent="0.25">
      <c r="A80" s="90"/>
      <c r="B80" s="104"/>
      <c r="C80" s="105"/>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478"/>
      <c r="BA80" s="478"/>
      <c r="BB80" s="107"/>
      <c r="BC80" s="107"/>
      <c r="BD80" s="107"/>
      <c r="BE80" s="107"/>
      <c r="BF80" s="107"/>
      <c r="BG80" s="107"/>
      <c r="BH80" s="107"/>
      <c r="BI80" s="107"/>
      <c r="BJ80" s="107"/>
      <c r="BK80" s="107"/>
    </row>
    <row r="81" spans="1:63" ht="15.75" hidden="1" customHeight="1" x14ac:dyDescent="0.25">
      <c r="A81" s="90"/>
      <c r="B81" s="104"/>
      <c r="C81" s="105"/>
      <c r="D81" s="478"/>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478"/>
      <c r="BB81" s="107"/>
      <c r="BC81" s="107"/>
      <c r="BD81" s="107"/>
      <c r="BE81" s="107"/>
      <c r="BF81" s="107"/>
      <c r="BG81" s="107"/>
      <c r="BH81" s="107"/>
      <c r="BI81" s="107"/>
      <c r="BJ81" s="107"/>
      <c r="BK81" s="107"/>
    </row>
    <row r="82" spans="1:63" ht="47.25" x14ac:dyDescent="0.25">
      <c r="A82" s="90" t="str">
        <f>G0228_1074205010351_02_0_69_!A83</f>
        <v>1.5</v>
      </c>
      <c r="B82" s="104" t="str">
        <f>G0228_1074205010351_02_0_69_!B83</f>
        <v>Покупка земельных участков для целей реализации инвестиционных проектов, всего, в том числе:</v>
      </c>
      <c r="C82" s="105" t="str">
        <f>G0228_1074205010351_02_0_69_!C83</f>
        <v>Г</v>
      </c>
      <c r="D82" s="107">
        <v>0</v>
      </c>
      <c r="E82" s="107" t="s">
        <v>482</v>
      </c>
      <c r="F82" s="107">
        <v>0</v>
      </c>
      <c r="G82" s="107" t="s">
        <v>482</v>
      </c>
      <c r="H82" s="107">
        <v>0</v>
      </c>
      <c r="I82" s="107" t="s">
        <v>482</v>
      </c>
      <c r="J82" s="107">
        <v>0</v>
      </c>
      <c r="K82" s="107" t="s">
        <v>482</v>
      </c>
      <c r="L82" s="107">
        <v>0</v>
      </c>
      <c r="M82" s="107" t="s">
        <v>482</v>
      </c>
      <c r="N82" s="107">
        <v>0</v>
      </c>
      <c r="O82" s="107" t="s">
        <v>482</v>
      </c>
      <c r="P82" s="107">
        <v>0</v>
      </c>
      <c r="Q82" s="107" t="s">
        <v>482</v>
      </c>
      <c r="R82" s="107">
        <v>0</v>
      </c>
      <c r="S82" s="107" t="s">
        <v>482</v>
      </c>
      <c r="T82" s="107">
        <v>0</v>
      </c>
      <c r="U82" s="107" t="s">
        <v>482</v>
      </c>
      <c r="V82" s="107">
        <v>0</v>
      </c>
      <c r="W82" s="107" t="s">
        <v>482</v>
      </c>
      <c r="X82" s="107">
        <v>0</v>
      </c>
      <c r="Y82" s="107" t="s">
        <v>482</v>
      </c>
      <c r="Z82" s="107">
        <v>0</v>
      </c>
      <c r="AA82" s="107" t="s">
        <v>482</v>
      </c>
      <c r="AB82" s="107">
        <v>0</v>
      </c>
      <c r="AC82" s="107" t="s">
        <v>482</v>
      </c>
      <c r="AD82" s="107">
        <v>0</v>
      </c>
      <c r="AE82" s="107" t="s">
        <v>482</v>
      </c>
      <c r="AF82" s="107">
        <v>0</v>
      </c>
      <c r="AG82" s="107" t="s">
        <v>482</v>
      </c>
      <c r="AH82" s="107">
        <v>0</v>
      </c>
      <c r="AI82" s="107" t="s">
        <v>482</v>
      </c>
      <c r="AJ82" s="107">
        <v>0</v>
      </c>
      <c r="AK82" s="107" t="s">
        <v>482</v>
      </c>
      <c r="AL82" s="107">
        <v>0</v>
      </c>
      <c r="AM82" s="107" t="s">
        <v>482</v>
      </c>
      <c r="AN82" s="107">
        <v>0</v>
      </c>
      <c r="AO82" s="107" t="s">
        <v>482</v>
      </c>
      <c r="AP82" s="107">
        <v>0</v>
      </c>
      <c r="AQ82" s="107" t="s">
        <v>482</v>
      </c>
      <c r="AR82" s="107">
        <v>0</v>
      </c>
      <c r="AS82" s="107" t="s">
        <v>482</v>
      </c>
      <c r="AT82" s="107">
        <v>0</v>
      </c>
      <c r="AU82" s="107" t="s">
        <v>482</v>
      </c>
      <c r="AV82" s="107">
        <v>0</v>
      </c>
      <c r="AW82" s="107" t="s">
        <v>482</v>
      </c>
      <c r="AX82" s="107">
        <v>0</v>
      </c>
      <c r="AY82" s="107" t="s">
        <v>482</v>
      </c>
      <c r="AZ82" s="107">
        <v>0</v>
      </c>
      <c r="BA82" s="107" t="s">
        <v>482</v>
      </c>
      <c r="BB82" s="107">
        <v>0</v>
      </c>
      <c r="BC82" s="107" t="s">
        <v>482</v>
      </c>
      <c r="BD82" s="107">
        <v>0</v>
      </c>
      <c r="BE82" s="107" t="s">
        <v>482</v>
      </c>
      <c r="BF82" s="107">
        <v>0</v>
      </c>
      <c r="BG82" s="107" t="s">
        <v>482</v>
      </c>
      <c r="BH82" s="107">
        <v>0</v>
      </c>
      <c r="BI82" s="107" t="s">
        <v>482</v>
      </c>
      <c r="BJ82" s="107">
        <v>0</v>
      </c>
      <c r="BK82" s="107" t="s">
        <v>482</v>
      </c>
    </row>
    <row r="83" spans="1:63" ht="31.5" x14ac:dyDescent="0.25">
      <c r="A83" s="90" t="str">
        <f>G0228_1074205010351_02_0_69_!A84</f>
        <v>1.6</v>
      </c>
      <c r="B83" s="104" t="str">
        <f>G0228_1074205010351_02_0_69_!B84</f>
        <v>Прочие инвестиционные проекты, всего, в том числе:</v>
      </c>
      <c r="C83" s="105" t="str">
        <f>G0228_1074205010351_02_0_69_!C84</f>
        <v>Г</v>
      </c>
      <c r="D83" s="107">
        <f t="shared" ref="D83:AI83" si="27">SUM(D84:D100)</f>
        <v>0</v>
      </c>
      <c r="E83" s="107">
        <f t="shared" si="27"/>
        <v>0</v>
      </c>
      <c r="F83" s="107">
        <f t="shared" si="27"/>
        <v>0</v>
      </c>
      <c r="G83" s="107">
        <f t="shared" si="27"/>
        <v>0</v>
      </c>
      <c r="H83" s="107">
        <f t="shared" si="27"/>
        <v>0</v>
      </c>
      <c r="I83" s="107">
        <f t="shared" si="27"/>
        <v>0</v>
      </c>
      <c r="J83" s="107">
        <f t="shared" si="27"/>
        <v>0</v>
      </c>
      <c r="K83" s="107">
        <f t="shared" si="27"/>
        <v>0</v>
      </c>
      <c r="L83" s="107">
        <f t="shared" si="27"/>
        <v>0</v>
      </c>
      <c r="M83" s="107">
        <f t="shared" si="27"/>
        <v>0</v>
      </c>
      <c r="N83" s="107">
        <f t="shared" si="27"/>
        <v>0</v>
      </c>
      <c r="O83" s="107">
        <f t="shared" si="27"/>
        <v>0</v>
      </c>
      <c r="P83" s="107">
        <f t="shared" si="27"/>
        <v>0</v>
      </c>
      <c r="Q83" s="107">
        <f t="shared" si="27"/>
        <v>0</v>
      </c>
      <c r="R83" s="107">
        <f t="shared" si="27"/>
        <v>0</v>
      </c>
      <c r="S83" s="107">
        <f t="shared" si="27"/>
        <v>0</v>
      </c>
      <c r="T83" s="107">
        <f t="shared" si="27"/>
        <v>0</v>
      </c>
      <c r="U83" s="107">
        <f t="shared" si="27"/>
        <v>0</v>
      </c>
      <c r="V83" s="107">
        <f t="shared" si="27"/>
        <v>0</v>
      </c>
      <c r="W83" s="107">
        <f t="shared" si="27"/>
        <v>0</v>
      </c>
      <c r="X83" s="107">
        <f t="shared" si="27"/>
        <v>0</v>
      </c>
      <c r="Y83" s="107">
        <f t="shared" si="27"/>
        <v>0</v>
      </c>
      <c r="Z83" s="107">
        <f t="shared" si="27"/>
        <v>0</v>
      </c>
      <c r="AA83" s="107">
        <f t="shared" si="27"/>
        <v>0</v>
      </c>
      <c r="AB83" s="107">
        <f t="shared" si="27"/>
        <v>0</v>
      </c>
      <c r="AC83" s="107">
        <f t="shared" si="27"/>
        <v>0</v>
      </c>
      <c r="AD83" s="107">
        <f t="shared" si="27"/>
        <v>0</v>
      </c>
      <c r="AE83" s="107">
        <f t="shared" si="27"/>
        <v>0</v>
      </c>
      <c r="AF83" s="107">
        <f t="shared" si="27"/>
        <v>0</v>
      </c>
      <c r="AG83" s="107">
        <f t="shared" si="27"/>
        <v>0</v>
      </c>
      <c r="AH83" s="107">
        <f t="shared" si="27"/>
        <v>0</v>
      </c>
      <c r="AI83" s="107">
        <f t="shared" si="27"/>
        <v>0</v>
      </c>
      <c r="AJ83" s="107">
        <f t="shared" ref="AJ83:BK83" si="28">SUM(AJ84:AJ100)</f>
        <v>0</v>
      </c>
      <c r="AK83" s="107">
        <f t="shared" si="28"/>
        <v>0</v>
      </c>
      <c r="AL83" s="107">
        <f t="shared" si="28"/>
        <v>0</v>
      </c>
      <c r="AM83" s="107">
        <f t="shared" si="28"/>
        <v>0</v>
      </c>
      <c r="AN83" s="221">
        <f t="shared" si="28"/>
        <v>0</v>
      </c>
      <c r="AO83" s="221">
        <f t="shared" si="28"/>
        <v>0</v>
      </c>
      <c r="AP83" s="107">
        <f t="shared" si="28"/>
        <v>0</v>
      </c>
      <c r="AQ83" s="107">
        <f t="shared" si="28"/>
        <v>0</v>
      </c>
      <c r="AR83" s="107">
        <f t="shared" si="28"/>
        <v>0</v>
      </c>
      <c r="AS83" s="107">
        <f t="shared" si="28"/>
        <v>0</v>
      </c>
      <c r="AT83" s="107">
        <f t="shared" si="28"/>
        <v>0</v>
      </c>
      <c r="AU83" s="107">
        <f t="shared" si="28"/>
        <v>0</v>
      </c>
      <c r="AV83" s="107">
        <f t="shared" si="28"/>
        <v>0</v>
      </c>
      <c r="AW83" s="107">
        <f t="shared" si="28"/>
        <v>0</v>
      </c>
      <c r="AX83" s="107">
        <f t="shared" si="28"/>
        <v>0</v>
      </c>
      <c r="AY83" s="107">
        <f t="shared" si="28"/>
        <v>0</v>
      </c>
      <c r="AZ83" s="107">
        <f t="shared" si="28"/>
        <v>0</v>
      </c>
      <c r="BA83" s="107">
        <f t="shared" si="28"/>
        <v>0</v>
      </c>
      <c r="BB83" s="107">
        <f t="shared" si="28"/>
        <v>0</v>
      </c>
      <c r="BC83" s="107">
        <f t="shared" si="28"/>
        <v>0</v>
      </c>
      <c r="BD83" s="107">
        <f t="shared" si="28"/>
        <v>0</v>
      </c>
      <c r="BE83" s="107">
        <f t="shared" si="28"/>
        <v>0</v>
      </c>
      <c r="BF83" s="107">
        <f t="shared" si="28"/>
        <v>0</v>
      </c>
      <c r="BG83" s="107">
        <f t="shared" si="28"/>
        <v>0</v>
      </c>
      <c r="BH83" s="107">
        <f t="shared" si="28"/>
        <v>0</v>
      </c>
      <c r="BI83" s="107">
        <f t="shared" si="28"/>
        <v>0</v>
      </c>
      <c r="BJ83" s="107">
        <f t="shared" si="28"/>
        <v>0</v>
      </c>
      <c r="BK83" s="107">
        <f t="shared" si="28"/>
        <v>0</v>
      </c>
    </row>
    <row r="84" spans="1:63" ht="15.75" x14ac:dyDescent="0.25">
      <c r="A84" s="90" t="str">
        <f>G0228_1074205010351_02_0_69_!A85</f>
        <v>1.6.1</v>
      </c>
      <c r="B84" s="104" t="str">
        <f>G0228_1074205010351_02_0_69_!B85</f>
        <v>Приобретение автогидроподъемника</v>
      </c>
      <c r="C84" s="105" t="str">
        <f>G0228_1074205010351_02_0_69_!C85</f>
        <v>J_0000000002</v>
      </c>
      <c r="D84" s="107">
        <v>0</v>
      </c>
      <c r="E84" s="107" t="s">
        <v>482</v>
      </c>
      <c r="F84" s="107">
        <v>0</v>
      </c>
      <c r="G84" s="107" t="s">
        <v>482</v>
      </c>
      <c r="H84" s="107">
        <v>0</v>
      </c>
      <c r="I84" s="107" t="s">
        <v>482</v>
      </c>
      <c r="J84" s="107">
        <v>0</v>
      </c>
      <c r="K84" s="107" t="s">
        <v>482</v>
      </c>
      <c r="L84" s="107">
        <v>0</v>
      </c>
      <c r="M84" s="107" t="s">
        <v>482</v>
      </c>
      <c r="N84" s="107">
        <v>0</v>
      </c>
      <c r="O84" s="107" t="s">
        <v>482</v>
      </c>
      <c r="P84" s="107">
        <v>0</v>
      </c>
      <c r="Q84" s="107" t="s">
        <v>482</v>
      </c>
      <c r="R84" s="107">
        <v>0</v>
      </c>
      <c r="S84" s="107" t="s">
        <v>482</v>
      </c>
      <c r="T84" s="107">
        <v>0</v>
      </c>
      <c r="U84" s="107" t="s">
        <v>482</v>
      </c>
      <c r="V84" s="107">
        <v>0</v>
      </c>
      <c r="W84" s="107" t="s">
        <v>482</v>
      </c>
      <c r="X84" s="107">
        <v>0</v>
      </c>
      <c r="Y84" s="107" t="s">
        <v>482</v>
      </c>
      <c r="Z84" s="107">
        <v>0</v>
      </c>
      <c r="AA84" s="107" t="s">
        <v>482</v>
      </c>
      <c r="AB84" s="107">
        <v>0</v>
      </c>
      <c r="AC84" s="107" t="s">
        <v>482</v>
      </c>
      <c r="AD84" s="107">
        <v>0</v>
      </c>
      <c r="AE84" s="107" t="s">
        <v>482</v>
      </c>
      <c r="AF84" s="107">
        <v>0</v>
      </c>
      <c r="AG84" s="107" t="s">
        <v>482</v>
      </c>
      <c r="AH84" s="107">
        <v>0</v>
      </c>
      <c r="AI84" s="107" t="s">
        <v>482</v>
      </c>
      <c r="AJ84" s="107">
        <v>0</v>
      </c>
      <c r="AK84" s="107" t="s">
        <v>482</v>
      </c>
      <c r="AL84" s="107">
        <v>0</v>
      </c>
      <c r="AM84" s="107" t="s">
        <v>482</v>
      </c>
      <c r="AN84" s="107">
        <v>0</v>
      </c>
      <c r="AO84" s="107" t="s">
        <v>482</v>
      </c>
      <c r="AP84" s="107">
        <v>0</v>
      </c>
      <c r="AQ84" s="107" t="s">
        <v>482</v>
      </c>
      <c r="AR84" s="107">
        <v>0</v>
      </c>
      <c r="AS84" s="107" t="s">
        <v>482</v>
      </c>
      <c r="AT84" s="107">
        <v>0</v>
      </c>
      <c r="AU84" s="107" t="s">
        <v>482</v>
      </c>
      <c r="AV84" s="107">
        <v>0</v>
      </c>
      <c r="AW84" s="107" t="s">
        <v>482</v>
      </c>
      <c r="AX84" s="107">
        <v>0</v>
      </c>
      <c r="AY84" s="107" t="s">
        <v>482</v>
      </c>
      <c r="AZ84" s="107">
        <v>0</v>
      </c>
      <c r="BA84" s="478" t="s">
        <v>482</v>
      </c>
      <c r="BB84" s="107">
        <v>0</v>
      </c>
      <c r="BC84" s="107" t="s">
        <v>482</v>
      </c>
      <c r="BD84" s="107">
        <v>0</v>
      </c>
      <c r="BE84" s="107" t="s">
        <v>482</v>
      </c>
      <c r="BF84" s="107">
        <v>0</v>
      </c>
      <c r="BG84" s="107" t="s">
        <v>482</v>
      </c>
      <c r="BH84" s="478">
        <f>G0228_1074205010351_03_0_69_!AG85</f>
        <v>0</v>
      </c>
      <c r="BI84" s="107" t="s">
        <v>482</v>
      </c>
      <c r="BJ84" s="107">
        <v>0</v>
      </c>
      <c r="BK84" s="107" t="s">
        <v>482</v>
      </c>
    </row>
    <row r="85" spans="1:63" ht="15.75" hidden="1" x14ac:dyDescent="0.25">
      <c r="A85" s="90"/>
      <c r="B85" s="104"/>
      <c r="C85" s="105"/>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478"/>
      <c r="BB85" s="107"/>
      <c r="BC85" s="107"/>
      <c r="BD85" s="107"/>
      <c r="BE85" s="107"/>
      <c r="BF85" s="107"/>
      <c r="BG85" s="107"/>
      <c r="BH85" s="478"/>
      <c r="BI85" s="107"/>
      <c r="BJ85" s="107"/>
      <c r="BK85" s="107"/>
    </row>
    <row r="86" spans="1:63" ht="31.5" x14ac:dyDescent="0.25">
      <c r="A86" s="90" t="str">
        <f>G0228_1074205010351_02_0_69_!A87</f>
        <v>1.6.2</v>
      </c>
      <c r="B86" s="104" t="str">
        <f>G0228_1074205010351_02_0_69_!B87</f>
        <v>Приобретение бригадного автомобиля</v>
      </c>
      <c r="C86" s="105" t="str">
        <f>G0228_1074205010351_02_0_69_!C87</f>
        <v>J_0000000003</v>
      </c>
      <c r="D86" s="107">
        <v>0</v>
      </c>
      <c r="E86" s="107" t="s">
        <v>482</v>
      </c>
      <c r="F86" s="107">
        <v>0</v>
      </c>
      <c r="G86" s="107" t="s">
        <v>482</v>
      </c>
      <c r="H86" s="107">
        <v>0</v>
      </c>
      <c r="I86" s="107" t="s">
        <v>482</v>
      </c>
      <c r="J86" s="107">
        <v>0</v>
      </c>
      <c r="K86" s="107" t="s">
        <v>482</v>
      </c>
      <c r="L86" s="107">
        <v>0</v>
      </c>
      <c r="M86" s="107" t="s">
        <v>482</v>
      </c>
      <c r="N86" s="107">
        <v>0</v>
      </c>
      <c r="O86" s="107" t="s">
        <v>482</v>
      </c>
      <c r="P86" s="107">
        <v>0</v>
      </c>
      <c r="Q86" s="107" t="s">
        <v>482</v>
      </c>
      <c r="R86" s="107">
        <v>0</v>
      </c>
      <c r="S86" s="107" t="s">
        <v>482</v>
      </c>
      <c r="T86" s="107">
        <v>0</v>
      </c>
      <c r="U86" s="107" t="s">
        <v>482</v>
      </c>
      <c r="V86" s="107">
        <v>0</v>
      </c>
      <c r="W86" s="107" t="s">
        <v>482</v>
      </c>
      <c r="X86" s="107">
        <v>0</v>
      </c>
      <c r="Y86" s="107" t="s">
        <v>482</v>
      </c>
      <c r="Z86" s="107">
        <v>0</v>
      </c>
      <c r="AA86" s="107" t="s">
        <v>482</v>
      </c>
      <c r="AB86" s="107">
        <v>0</v>
      </c>
      <c r="AC86" s="107" t="s">
        <v>482</v>
      </c>
      <c r="AD86" s="107">
        <v>0</v>
      </c>
      <c r="AE86" s="107" t="s">
        <v>482</v>
      </c>
      <c r="AF86" s="107">
        <v>0</v>
      </c>
      <c r="AG86" s="107" t="s">
        <v>482</v>
      </c>
      <c r="AH86" s="107">
        <v>0</v>
      </c>
      <c r="AI86" s="107" t="s">
        <v>482</v>
      </c>
      <c r="AJ86" s="107">
        <v>0</v>
      </c>
      <c r="AK86" s="107" t="s">
        <v>482</v>
      </c>
      <c r="AL86" s="107">
        <v>0</v>
      </c>
      <c r="AM86" s="107" t="s">
        <v>482</v>
      </c>
      <c r="AN86" s="107">
        <v>0</v>
      </c>
      <c r="AO86" s="107" t="s">
        <v>482</v>
      </c>
      <c r="AP86" s="107">
        <v>0</v>
      </c>
      <c r="AQ86" s="107" t="s">
        <v>482</v>
      </c>
      <c r="AR86" s="107">
        <v>0</v>
      </c>
      <c r="AS86" s="107" t="s">
        <v>482</v>
      </c>
      <c r="AT86" s="107">
        <v>0</v>
      </c>
      <c r="AU86" s="107" t="s">
        <v>482</v>
      </c>
      <c r="AV86" s="107">
        <v>0</v>
      </c>
      <c r="AW86" s="107" t="s">
        <v>482</v>
      </c>
      <c r="AX86" s="107">
        <v>0</v>
      </c>
      <c r="AY86" s="107" t="s">
        <v>482</v>
      </c>
      <c r="AZ86" s="107">
        <v>0</v>
      </c>
      <c r="BA86" s="478" t="s">
        <v>482</v>
      </c>
      <c r="BB86" s="107">
        <v>0</v>
      </c>
      <c r="BC86" s="107" t="s">
        <v>482</v>
      </c>
      <c r="BD86" s="107">
        <v>0</v>
      </c>
      <c r="BE86" s="107" t="s">
        <v>482</v>
      </c>
      <c r="BF86" s="107">
        <v>0</v>
      </c>
      <c r="BG86" s="107" t="s">
        <v>482</v>
      </c>
      <c r="BH86" s="478">
        <f>G0228_1074205010351_03_0_69_!AG87</f>
        <v>0</v>
      </c>
      <c r="BI86" s="107" t="s">
        <v>482</v>
      </c>
      <c r="BJ86" s="107">
        <v>0</v>
      </c>
      <c r="BK86" s="107" t="s">
        <v>482</v>
      </c>
    </row>
    <row r="87" spans="1:63" ht="15.75" hidden="1" x14ac:dyDescent="0.25">
      <c r="A87" s="90"/>
      <c r="B87" s="104"/>
      <c r="C87" s="105"/>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478"/>
      <c r="BB87" s="107"/>
      <c r="BC87" s="107"/>
      <c r="BD87" s="107"/>
      <c r="BE87" s="107"/>
      <c r="BF87" s="107"/>
      <c r="BG87" s="107"/>
      <c r="BH87" s="478"/>
      <c r="BI87" s="107"/>
      <c r="BJ87" s="107"/>
      <c r="BK87" s="107"/>
    </row>
    <row r="88" spans="1:63" ht="15.75" hidden="1" x14ac:dyDescent="0.25">
      <c r="A88" s="90"/>
      <c r="B88" s="104"/>
      <c r="C88" s="105"/>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478"/>
      <c r="BB88" s="107"/>
      <c r="BC88" s="107"/>
      <c r="BD88" s="107"/>
      <c r="BE88" s="107"/>
      <c r="BF88" s="478"/>
      <c r="BG88" s="107"/>
      <c r="BH88" s="478"/>
      <c r="BI88" s="107"/>
      <c r="BJ88" s="107"/>
      <c r="BK88" s="107"/>
    </row>
    <row r="89" spans="1:63" ht="15.75" hidden="1" x14ac:dyDescent="0.25">
      <c r="A89" s="90"/>
      <c r="B89" s="104"/>
      <c r="C89" s="10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478"/>
      <c r="BB89" s="107"/>
      <c r="BC89" s="107"/>
      <c r="BD89" s="107"/>
      <c r="BE89" s="107"/>
      <c r="BF89" s="107"/>
      <c r="BG89" s="107"/>
      <c r="BH89" s="478"/>
      <c r="BI89" s="107"/>
      <c r="BJ89" s="107"/>
      <c r="BK89" s="107"/>
    </row>
    <row r="90" spans="1:63" ht="15.75" hidden="1" x14ac:dyDescent="0.25">
      <c r="A90" s="90"/>
      <c r="B90" s="104"/>
      <c r="C90" s="105"/>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478"/>
      <c r="BB90" s="107"/>
      <c r="BC90" s="107"/>
      <c r="BD90" s="107"/>
      <c r="BE90" s="107"/>
      <c r="BF90" s="107"/>
      <c r="BG90" s="107"/>
      <c r="BH90" s="478"/>
      <c r="BI90" s="107"/>
      <c r="BJ90" s="107"/>
      <c r="BK90" s="107"/>
    </row>
    <row r="91" spans="1:63" ht="15.75" hidden="1" x14ac:dyDescent="0.25">
      <c r="A91" s="90"/>
      <c r="B91" s="104"/>
      <c r="C91" s="105"/>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478"/>
      <c r="BB91" s="107"/>
      <c r="BC91" s="107"/>
      <c r="BD91" s="107"/>
      <c r="BE91" s="107"/>
      <c r="BF91" s="107"/>
      <c r="BG91" s="107"/>
      <c r="BH91" s="478"/>
      <c r="BI91" s="107"/>
      <c r="BJ91" s="107"/>
      <c r="BK91" s="107"/>
    </row>
    <row r="92" spans="1:63" ht="15.75" hidden="1" x14ac:dyDescent="0.25">
      <c r="A92" s="90"/>
      <c r="B92" s="104"/>
      <c r="C92" s="105"/>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478"/>
      <c r="BB92" s="107"/>
      <c r="BC92" s="107"/>
      <c r="BD92" s="107"/>
      <c r="BE92" s="107"/>
      <c r="BF92" s="107"/>
      <c r="BG92" s="107"/>
      <c r="BH92" s="478"/>
      <c r="BI92" s="107"/>
      <c r="BJ92" s="107"/>
      <c r="BK92" s="107"/>
    </row>
    <row r="93" spans="1:63" ht="15.75" hidden="1" x14ac:dyDescent="0.25">
      <c r="A93" s="90"/>
      <c r="B93" s="104"/>
      <c r="C93" s="105"/>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478"/>
      <c r="BB93" s="107"/>
      <c r="BC93" s="107"/>
      <c r="BD93" s="107"/>
      <c r="BE93" s="107"/>
      <c r="BF93" s="107"/>
      <c r="BG93" s="107"/>
      <c r="BH93" s="478"/>
      <c r="BI93" s="107"/>
      <c r="BJ93" s="107"/>
      <c r="BK93" s="107"/>
    </row>
    <row r="94" spans="1:63" ht="15.75" hidden="1" x14ac:dyDescent="0.25">
      <c r="A94" s="90"/>
      <c r="B94" s="104"/>
      <c r="C94" s="105"/>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478"/>
      <c r="BB94" s="107"/>
      <c r="BC94" s="107"/>
      <c r="BD94" s="107"/>
      <c r="BE94" s="107"/>
      <c r="BF94" s="107"/>
      <c r="BG94" s="107"/>
      <c r="BH94" s="478"/>
      <c r="BI94" s="107"/>
      <c r="BJ94" s="107"/>
      <c r="BK94" s="107"/>
    </row>
    <row r="95" spans="1:63" ht="15.75" hidden="1" x14ac:dyDescent="0.25">
      <c r="A95" s="90"/>
      <c r="B95" s="104"/>
      <c r="C95" s="10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478"/>
      <c r="BB95" s="107"/>
      <c r="BC95" s="107"/>
      <c r="BD95" s="107"/>
      <c r="BE95" s="107"/>
      <c r="BF95" s="107"/>
      <c r="BG95" s="107"/>
      <c r="BH95" s="478"/>
      <c r="BI95" s="107"/>
      <c r="BJ95" s="107"/>
      <c r="BK95" s="107"/>
    </row>
    <row r="96" spans="1:63" ht="15.75" hidden="1" x14ac:dyDescent="0.25">
      <c r="A96" s="90"/>
      <c r="B96" s="104"/>
      <c r="C96" s="105"/>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478"/>
      <c r="BB96" s="107"/>
      <c r="BC96" s="107"/>
      <c r="BD96" s="107"/>
      <c r="BE96" s="107"/>
      <c r="BF96" s="478"/>
      <c r="BG96" s="107"/>
      <c r="BH96" s="107"/>
      <c r="BI96" s="107"/>
      <c r="BJ96" s="107"/>
      <c r="BK96" s="107"/>
    </row>
    <row r="97" spans="1:63" ht="15.75" hidden="1" x14ac:dyDescent="0.25">
      <c r="A97" s="90"/>
      <c r="B97" s="104"/>
      <c r="C97" s="105"/>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478"/>
      <c r="BB97" s="107"/>
      <c r="BC97" s="107"/>
      <c r="BD97" s="107"/>
      <c r="BE97" s="107"/>
      <c r="BF97" s="478"/>
      <c r="BG97" s="107"/>
      <c r="BH97" s="107"/>
      <c r="BI97" s="107"/>
      <c r="BJ97" s="107"/>
      <c r="BK97" s="107"/>
    </row>
    <row r="98" spans="1:63" ht="15.75" hidden="1" x14ac:dyDescent="0.25">
      <c r="A98" s="90"/>
      <c r="B98" s="104"/>
      <c r="C98" s="105"/>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478"/>
      <c r="BB98" s="107"/>
      <c r="BC98" s="107"/>
      <c r="BD98" s="107"/>
      <c r="BE98" s="107"/>
      <c r="BF98" s="478"/>
      <c r="BG98" s="107"/>
      <c r="BH98" s="107"/>
      <c r="BI98" s="107"/>
      <c r="BJ98" s="107"/>
      <c r="BK98" s="107"/>
    </row>
    <row r="99" spans="1:63" ht="15.75" hidden="1" x14ac:dyDescent="0.25">
      <c r="A99" s="90"/>
      <c r="B99" s="104"/>
      <c r="C99" s="105"/>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478"/>
      <c r="BB99" s="107"/>
      <c r="BC99" s="107"/>
      <c r="BD99" s="107"/>
      <c r="BE99" s="107"/>
      <c r="BF99" s="478"/>
      <c r="BG99" s="107"/>
      <c r="BH99" s="107"/>
      <c r="BI99" s="107"/>
      <c r="BJ99" s="107"/>
      <c r="BK99" s="107"/>
    </row>
    <row r="100" spans="1:63" ht="15.75" hidden="1" x14ac:dyDescent="0.25">
      <c r="A100" s="90"/>
      <c r="B100" s="104"/>
      <c r="C100" s="105"/>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478"/>
      <c r="BB100" s="107"/>
      <c r="BC100" s="107"/>
      <c r="BD100" s="107"/>
      <c r="BE100" s="107"/>
      <c r="BF100" s="478"/>
      <c r="BG100" s="107"/>
      <c r="BH100" s="107"/>
      <c r="BI100" s="107"/>
      <c r="BJ100" s="107"/>
      <c r="BK100" s="107"/>
    </row>
    <row r="102" spans="1:63" s="215" customFormat="1" ht="18.75" x14ac:dyDescent="0.25">
      <c r="A102" s="214"/>
      <c r="C102" s="99"/>
    </row>
    <row r="103" spans="1:63" s="215" customFormat="1" ht="18.75" x14ac:dyDescent="0.25">
      <c r="A103" s="214"/>
      <c r="C103" s="99"/>
    </row>
    <row r="104" spans="1:63" s="215" customFormat="1" ht="18.75" x14ac:dyDescent="0.25">
      <c r="A104" s="214"/>
      <c r="C104" s="99"/>
    </row>
    <row r="105" spans="1:63" s="215" customFormat="1" ht="18.75" x14ac:dyDescent="0.25">
      <c r="A105" s="214"/>
      <c r="C105" s="99"/>
    </row>
    <row r="106" spans="1:63" s="215" customFormat="1" ht="18.75" x14ac:dyDescent="0.25">
      <c r="A106" s="214"/>
      <c r="C106" s="99"/>
    </row>
    <row r="111" spans="1:63" x14ac:dyDescent="0.25">
      <c r="B111" s="96"/>
    </row>
  </sheetData>
  <mergeCells count="53">
    <mergeCell ref="A4:AQ4"/>
    <mergeCell ref="BF1:BK1"/>
    <mergeCell ref="K2:L2"/>
    <mergeCell ref="M2:N2"/>
    <mergeCell ref="BF2:BK2"/>
    <mergeCell ref="BF3:BK3"/>
    <mergeCell ref="A13:A16"/>
    <mergeCell ref="B13:B16"/>
    <mergeCell ref="C13:C16"/>
    <mergeCell ref="D13:AO13"/>
    <mergeCell ref="AP13:BK13"/>
    <mergeCell ref="BJ14:BK14"/>
    <mergeCell ref="D15:E15"/>
    <mergeCell ref="F15:G15"/>
    <mergeCell ref="H15:I15"/>
    <mergeCell ref="J15:K15"/>
    <mergeCell ref="L15:M15"/>
    <mergeCell ref="N15:O15"/>
    <mergeCell ref="P15:Q15"/>
    <mergeCell ref="R15:S15"/>
    <mergeCell ref="T15:U15"/>
    <mergeCell ref="D14:W14"/>
    <mergeCell ref="A5:AQ5"/>
    <mergeCell ref="A7:AQ7"/>
    <mergeCell ref="A8:AQ8"/>
    <mergeCell ref="A10:AQ10"/>
    <mergeCell ref="A12:AQ12"/>
    <mergeCell ref="X14:AO14"/>
    <mergeCell ref="AP14:AU14"/>
    <mergeCell ref="AV14:AY14"/>
    <mergeCell ref="AZ14:BE14"/>
    <mergeCell ref="BF14:BI14"/>
    <mergeCell ref="AR15:AS15"/>
    <mergeCell ref="V15:W15"/>
    <mergeCell ref="X15:Y15"/>
    <mergeCell ref="Z15:AA15"/>
    <mergeCell ref="AB15:AC15"/>
    <mergeCell ref="AD15:AE15"/>
    <mergeCell ref="AF15:AG15"/>
    <mergeCell ref="AH15:AI15"/>
    <mergeCell ref="AJ15:AK15"/>
    <mergeCell ref="AL15:AM15"/>
    <mergeCell ref="AN15:AO15"/>
    <mergeCell ref="AP15:AQ15"/>
    <mergeCell ref="BF15:BG15"/>
    <mergeCell ref="BH15:BI15"/>
    <mergeCell ref="BJ15:BK15"/>
    <mergeCell ref="AT15:AU15"/>
    <mergeCell ref="AV15:AW15"/>
    <mergeCell ref="AX15:AY15"/>
    <mergeCell ref="AZ15:BA15"/>
    <mergeCell ref="BB15:BC15"/>
    <mergeCell ref="BD15:BE15"/>
  </mergeCells>
  <pageMargins left="0.59055118110236227" right="0.19685039370078741" top="0.19685039370078741" bottom="0.19685039370078741" header="0.27559055118110237" footer="0.27559055118110237"/>
  <pageSetup paperSize="8" scale="54" fitToWidth="2"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11"/>
  <sheetViews>
    <sheetView view="pageBreakPreview" topLeftCell="A7" zoomScale="50" zoomScaleNormal="75" zoomScaleSheetLayoutView="50" workbookViewId="0">
      <pane xSplit="3" ySplit="11" topLeftCell="AN45" activePane="bottomRight" state="frozen"/>
      <selection activeCell="A7" sqref="A7"/>
      <selection pane="topRight" activeCell="D7" sqref="D7"/>
      <selection pane="bottomLeft" activeCell="A18" sqref="A18"/>
      <selection pane="bottomRight" activeCell="BI54" sqref="BI54"/>
    </sheetView>
  </sheetViews>
  <sheetFormatPr defaultRowHeight="12" x14ac:dyDescent="0.25"/>
  <cols>
    <col min="1" max="1" width="9.85546875" style="96" customWidth="1"/>
    <col min="2" max="2" width="38.7109375" style="95" customWidth="1"/>
    <col min="3" max="3" width="14.140625" style="97" customWidth="1"/>
    <col min="4" max="63" width="12.28515625" style="95" customWidth="1"/>
    <col min="64" max="16384" width="9.140625" style="95"/>
  </cols>
  <sheetData>
    <row r="1" spans="1:63" s="92" customFormat="1" ht="15" customHeight="1" x14ac:dyDescent="0.25">
      <c r="A1" s="91"/>
      <c r="C1" s="93"/>
      <c r="BF1" s="529" t="s">
        <v>0</v>
      </c>
      <c r="BG1" s="529"/>
      <c r="BH1" s="529"/>
      <c r="BI1" s="529"/>
      <c r="BJ1" s="529"/>
      <c r="BK1" s="529"/>
    </row>
    <row r="2" spans="1:63" s="92" customFormat="1" ht="15" customHeight="1" x14ac:dyDescent="0.25">
      <c r="A2" s="91"/>
      <c r="C2" s="93"/>
      <c r="J2" s="430"/>
      <c r="K2" s="524"/>
      <c r="L2" s="524"/>
      <c r="M2" s="524"/>
      <c r="N2" s="524"/>
      <c r="O2" s="430"/>
      <c r="BF2" s="529" t="s">
        <v>1</v>
      </c>
      <c r="BG2" s="529"/>
      <c r="BH2" s="529"/>
      <c r="BI2" s="529"/>
      <c r="BJ2" s="529"/>
      <c r="BK2" s="529"/>
    </row>
    <row r="3" spans="1:63" s="92" customFormat="1" ht="15" customHeight="1" x14ac:dyDescent="0.25">
      <c r="A3" s="91"/>
      <c r="C3" s="93"/>
      <c r="J3" s="94"/>
      <c r="K3" s="94"/>
      <c r="L3" s="94"/>
      <c r="M3" s="94"/>
      <c r="N3" s="94"/>
      <c r="O3" s="94"/>
      <c r="BF3" s="529" t="s">
        <v>2</v>
      </c>
      <c r="BG3" s="529"/>
      <c r="BH3" s="529"/>
      <c r="BI3" s="529"/>
      <c r="BJ3" s="529"/>
      <c r="BK3" s="529"/>
    </row>
    <row r="4" spans="1:63" ht="18.75" x14ac:dyDescent="0.25">
      <c r="A4" s="525" t="s">
        <v>3</v>
      </c>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c r="AN4" s="525"/>
      <c r="AO4" s="525"/>
      <c r="AP4" s="525"/>
      <c r="AQ4" s="525"/>
    </row>
    <row r="5" spans="1:63" ht="18.75" x14ac:dyDescent="0.25">
      <c r="A5" s="525" t="s">
        <v>899</v>
      </c>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row>
    <row r="7" spans="1:63" ht="18.75" x14ac:dyDescent="0.25">
      <c r="A7" s="526" t="str">
        <f>G0228_1074205010351_01_3_69!A7</f>
        <v xml:space="preserve">Инвестиционная программа              ООО "ИнвестГрадСтрой"                </v>
      </c>
      <c r="B7" s="526"/>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63" ht="15.75" x14ac:dyDescent="0.25">
      <c r="A8" s="527" t="s">
        <v>4</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7"/>
      <c r="AO8" s="527"/>
      <c r="AP8" s="527"/>
      <c r="AQ8" s="527"/>
    </row>
    <row r="10" spans="1:63" ht="18.75" x14ac:dyDescent="0.25">
      <c r="A10" s="526" t="s">
        <v>953</v>
      </c>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row>
    <row r="11" spans="1:63" ht="18.75" x14ac:dyDescent="0.25">
      <c r="A11" s="98"/>
      <c r="B11" s="99"/>
      <c r="C11" s="99"/>
      <c r="D11" s="99"/>
      <c r="E11" s="99"/>
      <c r="F11" s="99"/>
      <c r="G11" s="99"/>
      <c r="H11" s="99"/>
      <c r="I11" s="99"/>
      <c r="J11" s="99"/>
      <c r="K11" s="99"/>
      <c r="L11" s="99"/>
      <c r="M11" s="99"/>
      <c r="N11" s="99"/>
      <c r="O11" s="99"/>
      <c r="P11" s="100"/>
      <c r="Q11" s="100"/>
      <c r="R11" s="100"/>
      <c r="S11" s="100"/>
      <c r="T11" s="100"/>
      <c r="U11" s="100"/>
      <c r="V11" s="100"/>
      <c r="W11" s="100"/>
      <c r="X11" s="100"/>
      <c r="Y11" s="100"/>
      <c r="Z11" s="100"/>
      <c r="AA11" s="100"/>
      <c r="AB11" s="100"/>
      <c r="AC11" s="100"/>
      <c r="AD11" s="100"/>
      <c r="AE11" s="100"/>
      <c r="AF11" s="100"/>
      <c r="AG11" s="100"/>
      <c r="AH11" s="99"/>
      <c r="AI11" s="99"/>
      <c r="AJ11" s="99"/>
      <c r="AK11" s="99"/>
      <c r="AL11" s="99"/>
      <c r="AM11" s="99"/>
      <c r="AN11" s="99"/>
      <c r="AO11" s="99"/>
      <c r="AP11" s="99"/>
      <c r="AQ11" s="99"/>
    </row>
    <row r="12" spans="1:63" s="102" customFormat="1" ht="18.75" x14ac:dyDescent="0.25">
      <c r="A12" s="526"/>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101"/>
      <c r="AS12" s="101"/>
      <c r="AT12" s="101"/>
      <c r="AU12" s="101"/>
      <c r="AV12" s="101"/>
      <c r="AW12" s="101"/>
      <c r="AX12" s="101"/>
      <c r="AY12" s="101"/>
      <c r="AZ12" s="101"/>
      <c r="BA12" s="101"/>
      <c r="BB12" s="101"/>
      <c r="BC12" s="101"/>
      <c r="BD12" s="101"/>
    </row>
    <row r="13" spans="1:63" ht="15.75" customHeight="1" x14ac:dyDescent="0.25">
      <c r="A13" s="531" t="s">
        <v>5</v>
      </c>
      <c r="B13" s="523" t="s">
        <v>6</v>
      </c>
      <c r="C13" s="523" t="s">
        <v>7</v>
      </c>
      <c r="D13" s="530" t="s">
        <v>8</v>
      </c>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t="s">
        <v>8</v>
      </c>
      <c r="AQ13" s="530"/>
      <c r="AR13" s="530"/>
      <c r="AS13" s="530"/>
      <c r="AT13" s="530"/>
      <c r="AU13" s="530"/>
      <c r="AV13" s="530"/>
      <c r="AW13" s="530"/>
      <c r="AX13" s="530"/>
      <c r="AY13" s="530"/>
      <c r="AZ13" s="530"/>
      <c r="BA13" s="530"/>
      <c r="BB13" s="530"/>
      <c r="BC13" s="530"/>
      <c r="BD13" s="530"/>
      <c r="BE13" s="530"/>
      <c r="BF13" s="530"/>
      <c r="BG13" s="530"/>
      <c r="BH13" s="530"/>
      <c r="BI13" s="530"/>
      <c r="BJ13" s="530"/>
      <c r="BK13" s="530"/>
    </row>
    <row r="14" spans="1:63" ht="96.75" customHeight="1" x14ac:dyDescent="0.25">
      <c r="A14" s="531"/>
      <c r="B14" s="523"/>
      <c r="C14" s="523"/>
      <c r="D14" s="530" t="s">
        <v>9</v>
      </c>
      <c r="E14" s="530"/>
      <c r="F14" s="530"/>
      <c r="G14" s="530"/>
      <c r="H14" s="530"/>
      <c r="I14" s="530"/>
      <c r="J14" s="530"/>
      <c r="K14" s="530"/>
      <c r="L14" s="530"/>
      <c r="M14" s="530"/>
      <c r="N14" s="530"/>
      <c r="O14" s="530"/>
      <c r="P14" s="530"/>
      <c r="Q14" s="530"/>
      <c r="R14" s="530"/>
      <c r="S14" s="530"/>
      <c r="T14" s="530"/>
      <c r="U14" s="530"/>
      <c r="V14" s="530"/>
      <c r="W14" s="530"/>
      <c r="X14" s="530" t="s">
        <v>764</v>
      </c>
      <c r="Y14" s="530"/>
      <c r="Z14" s="530"/>
      <c r="AA14" s="530"/>
      <c r="AB14" s="530"/>
      <c r="AC14" s="530"/>
      <c r="AD14" s="530"/>
      <c r="AE14" s="530"/>
      <c r="AF14" s="530"/>
      <c r="AG14" s="530"/>
      <c r="AH14" s="530"/>
      <c r="AI14" s="530"/>
      <c r="AJ14" s="530"/>
      <c r="AK14" s="530"/>
      <c r="AL14" s="530"/>
      <c r="AM14" s="530"/>
      <c r="AN14" s="530"/>
      <c r="AO14" s="530"/>
      <c r="AP14" s="530" t="s">
        <v>10</v>
      </c>
      <c r="AQ14" s="530"/>
      <c r="AR14" s="530"/>
      <c r="AS14" s="530"/>
      <c r="AT14" s="530"/>
      <c r="AU14" s="530"/>
      <c r="AV14" s="530" t="s">
        <v>11</v>
      </c>
      <c r="AW14" s="530"/>
      <c r="AX14" s="530"/>
      <c r="AY14" s="530"/>
      <c r="AZ14" s="530" t="s">
        <v>12</v>
      </c>
      <c r="BA14" s="530"/>
      <c r="BB14" s="530"/>
      <c r="BC14" s="530"/>
      <c r="BD14" s="530"/>
      <c r="BE14" s="530"/>
      <c r="BF14" s="530" t="s">
        <v>13</v>
      </c>
      <c r="BG14" s="530"/>
      <c r="BH14" s="530"/>
      <c r="BI14" s="530"/>
      <c r="BJ14" s="530" t="s">
        <v>14</v>
      </c>
      <c r="BK14" s="530"/>
    </row>
    <row r="15" spans="1:63" ht="232.5" customHeight="1" x14ac:dyDescent="0.25">
      <c r="A15" s="531"/>
      <c r="B15" s="523"/>
      <c r="C15" s="523"/>
      <c r="D15" s="528" t="s">
        <v>765</v>
      </c>
      <c r="E15" s="528"/>
      <c r="F15" s="528" t="s">
        <v>766</v>
      </c>
      <c r="G15" s="528"/>
      <c r="H15" s="528" t="s">
        <v>767</v>
      </c>
      <c r="I15" s="528"/>
      <c r="J15" s="528" t="s">
        <v>768</v>
      </c>
      <c r="K15" s="528"/>
      <c r="L15" s="528" t="s">
        <v>769</v>
      </c>
      <c r="M15" s="528"/>
      <c r="N15" s="528" t="s">
        <v>770</v>
      </c>
      <c r="O15" s="528"/>
      <c r="P15" s="528" t="s">
        <v>771</v>
      </c>
      <c r="Q15" s="528"/>
      <c r="R15" s="528" t="s">
        <v>772</v>
      </c>
      <c r="S15" s="528"/>
      <c r="T15" s="528" t="s">
        <v>896</v>
      </c>
      <c r="U15" s="528"/>
      <c r="V15" s="528" t="s">
        <v>773</v>
      </c>
      <c r="W15" s="528"/>
      <c r="X15" s="528" t="s">
        <v>774</v>
      </c>
      <c r="Y15" s="528"/>
      <c r="Z15" s="528" t="s">
        <v>775</v>
      </c>
      <c r="AA15" s="528"/>
      <c r="AB15" s="528" t="s">
        <v>776</v>
      </c>
      <c r="AC15" s="528"/>
      <c r="AD15" s="528" t="s">
        <v>777</v>
      </c>
      <c r="AE15" s="528"/>
      <c r="AF15" s="528" t="s">
        <v>778</v>
      </c>
      <c r="AG15" s="528"/>
      <c r="AH15" s="528" t="s">
        <v>779</v>
      </c>
      <c r="AI15" s="528"/>
      <c r="AJ15" s="528" t="s">
        <v>780</v>
      </c>
      <c r="AK15" s="528"/>
      <c r="AL15" s="528" t="s">
        <v>781</v>
      </c>
      <c r="AM15" s="528"/>
      <c r="AN15" s="528" t="s">
        <v>782</v>
      </c>
      <c r="AO15" s="528"/>
      <c r="AP15" s="528" t="s">
        <v>783</v>
      </c>
      <c r="AQ15" s="528"/>
      <c r="AR15" s="528" t="s">
        <v>784</v>
      </c>
      <c r="AS15" s="528"/>
      <c r="AT15" s="528" t="s">
        <v>785</v>
      </c>
      <c r="AU15" s="528"/>
      <c r="AV15" s="528" t="s">
        <v>786</v>
      </c>
      <c r="AW15" s="528"/>
      <c r="AX15" s="528" t="s">
        <v>787</v>
      </c>
      <c r="AY15" s="528"/>
      <c r="AZ15" s="528" t="s">
        <v>788</v>
      </c>
      <c r="BA15" s="528"/>
      <c r="BB15" s="528" t="s">
        <v>789</v>
      </c>
      <c r="BC15" s="528"/>
      <c r="BD15" s="528" t="s">
        <v>790</v>
      </c>
      <c r="BE15" s="528"/>
      <c r="BF15" s="528" t="s">
        <v>791</v>
      </c>
      <c r="BG15" s="528"/>
      <c r="BH15" s="528" t="s">
        <v>792</v>
      </c>
      <c r="BI15" s="528"/>
      <c r="BJ15" s="528" t="s">
        <v>15</v>
      </c>
      <c r="BK15" s="528"/>
    </row>
    <row r="16" spans="1:63" ht="66.75" customHeight="1" x14ac:dyDescent="0.25">
      <c r="A16" s="531"/>
      <c r="B16" s="523"/>
      <c r="C16" s="523"/>
      <c r="D16" s="182" t="s">
        <v>54</v>
      </c>
      <c r="E16" s="182" t="s">
        <v>55</v>
      </c>
      <c r="F16" s="182" t="s">
        <v>54</v>
      </c>
      <c r="G16" s="182" t="s">
        <v>55</v>
      </c>
      <c r="H16" s="182" t="s">
        <v>54</v>
      </c>
      <c r="I16" s="182" t="s">
        <v>55</v>
      </c>
      <c r="J16" s="182" t="s">
        <v>54</v>
      </c>
      <c r="K16" s="182" t="s">
        <v>55</v>
      </c>
      <c r="L16" s="182" t="s">
        <v>54</v>
      </c>
      <c r="M16" s="182" t="s">
        <v>55</v>
      </c>
      <c r="N16" s="182" t="s">
        <v>54</v>
      </c>
      <c r="O16" s="182" t="s">
        <v>55</v>
      </c>
      <c r="P16" s="182" t="s">
        <v>54</v>
      </c>
      <c r="Q16" s="182" t="s">
        <v>55</v>
      </c>
      <c r="R16" s="182" t="s">
        <v>54</v>
      </c>
      <c r="S16" s="182" t="s">
        <v>55</v>
      </c>
      <c r="T16" s="182" t="s">
        <v>54</v>
      </c>
      <c r="U16" s="182" t="s">
        <v>55</v>
      </c>
      <c r="V16" s="182" t="s">
        <v>54</v>
      </c>
      <c r="W16" s="182" t="s">
        <v>55</v>
      </c>
      <c r="X16" s="182" t="s">
        <v>54</v>
      </c>
      <c r="Y16" s="182" t="s">
        <v>55</v>
      </c>
      <c r="Z16" s="182" t="s">
        <v>54</v>
      </c>
      <c r="AA16" s="182" t="s">
        <v>55</v>
      </c>
      <c r="AB16" s="182" t="s">
        <v>54</v>
      </c>
      <c r="AC16" s="182" t="s">
        <v>55</v>
      </c>
      <c r="AD16" s="182" t="s">
        <v>54</v>
      </c>
      <c r="AE16" s="182" t="s">
        <v>55</v>
      </c>
      <c r="AF16" s="182" t="s">
        <v>54</v>
      </c>
      <c r="AG16" s="182" t="s">
        <v>55</v>
      </c>
      <c r="AH16" s="182" t="s">
        <v>54</v>
      </c>
      <c r="AI16" s="182" t="s">
        <v>55</v>
      </c>
      <c r="AJ16" s="182" t="s">
        <v>54</v>
      </c>
      <c r="AK16" s="182" t="s">
        <v>55</v>
      </c>
      <c r="AL16" s="182" t="s">
        <v>54</v>
      </c>
      <c r="AM16" s="182" t="s">
        <v>55</v>
      </c>
      <c r="AN16" s="182" t="s">
        <v>54</v>
      </c>
      <c r="AO16" s="182" t="s">
        <v>55</v>
      </c>
      <c r="AP16" s="182" t="s">
        <v>54</v>
      </c>
      <c r="AQ16" s="182" t="s">
        <v>55</v>
      </c>
      <c r="AR16" s="182" t="s">
        <v>54</v>
      </c>
      <c r="AS16" s="182" t="s">
        <v>55</v>
      </c>
      <c r="AT16" s="182" t="s">
        <v>54</v>
      </c>
      <c r="AU16" s="182" t="s">
        <v>55</v>
      </c>
      <c r="AV16" s="182" t="s">
        <v>54</v>
      </c>
      <c r="AW16" s="182" t="s">
        <v>55</v>
      </c>
      <c r="AX16" s="182" t="s">
        <v>54</v>
      </c>
      <c r="AY16" s="182" t="s">
        <v>55</v>
      </c>
      <c r="AZ16" s="182" t="s">
        <v>54</v>
      </c>
      <c r="BA16" s="182" t="s">
        <v>55</v>
      </c>
      <c r="BB16" s="182" t="s">
        <v>54</v>
      </c>
      <c r="BC16" s="182" t="s">
        <v>55</v>
      </c>
      <c r="BD16" s="182" t="s">
        <v>54</v>
      </c>
      <c r="BE16" s="182" t="s">
        <v>55</v>
      </c>
      <c r="BF16" s="182" t="s">
        <v>54</v>
      </c>
      <c r="BG16" s="182" t="s">
        <v>55</v>
      </c>
      <c r="BH16" s="182" t="s">
        <v>54</v>
      </c>
      <c r="BI16" s="182" t="s">
        <v>55</v>
      </c>
      <c r="BJ16" s="182" t="s">
        <v>54</v>
      </c>
      <c r="BK16" s="182" t="s">
        <v>55</v>
      </c>
    </row>
    <row r="17" spans="1:63" s="103" customFormat="1" ht="15.75" x14ac:dyDescent="0.25">
      <c r="A17" s="432">
        <v>1</v>
      </c>
      <c r="B17" s="429">
        <v>2</v>
      </c>
      <c r="C17" s="429">
        <v>3</v>
      </c>
      <c r="D17" s="431" t="s">
        <v>16</v>
      </c>
      <c r="E17" s="431" t="s">
        <v>17</v>
      </c>
      <c r="F17" s="431" t="s">
        <v>18</v>
      </c>
      <c r="G17" s="431" t="s">
        <v>19</v>
      </c>
      <c r="H17" s="431" t="s">
        <v>793</v>
      </c>
      <c r="I17" s="431" t="s">
        <v>794</v>
      </c>
      <c r="J17" s="431" t="s">
        <v>795</v>
      </c>
      <c r="K17" s="431" t="s">
        <v>796</v>
      </c>
      <c r="L17" s="431" t="s">
        <v>797</v>
      </c>
      <c r="M17" s="431" t="s">
        <v>798</v>
      </c>
      <c r="N17" s="431" t="s">
        <v>799</v>
      </c>
      <c r="O17" s="431" t="s">
        <v>800</v>
      </c>
      <c r="P17" s="431" t="s">
        <v>801</v>
      </c>
      <c r="Q17" s="431" t="s">
        <v>802</v>
      </c>
      <c r="R17" s="431" t="s">
        <v>803</v>
      </c>
      <c r="S17" s="431" t="s">
        <v>804</v>
      </c>
      <c r="T17" s="431" t="s">
        <v>805</v>
      </c>
      <c r="U17" s="431" t="s">
        <v>806</v>
      </c>
      <c r="V17" s="431" t="s">
        <v>807</v>
      </c>
      <c r="W17" s="431" t="s">
        <v>808</v>
      </c>
      <c r="X17" s="431" t="s">
        <v>20</v>
      </c>
      <c r="Y17" s="431" t="s">
        <v>21</v>
      </c>
      <c r="Z17" s="431" t="s">
        <v>22</v>
      </c>
      <c r="AA17" s="431" t="s">
        <v>23</v>
      </c>
      <c r="AB17" s="431" t="s">
        <v>465</v>
      </c>
      <c r="AC17" s="431" t="s">
        <v>809</v>
      </c>
      <c r="AD17" s="431" t="s">
        <v>810</v>
      </c>
      <c r="AE17" s="431" t="s">
        <v>811</v>
      </c>
      <c r="AF17" s="431" t="s">
        <v>812</v>
      </c>
      <c r="AG17" s="431" t="s">
        <v>813</v>
      </c>
      <c r="AH17" s="431" t="s">
        <v>814</v>
      </c>
      <c r="AI17" s="431" t="s">
        <v>815</v>
      </c>
      <c r="AJ17" s="431" t="s">
        <v>816</v>
      </c>
      <c r="AK17" s="431" t="s">
        <v>817</v>
      </c>
      <c r="AL17" s="431" t="s">
        <v>818</v>
      </c>
      <c r="AM17" s="431" t="s">
        <v>819</v>
      </c>
      <c r="AN17" s="431" t="s">
        <v>820</v>
      </c>
      <c r="AO17" s="431" t="s">
        <v>821</v>
      </c>
      <c r="AP17" s="431" t="s">
        <v>24</v>
      </c>
      <c r="AQ17" s="431" t="s">
        <v>25</v>
      </c>
      <c r="AR17" s="431" t="s">
        <v>26</v>
      </c>
      <c r="AS17" s="431" t="s">
        <v>27</v>
      </c>
      <c r="AT17" s="431" t="s">
        <v>822</v>
      </c>
      <c r="AU17" s="431" t="s">
        <v>823</v>
      </c>
      <c r="AV17" s="431" t="s">
        <v>28</v>
      </c>
      <c r="AW17" s="431" t="s">
        <v>29</v>
      </c>
      <c r="AX17" s="431" t="s">
        <v>30</v>
      </c>
      <c r="AY17" s="431" t="s">
        <v>31</v>
      </c>
      <c r="AZ17" s="431" t="s">
        <v>32</v>
      </c>
      <c r="BA17" s="431" t="s">
        <v>33</v>
      </c>
      <c r="BB17" s="431" t="s">
        <v>34</v>
      </c>
      <c r="BC17" s="431" t="s">
        <v>35</v>
      </c>
      <c r="BD17" s="431" t="s">
        <v>824</v>
      </c>
      <c r="BE17" s="431" t="s">
        <v>825</v>
      </c>
      <c r="BF17" s="431" t="s">
        <v>36</v>
      </c>
      <c r="BG17" s="431" t="s">
        <v>37</v>
      </c>
      <c r="BH17" s="431" t="s">
        <v>38</v>
      </c>
      <c r="BI17" s="431" t="s">
        <v>39</v>
      </c>
      <c r="BJ17" s="184" t="s">
        <v>40</v>
      </c>
      <c r="BK17" s="184" t="s">
        <v>41</v>
      </c>
    </row>
    <row r="18" spans="1:63" s="103" customFormat="1" ht="31.5" x14ac:dyDescent="0.25">
      <c r="A18" s="90">
        <f>G0228_1074205010351_02_0_69_!A19</f>
        <v>0</v>
      </c>
      <c r="B18" s="104" t="str">
        <f>G0228_1074205010351_02_0_69_!B19</f>
        <v>ВСЕГО по инвестиционной программе, в том числе:</v>
      </c>
      <c r="C18" s="105" t="str">
        <f>G0228_1074205010351_02_0_69_!C19</f>
        <v>Г</v>
      </c>
      <c r="D18" s="129">
        <f t="shared" ref="D18:BK18" si="0">SUM(D19:D24)</f>
        <v>0</v>
      </c>
      <c r="E18" s="129">
        <f t="shared" si="0"/>
        <v>0</v>
      </c>
      <c r="F18" s="129">
        <f t="shared" si="0"/>
        <v>0</v>
      </c>
      <c r="G18" s="129">
        <f t="shared" si="0"/>
        <v>0</v>
      </c>
      <c r="H18" s="129">
        <f t="shared" si="0"/>
        <v>0</v>
      </c>
      <c r="I18" s="129">
        <f t="shared" si="0"/>
        <v>0</v>
      </c>
      <c r="J18" s="129">
        <f t="shared" si="0"/>
        <v>0</v>
      </c>
      <c r="K18" s="129">
        <f t="shared" si="0"/>
        <v>0</v>
      </c>
      <c r="L18" s="129">
        <f t="shared" si="0"/>
        <v>0</v>
      </c>
      <c r="M18" s="129">
        <f t="shared" si="0"/>
        <v>0</v>
      </c>
      <c r="N18" s="129">
        <f t="shared" si="0"/>
        <v>0</v>
      </c>
      <c r="O18" s="129">
        <f t="shared" si="0"/>
        <v>0</v>
      </c>
      <c r="P18" s="129">
        <f t="shared" si="0"/>
        <v>0</v>
      </c>
      <c r="Q18" s="129">
        <f t="shared" si="0"/>
        <v>0</v>
      </c>
      <c r="R18" s="129">
        <f t="shared" si="0"/>
        <v>0</v>
      </c>
      <c r="S18" s="129">
        <f t="shared" si="0"/>
        <v>0</v>
      </c>
      <c r="T18" s="129">
        <f t="shared" si="0"/>
        <v>0</v>
      </c>
      <c r="U18" s="129">
        <f t="shared" si="0"/>
        <v>0</v>
      </c>
      <c r="V18" s="129">
        <f t="shared" si="0"/>
        <v>0</v>
      </c>
      <c r="W18" s="129">
        <f t="shared" si="0"/>
        <v>0</v>
      </c>
      <c r="X18" s="129">
        <f t="shared" si="0"/>
        <v>0</v>
      </c>
      <c r="Y18" s="129">
        <f t="shared" si="0"/>
        <v>0</v>
      </c>
      <c r="Z18" s="129">
        <f t="shared" si="0"/>
        <v>0</v>
      </c>
      <c r="AA18" s="129">
        <f t="shared" si="0"/>
        <v>0</v>
      </c>
      <c r="AB18" s="129">
        <f t="shared" si="0"/>
        <v>0</v>
      </c>
      <c r="AC18" s="129">
        <f t="shared" si="0"/>
        <v>0</v>
      </c>
      <c r="AD18" s="129">
        <f t="shared" si="0"/>
        <v>0</v>
      </c>
      <c r="AE18" s="129">
        <f t="shared" si="0"/>
        <v>0</v>
      </c>
      <c r="AF18" s="129">
        <f t="shared" si="0"/>
        <v>0</v>
      </c>
      <c r="AG18" s="129">
        <f t="shared" si="0"/>
        <v>0</v>
      </c>
      <c r="AH18" s="129">
        <f t="shared" si="0"/>
        <v>0</v>
      </c>
      <c r="AI18" s="129">
        <f t="shared" si="0"/>
        <v>0</v>
      </c>
      <c r="AJ18" s="129">
        <f t="shared" si="0"/>
        <v>0</v>
      </c>
      <c r="AK18" s="129">
        <f t="shared" si="0"/>
        <v>0</v>
      </c>
      <c r="AL18" s="129">
        <f t="shared" si="0"/>
        <v>0</v>
      </c>
      <c r="AM18" s="129">
        <f t="shared" si="0"/>
        <v>0</v>
      </c>
      <c r="AN18" s="222">
        <f t="shared" si="0"/>
        <v>0.15</v>
      </c>
      <c r="AO18" s="222">
        <f t="shared" si="0"/>
        <v>0</v>
      </c>
      <c r="AP18" s="129">
        <f t="shared" si="0"/>
        <v>0</v>
      </c>
      <c r="AQ18" s="129">
        <f t="shared" si="0"/>
        <v>0</v>
      </c>
      <c r="AR18" s="129">
        <f t="shared" si="0"/>
        <v>0</v>
      </c>
      <c r="AS18" s="129">
        <f t="shared" si="0"/>
        <v>0</v>
      </c>
      <c r="AT18" s="129">
        <f t="shared" si="0"/>
        <v>0</v>
      </c>
      <c r="AU18" s="129">
        <f t="shared" si="0"/>
        <v>0</v>
      </c>
      <c r="AV18" s="129">
        <f t="shared" si="0"/>
        <v>0</v>
      </c>
      <c r="AW18" s="129">
        <f t="shared" si="0"/>
        <v>0</v>
      </c>
      <c r="AX18" s="129">
        <f t="shared" si="0"/>
        <v>0</v>
      </c>
      <c r="AY18" s="129">
        <f t="shared" si="0"/>
        <v>0</v>
      </c>
      <c r="AZ18" s="129">
        <f t="shared" si="0"/>
        <v>0</v>
      </c>
      <c r="BA18" s="129">
        <f t="shared" si="0"/>
        <v>0</v>
      </c>
      <c r="BB18" s="129">
        <f t="shared" si="0"/>
        <v>0</v>
      </c>
      <c r="BC18" s="129">
        <f t="shared" si="0"/>
        <v>0</v>
      </c>
      <c r="BD18" s="129">
        <f t="shared" si="0"/>
        <v>0</v>
      </c>
      <c r="BE18" s="129">
        <f t="shared" si="0"/>
        <v>0</v>
      </c>
      <c r="BF18" s="129">
        <f t="shared" si="0"/>
        <v>0</v>
      </c>
      <c r="BG18" s="129">
        <f t="shared" si="0"/>
        <v>0</v>
      </c>
      <c r="BH18" s="129">
        <f t="shared" si="0"/>
        <v>0.16608190682999996</v>
      </c>
      <c r="BI18" s="129">
        <f t="shared" si="0"/>
        <v>11.686081906829999</v>
      </c>
      <c r="BJ18" s="129">
        <f t="shared" si="0"/>
        <v>0</v>
      </c>
      <c r="BK18" s="129">
        <f t="shared" si="0"/>
        <v>0</v>
      </c>
    </row>
    <row r="19" spans="1:63" ht="31.5" x14ac:dyDescent="0.25">
      <c r="A19" s="90" t="str">
        <f>G0228_1074205010351_02_0_69_!A20</f>
        <v>0.1</v>
      </c>
      <c r="B19" s="104" t="str">
        <f>G0228_1074205010351_02_0_69_!B20</f>
        <v>Технологическое присоединение, всего</v>
      </c>
      <c r="C19" s="105" t="str">
        <f>G0228_1074205010351_02_0_69_!C20</f>
        <v>Г</v>
      </c>
      <c r="D19" s="107">
        <f t="shared" ref="D19:BK19" si="1">SUM(D25)</f>
        <v>0</v>
      </c>
      <c r="E19" s="107">
        <f t="shared" si="1"/>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07">
        <f t="shared" si="1"/>
        <v>0</v>
      </c>
      <c r="Q19" s="107">
        <f t="shared" si="1"/>
        <v>0</v>
      </c>
      <c r="R19" s="107">
        <f t="shared" si="1"/>
        <v>0</v>
      </c>
      <c r="S19" s="107">
        <f t="shared" si="1"/>
        <v>0</v>
      </c>
      <c r="T19" s="107">
        <f t="shared" si="1"/>
        <v>0</v>
      </c>
      <c r="U19" s="107">
        <f t="shared" si="1"/>
        <v>0</v>
      </c>
      <c r="V19" s="107">
        <f t="shared" si="1"/>
        <v>0</v>
      </c>
      <c r="W19" s="107">
        <f t="shared" si="1"/>
        <v>0</v>
      </c>
      <c r="X19" s="107">
        <f t="shared" si="1"/>
        <v>0</v>
      </c>
      <c r="Y19" s="107">
        <f t="shared" si="1"/>
        <v>0</v>
      </c>
      <c r="Z19" s="107">
        <f t="shared" si="1"/>
        <v>0</v>
      </c>
      <c r="AA19" s="107">
        <f t="shared" si="1"/>
        <v>0</v>
      </c>
      <c r="AB19" s="107">
        <f t="shared" si="1"/>
        <v>0</v>
      </c>
      <c r="AC19" s="107">
        <f t="shared" si="1"/>
        <v>0</v>
      </c>
      <c r="AD19" s="107">
        <f t="shared" si="1"/>
        <v>0</v>
      </c>
      <c r="AE19" s="107">
        <f t="shared" si="1"/>
        <v>0</v>
      </c>
      <c r="AF19" s="107">
        <f t="shared" si="1"/>
        <v>0</v>
      </c>
      <c r="AG19" s="107">
        <f t="shared" si="1"/>
        <v>0</v>
      </c>
      <c r="AH19" s="107">
        <f t="shared" si="1"/>
        <v>0</v>
      </c>
      <c r="AI19" s="107">
        <f t="shared" si="1"/>
        <v>0</v>
      </c>
      <c r="AJ19" s="107">
        <f t="shared" si="1"/>
        <v>0</v>
      </c>
      <c r="AK19" s="107">
        <f t="shared" si="1"/>
        <v>0</v>
      </c>
      <c r="AL19" s="107">
        <f t="shared" si="1"/>
        <v>0</v>
      </c>
      <c r="AM19" s="107">
        <f t="shared" si="1"/>
        <v>0</v>
      </c>
      <c r="AN19" s="221">
        <f t="shared" si="1"/>
        <v>0</v>
      </c>
      <c r="AO19" s="221">
        <f t="shared" si="1"/>
        <v>0</v>
      </c>
      <c r="AP19" s="107">
        <f t="shared" si="1"/>
        <v>0</v>
      </c>
      <c r="AQ19" s="107">
        <f t="shared" si="1"/>
        <v>0</v>
      </c>
      <c r="AR19" s="107">
        <f t="shared" si="1"/>
        <v>0</v>
      </c>
      <c r="AS19" s="107">
        <f t="shared" si="1"/>
        <v>0</v>
      </c>
      <c r="AT19" s="107">
        <f t="shared" si="1"/>
        <v>0</v>
      </c>
      <c r="AU19" s="107">
        <f t="shared" si="1"/>
        <v>0</v>
      </c>
      <c r="AV19" s="107">
        <f t="shared" si="1"/>
        <v>0</v>
      </c>
      <c r="AW19" s="107">
        <f t="shared" si="1"/>
        <v>0</v>
      </c>
      <c r="AX19" s="107">
        <f t="shared" si="1"/>
        <v>0</v>
      </c>
      <c r="AY19" s="107">
        <f t="shared" si="1"/>
        <v>0</v>
      </c>
      <c r="AZ19" s="107">
        <f t="shared" si="1"/>
        <v>0</v>
      </c>
      <c r="BA19" s="107">
        <f t="shared" si="1"/>
        <v>0</v>
      </c>
      <c r="BB19" s="107">
        <f t="shared" si="1"/>
        <v>0</v>
      </c>
      <c r="BC19" s="107">
        <f t="shared" si="1"/>
        <v>0</v>
      </c>
      <c r="BD19" s="107">
        <f t="shared" si="1"/>
        <v>0</v>
      </c>
      <c r="BE19" s="107">
        <f t="shared" si="1"/>
        <v>0</v>
      </c>
      <c r="BF19" s="107">
        <f t="shared" si="1"/>
        <v>0</v>
      </c>
      <c r="BG19" s="107">
        <f t="shared" si="1"/>
        <v>0</v>
      </c>
      <c r="BH19" s="107">
        <f t="shared" si="1"/>
        <v>0</v>
      </c>
      <c r="BI19" s="107">
        <f t="shared" si="1"/>
        <v>0</v>
      </c>
      <c r="BJ19" s="107">
        <f t="shared" si="1"/>
        <v>0</v>
      </c>
      <c r="BK19" s="107">
        <f t="shared" si="1"/>
        <v>0</v>
      </c>
    </row>
    <row r="20" spans="1:63" ht="31.5" x14ac:dyDescent="0.25">
      <c r="A20" s="90" t="str">
        <f>G0228_1074205010351_02_0_69_!A21</f>
        <v>0.2</v>
      </c>
      <c r="B20" s="104" t="str">
        <f>G0228_1074205010351_02_0_69_!B21</f>
        <v>Реконструкция, модернизация, техническое перевооружение, всего</v>
      </c>
      <c r="C20" s="105" t="str">
        <f>G0228_1074205010351_02_0_69_!C21</f>
        <v>Г</v>
      </c>
      <c r="D20" s="107">
        <f t="shared" ref="D20:BK20" si="2">SUM(D43)</f>
        <v>0</v>
      </c>
      <c r="E20" s="107">
        <f t="shared" si="2"/>
        <v>0</v>
      </c>
      <c r="F20" s="107">
        <f t="shared" si="2"/>
        <v>0</v>
      </c>
      <c r="G20" s="107">
        <f t="shared" si="2"/>
        <v>0</v>
      </c>
      <c r="H20" s="107">
        <f t="shared" si="2"/>
        <v>0</v>
      </c>
      <c r="I20" s="107">
        <f t="shared" si="2"/>
        <v>0</v>
      </c>
      <c r="J20" s="107">
        <f t="shared" si="2"/>
        <v>0</v>
      </c>
      <c r="K20" s="107">
        <f t="shared" si="2"/>
        <v>0</v>
      </c>
      <c r="L20" s="107">
        <f t="shared" si="2"/>
        <v>0</v>
      </c>
      <c r="M20" s="107">
        <f t="shared" si="2"/>
        <v>0</v>
      </c>
      <c r="N20" s="107">
        <f t="shared" si="2"/>
        <v>0</v>
      </c>
      <c r="O20" s="107">
        <f t="shared" si="2"/>
        <v>0</v>
      </c>
      <c r="P20" s="107">
        <f t="shared" si="2"/>
        <v>0</v>
      </c>
      <c r="Q20" s="107">
        <f t="shared" si="2"/>
        <v>0</v>
      </c>
      <c r="R20" s="107">
        <f t="shared" si="2"/>
        <v>0</v>
      </c>
      <c r="S20" s="107">
        <f t="shared" si="2"/>
        <v>0</v>
      </c>
      <c r="T20" s="107">
        <f t="shared" si="2"/>
        <v>0</v>
      </c>
      <c r="U20" s="107">
        <f t="shared" si="2"/>
        <v>0</v>
      </c>
      <c r="V20" s="107">
        <f t="shared" si="2"/>
        <v>0</v>
      </c>
      <c r="W20" s="107">
        <f t="shared" si="2"/>
        <v>0</v>
      </c>
      <c r="X20" s="107">
        <f t="shared" si="2"/>
        <v>0</v>
      </c>
      <c r="Y20" s="107">
        <f t="shared" si="2"/>
        <v>0</v>
      </c>
      <c r="Z20" s="107">
        <f t="shared" si="2"/>
        <v>0</v>
      </c>
      <c r="AA20" s="107">
        <f t="shared" si="2"/>
        <v>0</v>
      </c>
      <c r="AB20" s="107">
        <f t="shared" si="2"/>
        <v>0</v>
      </c>
      <c r="AC20" s="107">
        <f t="shared" si="2"/>
        <v>0</v>
      </c>
      <c r="AD20" s="107">
        <f t="shared" si="2"/>
        <v>0</v>
      </c>
      <c r="AE20" s="107">
        <f t="shared" si="2"/>
        <v>0</v>
      </c>
      <c r="AF20" s="107">
        <f t="shared" si="2"/>
        <v>0</v>
      </c>
      <c r="AG20" s="107">
        <f t="shared" si="2"/>
        <v>0</v>
      </c>
      <c r="AH20" s="107">
        <f t="shared" si="2"/>
        <v>0</v>
      </c>
      <c r="AI20" s="107">
        <f t="shared" si="2"/>
        <v>0</v>
      </c>
      <c r="AJ20" s="107">
        <f t="shared" si="2"/>
        <v>0</v>
      </c>
      <c r="AK20" s="107">
        <f t="shared" si="2"/>
        <v>0</v>
      </c>
      <c r="AL20" s="107">
        <f t="shared" si="2"/>
        <v>0</v>
      </c>
      <c r="AM20" s="107">
        <f t="shared" si="2"/>
        <v>0</v>
      </c>
      <c r="AN20" s="221">
        <f t="shared" si="2"/>
        <v>0.15</v>
      </c>
      <c r="AO20" s="221">
        <f t="shared" si="2"/>
        <v>0</v>
      </c>
      <c r="AP20" s="107">
        <f t="shared" si="2"/>
        <v>0</v>
      </c>
      <c r="AQ20" s="107">
        <f t="shared" si="2"/>
        <v>0</v>
      </c>
      <c r="AR20" s="107">
        <f t="shared" si="2"/>
        <v>0</v>
      </c>
      <c r="AS20" s="107">
        <f t="shared" si="2"/>
        <v>0</v>
      </c>
      <c r="AT20" s="107">
        <f t="shared" si="2"/>
        <v>0</v>
      </c>
      <c r="AU20" s="107">
        <f t="shared" si="2"/>
        <v>0</v>
      </c>
      <c r="AV20" s="107">
        <f t="shared" si="2"/>
        <v>0</v>
      </c>
      <c r="AW20" s="107">
        <f t="shared" si="2"/>
        <v>0</v>
      </c>
      <c r="AX20" s="107">
        <f t="shared" si="2"/>
        <v>0</v>
      </c>
      <c r="AY20" s="107">
        <f t="shared" si="2"/>
        <v>0</v>
      </c>
      <c r="AZ20" s="107">
        <f t="shared" si="2"/>
        <v>0</v>
      </c>
      <c r="BA20" s="107">
        <f t="shared" si="2"/>
        <v>0</v>
      </c>
      <c r="BB20" s="107">
        <f t="shared" si="2"/>
        <v>0</v>
      </c>
      <c r="BC20" s="107">
        <f t="shared" si="2"/>
        <v>0</v>
      </c>
      <c r="BD20" s="107">
        <f t="shared" si="2"/>
        <v>0</v>
      </c>
      <c r="BE20" s="107">
        <f t="shared" si="2"/>
        <v>0</v>
      </c>
      <c r="BF20" s="107">
        <f t="shared" si="2"/>
        <v>0</v>
      </c>
      <c r="BG20" s="107">
        <f t="shared" si="2"/>
        <v>0</v>
      </c>
      <c r="BH20" s="107">
        <f t="shared" si="2"/>
        <v>0.16608190682999996</v>
      </c>
      <c r="BI20" s="107">
        <f t="shared" si="2"/>
        <v>11.686081906829999</v>
      </c>
      <c r="BJ20" s="107">
        <f t="shared" si="2"/>
        <v>0</v>
      </c>
      <c r="BK20" s="107">
        <f t="shared" si="2"/>
        <v>0</v>
      </c>
    </row>
    <row r="21" spans="1:63" ht="78.75" x14ac:dyDescent="0.25">
      <c r="A21" s="90" t="str">
        <f>G0228_1074205010351_02_0_69_!A22</f>
        <v>0.3</v>
      </c>
      <c r="B21" s="10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105" t="str">
        <f>G0228_1074205010351_02_0_69_!C22</f>
        <v>Г</v>
      </c>
      <c r="D21" s="107">
        <f t="shared" ref="D21:BK21" si="3">SUM(D73)</f>
        <v>0</v>
      </c>
      <c r="E21" s="107">
        <f t="shared" si="3"/>
        <v>0</v>
      </c>
      <c r="F21" s="107">
        <f t="shared" si="3"/>
        <v>0</v>
      </c>
      <c r="G21" s="107">
        <f t="shared" si="3"/>
        <v>0</v>
      </c>
      <c r="H21" s="107">
        <f t="shared" si="3"/>
        <v>0</v>
      </c>
      <c r="I21" s="107">
        <f t="shared" si="3"/>
        <v>0</v>
      </c>
      <c r="J21" s="107">
        <f t="shared" si="3"/>
        <v>0</v>
      </c>
      <c r="K21" s="107">
        <f t="shared" si="3"/>
        <v>0</v>
      </c>
      <c r="L21" s="107">
        <f t="shared" si="3"/>
        <v>0</v>
      </c>
      <c r="M21" s="107">
        <f t="shared" si="3"/>
        <v>0</v>
      </c>
      <c r="N21" s="107">
        <f t="shared" si="3"/>
        <v>0</v>
      </c>
      <c r="O21" s="107">
        <f t="shared" si="3"/>
        <v>0</v>
      </c>
      <c r="P21" s="107">
        <f t="shared" si="3"/>
        <v>0</v>
      </c>
      <c r="Q21" s="107">
        <f t="shared" si="3"/>
        <v>0</v>
      </c>
      <c r="R21" s="107">
        <f t="shared" si="3"/>
        <v>0</v>
      </c>
      <c r="S21" s="107">
        <f t="shared" si="3"/>
        <v>0</v>
      </c>
      <c r="T21" s="107">
        <f t="shared" si="3"/>
        <v>0</v>
      </c>
      <c r="U21" s="107">
        <f t="shared" si="3"/>
        <v>0</v>
      </c>
      <c r="V21" s="107">
        <f t="shared" si="3"/>
        <v>0</v>
      </c>
      <c r="W21" s="107">
        <f t="shared" si="3"/>
        <v>0</v>
      </c>
      <c r="X21" s="107">
        <f t="shared" si="3"/>
        <v>0</v>
      </c>
      <c r="Y21" s="107">
        <f t="shared" si="3"/>
        <v>0</v>
      </c>
      <c r="Z21" s="107">
        <f t="shared" si="3"/>
        <v>0</v>
      </c>
      <c r="AA21" s="107">
        <f t="shared" si="3"/>
        <v>0</v>
      </c>
      <c r="AB21" s="107">
        <f t="shared" si="3"/>
        <v>0</v>
      </c>
      <c r="AC21" s="107">
        <f t="shared" si="3"/>
        <v>0</v>
      </c>
      <c r="AD21" s="107">
        <f t="shared" si="3"/>
        <v>0</v>
      </c>
      <c r="AE21" s="107">
        <f t="shared" si="3"/>
        <v>0</v>
      </c>
      <c r="AF21" s="107">
        <f t="shared" si="3"/>
        <v>0</v>
      </c>
      <c r="AG21" s="107">
        <f t="shared" si="3"/>
        <v>0</v>
      </c>
      <c r="AH21" s="107">
        <f t="shared" si="3"/>
        <v>0</v>
      </c>
      <c r="AI21" s="107">
        <f t="shared" si="3"/>
        <v>0</v>
      </c>
      <c r="AJ21" s="107">
        <f t="shared" si="3"/>
        <v>0</v>
      </c>
      <c r="AK21" s="107">
        <f t="shared" si="3"/>
        <v>0</v>
      </c>
      <c r="AL21" s="107">
        <f t="shared" si="3"/>
        <v>0</v>
      </c>
      <c r="AM21" s="107">
        <f t="shared" si="3"/>
        <v>0</v>
      </c>
      <c r="AN21" s="221">
        <f t="shared" si="3"/>
        <v>0</v>
      </c>
      <c r="AO21" s="221">
        <f t="shared" si="3"/>
        <v>0</v>
      </c>
      <c r="AP21" s="107">
        <f t="shared" si="3"/>
        <v>0</v>
      </c>
      <c r="AQ21" s="107">
        <f t="shared" si="3"/>
        <v>0</v>
      </c>
      <c r="AR21" s="107">
        <f t="shared" si="3"/>
        <v>0</v>
      </c>
      <c r="AS21" s="107">
        <f t="shared" si="3"/>
        <v>0</v>
      </c>
      <c r="AT21" s="107">
        <f t="shared" si="3"/>
        <v>0</v>
      </c>
      <c r="AU21" s="107">
        <f t="shared" si="3"/>
        <v>0</v>
      </c>
      <c r="AV21" s="107">
        <f t="shared" si="3"/>
        <v>0</v>
      </c>
      <c r="AW21" s="107">
        <f t="shared" si="3"/>
        <v>0</v>
      </c>
      <c r="AX21" s="107">
        <f t="shared" si="3"/>
        <v>0</v>
      </c>
      <c r="AY21" s="107">
        <f t="shared" si="3"/>
        <v>0</v>
      </c>
      <c r="AZ21" s="107">
        <f t="shared" si="3"/>
        <v>0</v>
      </c>
      <c r="BA21" s="107">
        <f t="shared" si="3"/>
        <v>0</v>
      </c>
      <c r="BB21" s="107">
        <f t="shared" si="3"/>
        <v>0</v>
      </c>
      <c r="BC21" s="107">
        <f t="shared" si="3"/>
        <v>0</v>
      </c>
      <c r="BD21" s="107">
        <f t="shared" si="3"/>
        <v>0</v>
      </c>
      <c r="BE21" s="107">
        <f t="shared" si="3"/>
        <v>0</v>
      </c>
      <c r="BF21" s="107">
        <f t="shared" si="3"/>
        <v>0</v>
      </c>
      <c r="BG21" s="107">
        <f t="shared" si="3"/>
        <v>0</v>
      </c>
      <c r="BH21" s="107">
        <f t="shared" si="3"/>
        <v>0</v>
      </c>
      <c r="BI21" s="107">
        <f t="shared" si="3"/>
        <v>0</v>
      </c>
      <c r="BJ21" s="107">
        <f t="shared" si="3"/>
        <v>0</v>
      </c>
      <c r="BK21" s="107">
        <f t="shared" si="3"/>
        <v>0</v>
      </c>
    </row>
    <row r="22" spans="1:63" ht="47.25" x14ac:dyDescent="0.25">
      <c r="A22" s="90" t="str">
        <f>G0228_1074205010351_02_0_69_!A23</f>
        <v>0.4</v>
      </c>
      <c r="B22" s="104" t="str">
        <f>G0228_1074205010351_02_0_69_!B23</f>
        <v>Прочее новое строительство объектов электросетевого хозяйства, всего</v>
      </c>
      <c r="C22" s="105" t="str">
        <f>G0228_1074205010351_02_0_69_!C23</f>
        <v>Г</v>
      </c>
      <c r="D22" s="107">
        <f t="shared" ref="D22:BK22" si="4">SUM(D77)</f>
        <v>0</v>
      </c>
      <c r="E22" s="107">
        <f t="shared" si="4"/>
        <v>0</v>
      </c>
      <c r="F22" s="107">
        <f t="shared" si="4"/>
        <v>0</v>
      </c>
      <c r="G22" s="107">
        <f t="shared" si="4"/>
        <v>0</v>
      </c>
      <c r="H22" s="107">
        <f t="shared" si="4"/>
        <v>0</v>
      </c>
      <c r="I22" s="107">
        <f t="shared" si="4"/>
        <v>0</v>
      </c>
      <c r="J22" s="107">
        <f t="shared" si="4"/>
        <v>0</v>
      </c>
      <c r="K22" s="107">
        <f t="shared" si="4"/>
        <v>0</v>
      </c>
      <c r="L22" s="107">
        <f t="shared" si="4"/>
        <v>0</v>
      </c>
      <c r="M22" s="107">
        <f t="shared" si="4"/>
        <v>0</v>
      </c>
      <c r="N22" s="107">
        <f t="shared" si="4"/>
        <v>0</v>
      </c>
      <c r="O22" s="107">
        <f t="shared" si="4"/>
        <v>0</v>
      </c>
      <c r="P22" s="107">
        <f t="shared" si="4"/>
        <v>0</v>
      </c>
      <c r="Q22" s="107">
        <f t="shared" si="4"/>
        <v>0</v>
      </c>
      <c r="R22" s="107">
        <f t="shared" si="4"/>
        <v>0</v>
      </c>
      <c r="S22" s="107">
        <f t="shared" si="4"/>
        <v>0</v>
      </c>
      <c r="T22" s="107">
        <f t="shared" si="4"/>
        <v>0</v>
      </c>
      <c r="U22" s="107">
        <f t="shared" si="4"/>
        <v>0</v>
      </c>
      <c r="V22" s="107">
        <f t="shared" si="4"/>
        <v>0</v>
      </c>
      <c r="W22" s="107">
        <f t="shared" si="4"/>
        <v>0</v>
      </c>
      <c r="X22" s="107">
        <f t="shared" si="4"/>
        <v>0</v>
      </c>
      <c r="Y22" s="107">
        <f t="shared" si="4"/>
        <v>0</v>
      </c>
      <c r="Z22" s="107">
        <f t="shared" si="4"/>
        <v>0</v>
      </c>
      <c r="AA22" s="107">
        <f t="shared" si="4"/>
        <v>0</v>
      </c>
      <c r="AB22" s="107">
        <f t="shared" si="4"/>
        <v>0</v>
      </c>
      <c r="AC22" s="107">
        <f t="shared" si="4"/>
        <v>0</v>
      </c>
      <c r="AD22" s="107">
        <f t="shared" si="4"/>
        <v>0</v>
      </c>
      <c r="AE22" s="107">
        <f t="shared" si="4"/>
        <v>0</v>
      </c>
      <c r="AF22" s="107">
        <f t="shared" si="4"/>
        <v>0</v>
      </c>
      <c r="AG22" s="107">
        <f t="shared" si="4"/>
        <v>0</v>
      </c>
      <c r="AH22" s="107">
        <f t="shared" si="4"/>
        <v>0</v>
      </c>
      <c r="AI22" s="107">
        <f t="shared" si="4"/>
        <v>0</v>
      </c>
      <c r="AJ22" s="107">
        <f t="shared" si="4"/>
        <v>0</v>
      </c>
      <c r="AK22" s="107">
        <f t="shared" si="4"/>
        <v>0</v>
      </c>
      <c r="AL22" s="107">
        <f t="shared" si="4"/>
        <v>0</v>
      </c>
      <c r="AM22" s="107">
        <f t="shared" si="4"/>
        <v>0</v>
      </c>
      <c r="AN22" s="221">
        <f t="shared" si="4"/>
        <v>0</v>
      </c>
      <c r="AO22" s="221">
        <f t="shared" si="4"/>
        <v>0</v>
      </c>
      <c r="AP22" s="107">
        <f t="shared" si="4"/>
        <v>0</v>
      </c>
      <c r="AQ22" s="107">
        <f t="shared" si="4"/>
        <v>0</v>
      </c>
      <c r="AR22" s="107">
        <f t="shared" si="4"/>
        <v>0</v>
      </c>
      <c r="AS22" s="107">
        <f t="shared" si="4"/>
        <v>0</v>
      </c>
      <c r="AT22" s="107">
        <f t="shared" si="4"/>
        <v>0</v>
      </c>
      <c r="AU22" s="107">
        <f t="shared" si="4"/>
        <v>0</v>
      </c>
      <c r="AV22" s="107">
        <f t="shared" si="4"/>
        <v>0</v>
      </c>
      <c r="AW22" s="107">
        <f t="shared" si="4"/>
        <v>0</v>
      </c>
      <c r="AX22" s="107">
        <f t="shared" si="4"/>
        <v>0</v>
      </c>
      <c r="AY22" s="107">
        <f t="shared" si="4"/>
        <v>0</v>
      </c>
      <c r="AZ22" s="107">
        <f t="shared" si="4"/>
        <v>0</v>
      </c>
      <c r="BA22" s="107">
        <f t="shared" si="4"/>
        <v>0</v>
      </c>
      <c r="BB22" s="107">
        <f t="shared" si="4"/>
        <v>0</v>
      </c>
      <c r="BC22" s="107">
        <f t="shared" si="4"/>
        <v>0</v>
      </c>
      <c r="BD22" s="107">
        <f t="shared" si="4"/>
        <v>0</v>
      </c>
      <c r="BE22" s="107">
        <f t="shared" si="4"/>
        <v>0</v>
      </c>
      <c r="BF22" s="107">
        <f t="shared" si="4"/>
        <v>0</v>
      </c>
      <c r="BG22" s="107">
        <f t="shared" si="4"/>
        <v>0</v>
      </c>
      <c r="BH22" s="107">
        <f t="shared" si="4"/>
        <v>0</v>
      </c>
      <c r="BI22" s="107">
        <f t="shared" si="4"/>
        <v>0</v>
      </c>
      <c r="BJ22" s="107">
        <f t="shared" si="4"/>
        <v>0</v>
      </c>
      <c r="BK22" s="107">
        <f t="shared" si="4"/>
        <v>0</v>
      </c>
    </row>
    <row r="23" spans="1:63" ht="47.25" x14ac:dyDescent="0.25">
      <c r="A23" s="90" t="str">
        <f>G0228_1074205010351_02_0_69_!A24</f>
        <v>0.5</v>
      </c>
      <c r="B23" s="104" t="str">
        <f>G0228_1074205010351_02_0_69_!B24</f>
        <v>Покупка земельных участков для целей реализации инвестиционных проектов, всего</v>
      </c>
      <c r="C23" s="105" t="str">
        <f>G0228_1074205010351_02_0_69_!C24</f>
        <v>Г</v>
      </c>
      <c r="D23" s="107">
        <f t="shared" ref="D23:BK24" si="5">SUM(D82)</f>
        <v>0</v>
      </c>
      <c r="E23" s="107">
        <f t="shared" si="5"/>
        <v>0</v>
      </c>
      <c r="F23" s="107">
        <f t="shared" si="5"/>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si="5"/>
        <v>0</v>
      </c>
      <c r="U23" s="107">
        <f t="shared" si="5"/>
        <v>0</v>
      </c>
      <c r="V23" s="107">
        <f t="shared" si="5"/>
        <v>0</v>
      </c>
      <c r="W23" s="107">
        <f t="shared" si="5"/>
        <v>0</v>
      </c>
      <c r="X23" s="107">
        <f t="shared" si="5"/>
        <v>0</v>
      </c>
      <c r="Y23" s="107">
        <f t="shared" si="5"/>
        <v>0</v>
      </c>
      <c r="Z23" s="107">
        <f t="shared" si="5"/>
        <v>0</v>
      </c>
      <c r="AA23" s="107">
        <f t="shared" si="5"/>
        <v>0</v>
      </c>
      <c r="AB23" s="107">
        <f t="shared" si="5"/>
        <v>0</v>
      </c>
      <c r="AC23" s="107">
        <f t="shared" si="5"/>
        <v>0</v>
      </c>
      <c r="AD23" s="107">
        <f t="shared" si="5"/>
        <v>0</v>
      </c>
      <c r="AE23" s="107">
        <f t="shared" si="5"/>
        <v>0</v>
      </c>
      <c r="AF23" s="107">
        <f t="shared" si="5"/>
        <v>0</v>
      </c>
      <c r="AG23" s="107">
        <f t="shared" si="5"/>
        <v>0</v>
      </c>
      <c r="AH23" s="107">
        <f t="shared" si="5"/>
        <v>0</v>
      </c>
      <c r="AI23" s="107">
        <f t="shared" si="5"/>
        <v>0</v>
      </c>
      <c r="AJ23" s="107">
        <f t="shared" si="5"/>
        <v>0</v>
      </c>
      <c r="AK23" s="107">
        <f t="shared" si="5"/>
        <v>0</v>
      </c>
      <c r="AL23" s="107">
        <f t="shared" si="5"/>
        <v>0</v>
      </c>
      <c r="AM23" s="107">
        <f t="shared" si="5"/>
        <v>0</v>
      </c>
      <c r="AN23" s="221">
        <f t="shared" si="5"/>
        <v>0</v>
      </c>
      <c r="AO23" s="221">
        <f t="shared" si="5"/>
        <v>0</v>
      </c>
      <c r="AP23" s="107">
        <f t="shared" si="5"/>
        <v>0</v>
      </c>
      <c r="AQ23" s="107">
        <f t="shared" si="5"/>
        <v>0</v>
      </c>
      <c r="AR23" s="107">
        <f t="shared" si="5"/>
        <v>0</v>
      </c>
      <c r="AS23" s="107">
        <f t="shared" si="5"/>
        <v>0</v>
      </c>
      <c r="AT23" s="107">
        <f t="shared" si="5"/>
        <v>0</v>
      </c>
      <c r="AU23" s="107">
        <f t="shared" si="5"/>
        <v>0</v>
      </c>
      <c r="AV23" s="107">
        <f t="shared" si="5"/>
        <v>0</v>
      </c>
      <c r="AW23" s="107">
        <f t="shared" si="5"/>
        <v>0</v>
      </c>
      <c r="AX23" s="107">
        <f t="shared" si="5"/>
        <v>0</v>
      </c>
      <c r="AY23" s="107">
        <f t="shared" si="5"/>
        <v>0</v>
      </c>
      <c r="AZ23" s="107">
        <f t="shared" si="5"/>
        <v>0</v>
      </c>
      <c r="BA23" s="107">
        <f t="shared" si="5"/>
        <v>0</v>
      </c>
      <c r="BB23" s="107">
        <f t="shared" si="5"/>
        <v>0</v>
      </c>
      <c r="BC23" s="107">
        <f t="shared" si="5"/>
        <v>0</v>
      </c>
      <c r="BD23" s="107">
        <f t="shared" si="5"/>
        <v>0</v>
      </c>
      <c r="BE23" s="107">
        <f t="shared" si="5"/>
        <v>0</v>
      </c>
      <c r="BF23" s="107">
        <f t="shared" si="5"/>
        <v>0</v>
      </c>
      <c r="BG23" s="107">
        <f t="shared" si="5"/>
        <v>0</v>
      </c>
      <c r="BH23" s="107">
        <f t="shared" si="5"/>
        <v>0</v>
      </c>
      <c r="BI23" s="107">
        <f t="shared" si="5"/>
        <v>0</v>
      </c>
      <c r="BJ23" s="107">
        <f t="shared" si="5"/>
        <v>0</v>
      </c>
      <c r="BK23" s="107">
        <f t="shared" si="5"/>
        <v>0</v>
      </c>
    </row>
    <row r="24" spans="1:63" ht="31.5" x14ac:dyDescent="0.25">
      <c r="A24" s="90" t="str">
        <f>G0228_1074205010351_02_0_69_!A25</f>
        <v>0.6</v>
      </c>
      <c r="B24" s="104" t="str">
        <f>G0228_1074205010351_02_0_69_!B25</f>
        <v>Прочие инвестиционные проекты, всего</v>
      </c>
      <c r="C24" s="105" t="str">
        <f>G0228_1074205010351_02_0_69_!C25</f>
        <v>Г</v>
      </c>
      <c r="D24" s="107">
        <f t="shared" si="5"/>
        <v>0</v>
      </c>
      <c r="E24" s="107">
        <f t="shared" si="5"/>
        <v>0</v>
      </c>
      <c r="F24" s="107">
        <f t="shared" si="5"/>
        <v>0</v>
      </c>
      <c r="G24" s="107">
        <f t="shared" si="5"/>
        <v>0</v>
      </c>
      <c r="H24" s="107">
        <f t="shared" si="5"/>
        <v>0</v>
      </c>
      <c r="I24" s="107">
        <f t="shared" si="5"/>
        <v>0</v>
      </c>
      <c r="J24" s="107">
        <f t="shared" si="5"/>
        <v>0</v>
      </c>
      <c r="K24" s="107">
        <f t="shared" si="5"/>
        <v>0</v>
      </c>
      <c r="L24" s="107">
        <f t="shared" si="5"/>
        <v>0</v>
      </c>
      <c r="M24" s="107">
        <f t="shared" si="5"/>
        <v>0</v>
      </c>
      <c r="N24" s="107">
        <f t="shared" si="5"/>
        <v>0</v>
      </c>
      <c r="O24" s="107">
        <f t="shared" si="5"/>
        <v>0</v>
      </c>
      <c r="P24" s="107">
        <f t="shared" si="5"/>
        <v>0</v>
      </c>
      <c r="Q24" s="107">
        <f t="shared" si="5"/>
        <v>0</v>
      </c>
      <c r="R24" s="107">
        <f t="shared" si="5"/>
        <v>0</v>
      </c>
      <c r="S24" s="107">
        <f t="shared" si="5"/>
        <v>0</v>
      </c>
      <c r="T24" s="107">
        <f t="shared" si="5"/>
        <v>0</v>
      </c>
      <c r="U24" s="107">
        <f t="shared" si="5"/>
        <v>0</v>
      </c>
      <c r="V24" s="107">
        <f t="shared" si="5"/>
        <v>0</v>
      </c>
      <c r="W24" s="107">
        <f t="shared" si="5"/>
        <v>0</v>
      </c>
      <c r="X24" s="107">
        <f t="shared" si="5"/>
        <v>0</v>
      </c>
      <c r="Y24" s="107">
        <f t="shared" si="5"/>
        <v>0</v>
      </c>
      <c r="Z24" s="107">
        <f t="shared" si="5"/>
        <v>0</v>
      </c>
      <c r="AA24" s="107">
        <f t="shared" si="5"/>
        <v>0</v>
      </c>
      <c r="AB24" s="107">
        <f t="shared" si="5"/>
        <v>0</v>
      </c>
      <c r="AC24" s="107">
        <f t="shared" si="5"/>
        <v>0</v>
      </c>
      <c r="AD24" s="107">
        <f t="shared" si="5"/>
        <v>0</v>
      </c>
      <c r="AE24" s="107">
        <f t="shared" si="5"/>
        <v>0</v>
      </c>
      <c r="AF24" s="107">
        <f t="shared" si="5"/>
        <v>0</v>
      </c>
      <c r="AG24" s="107">
        <f t="shared" si="5"/>
        <v>0</v>
      </c>
      <c r="AH24" s="107">
        <f t="shared" si="5"/>
        <v>0</v>
      </c>
      <c r="AI24" s="107">
        <f t="shared" si="5"/>
        <v>0</v>
      </c>
      <c r="AJ24" s="107">
        <f t="shared" si="5"/>
        <v>0</v>
      </c>
      <c r="AK24" s="107">
        <f t="shared" si="5"/>
        <v>0</v>
      </c>
      <c r="AL24" s="107">
        <f t="shared" si="5"/>
        <v>0</v>
      </c>
      <c r="AM24" s="107">
        <f t="shared" si="5"/>
        <v>0</v>
      </c>
      <c r="AN24" s="221">
        <f t="shared" si="5"/>
        <v>0</v>
      </c>
      <c r="AO24" s="221">
        <f t="shared" si="5"/>
        <v>0</v>
      </c>
      <c r="AP24" s="107">
        <f t="shared" si="5"/>
        <v>0</v>
      </c>
      <c r="AQ24" s="107">
        <f t="shared" si="5"/>
        <v>0</v>
      </c>
      <c r="AR24" s="107">
        <f t="shared" si="5"/>
        <v>0</v>
      </c>
      <c r="AS24" s="107">
        <f t="shared" si="5"/>
        <v>0</v>
      </c>
      <c r="AT24" s="107">
        <f t="shared" si="5"/>
        <v>0</v>
      </c>
      <c r="AU24" s="107">
        <f t="shared" si="5"/>
        <v>0</v>
      </c>
      <c r="AV24" s="107">
        <f t="shared" si="5"/>
        <v>0</v>
      </c>
      <c r="AW24" s="107">
        <f t="shared" si="5"/>
        <v>0</v>
      </c>
      <c r="AX24" s="107">
        <f t="shared" si="5"/>
        <v>0</v>
      </c>
      <c r="AY24" s="107">
        <f t="shared" si="5"/>
        <v>0</v>
      </c>
      <c r="AZ24" s="107">
        <f t="shared" si="5"/>
        <v>0</v>
      </c>
      <c r="BA24" s="107">
        <f t="shared" si="5"/>
        <v>0</v>
      </c>
      <c r="BB24" s="107">
        <f t="shared" si="5"/>
        <v>0</v>
      </c>
      <c r="BC24" s="107">
        <f t="shared" si="5"/>
        <v>0</v>
      </c>
      <c r="BD24" s="107">
        <f t="shared" si="5"/>
        <v>0</v>
      </c>
      <c r="BE24" s="107">
        <f t="shared" si="5"/>
        <v>0</v>
      </c>
      <c r="BF24" s="107">
        <f t="shared" si="5"/>
        <v>0</v>
      </c>
      <c r="BG24" s="107">
        <f t="shared" si="5"/>
        <v>0</v>
      </c>
      <c r="BH24" s="107">
        <f t="shared" si="5"/>
        <v>0</v>
      </c>
      <c r="BI24" s="107">
        <f t="shared" si="5"/>
        <v>0</v>
      </c>
      <c r="BJ24" s="107">
        <f t="shared" si="5"/>
        <v>0</v>
      </c>
      <c r="BK24" s="107">
        <f t="shared" si="5"/>
        <v>0</v>
      </c>
    </row>
    <row r="25" spans="1:63" ht="31.5" x14ac:dyDescent="0.25">
      <c r="A25" s="90" t="str">
        <f>G0228_1074205010351_02_0_69_!A26</f>
        <v>1.1</v>
      </c>
      <c r="B25" s="104" t="str">
        <f>G0228_1074205010351_02_0_69_!B26</f>
        <v>Технологическое присоединение, всего, в том числе:</v>
      </c>
      <c r="C25" s="105" t="str">
        <f>G0228_1074205010351_02_0_69_!C26</f>
        <v>Г</v>
      </c>
      <c r="D25" s="107">
        <f t="shared" ref="D25:BK25" si="6">SUM(D26,D30,D33,D40)</f>
        <v>0</v>
      </c>
      <c r="E25" s="107">
        <f t="shared" si="6"/>
        <v>0</v>
      </c>
      <c r="F25" s="107">
        <f t="shared" si="6"/>
        <v>0</v>
      </c>
      <c r="G25" s="107">
        <f t="shared" si="6"/>
        <v>0</v>
      </c>
      <c r="H25" s="107">
        <f t="shared" si="6"/>
        <v>0</v>
      </c>
      <c r="I25" s="107">
        <f t="shared" si="6"/>
        <v>0</v>
      </c>
      <c r="J25" s="107">
        <f t="shared" si="6"/>
        <v>0</v>
      </c>
      <c r="K25" s="107">
        <f t="shared" si="6"/>
        <v>0</v>
      </c>
      <c r="L25" s="107">
        <f t="shared" si="6"/>
        <v>0</v>
      </c>
      <c r="M25" s="107">
        <f t="shared" si="6"/>
        <v>0</v>
      </c>
      <c r="N25" s="107">
        <f t="shared" si="6"/>
        <v>0</v>
      </c>
      <c r="O25" s="107">
        <f t="shared" si="6"/>
        <v>0</v>
      </c>
      <c r="P25" s="107">
        <f t="shared" si="6"/>
        <v>0</v>
      </c>
      <c r="Q25" s="107">
        <f t="shared" si="6"/>
        <v>0</v>
      </c>
      <c r="R25" s="107">
        <f t="shared" si="6"/>
        <v>0</v>
      </c>
      <c r="S25" s="107">
        <f t="shared" si="6"/>
        <v>0</v>
      </c>
      <c r="T25" s="107">
        <f t="shared" si="6"/>
        <v>0</v>
      </c>
      <c r="U25" s="107">
        <f t="shared" si="6"/>
        <v>0</v>
      </c>
      <c r="V25" s="107">
        <f t="shared" si="6"/>
        <v>0</v>
      </c>
      <c r="W25" s="107">
        <f t="shared" si="6"/>
        <v>0</v>
      </c>
      <c r="X25" s="107">
        <f t="shared" si="6"/>
        <v>0</v>
      </c>
      <c r="Y25" s="107">
        <f t="shared" si="6"/>
        <v>0</v>
      </c>
      <c r="Z25" s="107">
        <f t="shared" si="6"/>
        <v>0</v>
      </c>
      <c r="AA25" s="107">
        <f t="shared" si="6"/>
        <v>0</v>
      </c>
      <c r="AB25" s="107">
        <f t="shared" si="6"/>
        <v>0</v>
      </c>
      <c r="AC25" s="107">
        <f t="shared" si="6"/>
        <v>0</v>
      </c>
      <c r="AD25" s="107">
        <f t="shared" si="6"/>
        <v>0</v>
      </c>
      <c r="AE25" s="107">
        <f t="shared" si="6"/>
        <v>0</v>
      </c>
      <c r="AF25" s="107">
        <f t="shared" si="6"/>
        <v>0</v>
      </c>
      <c r="AG25" s="107">
        <f t="shared" si="6"/>
        <v>0</v>
      </c>
      <c r="AH25" s="107">
        <f t="shared" si="6"/>
        <v>0</v>
      </c>
      <c r="AI25" s="107">
        <f t="shared" si="6"/>
        <v>0</v>
      </c>
      <c r="AJ25" s="107">
        <f t="shared" si="6"/>
        <v>0</v>
      </c>
      <c r="AK25" s="107">
        <f t="shared" si="6"/>
        <v>0</v>
      </c>
      <c r="AL25" s="107">
        <f t="shared" si="6"/>
        <v>0</v>
      </c>
      <c r="AM25" s="107">
        <f t="shared" si="6"/>
        <v>0</v>
      </c>
      <c r="AN25" s="221">
        <f t="shared" si="6"/>
        <v>0</v>
      </c>
      <c r="AO25" s="221">
        <f t="shared" si="6"/>
        <v>0</v>
      </c>
      <c r="AP25" s="107">
        <f t="shared" si="6"/>
        <v>0</v>
      </c>
      <c r="AQ25" s="107">
        <f t="shared" si="6"/>
        <v>0</v>
      </c>
      <c r="AR25" s="107">
        <f t="shared" si="6"/>
        <v>0</v>
      </c>
      <c r="AS25" s="107">
        <f t="shared" si="6"/>
        <v>0</v>
      </c>
      <c r="AT25" s="107">
        <f t="shared" si="6"/>
        <v>0</v>
      </c>
      <c r="AU25" s="107">
        <f t="shared" si="6"/>
        <v>0</v>
      </c>
      <c r="AV25" s="107">
        <f t="shared" si="6"/>
        <v>0</v>
      </c>
      <c r="AW25" s="107">
        <f t="shared" si="6"/>
        <v>0</v>
      </c>
      <c r="AX25" s="107">
        <f t="shared" si="6"/>
        <v>0</v>
      </c>
      <c r="AY25" s="107">
        <f t="shared" si="6"/>
        <v>0</v>
      </c>
      <c r="AZ25" s="107">
        <f t="shared" si="6"/>
        <v>0</v>
      </c>
      <c r="BA25" s="107">
        <f t="shared" si="6"/>
        <v>0</v>
      </c>
      <c r="BB25" s="107">
        <f t="shared" si="6"/>
        <v>0</v>
      </c>
      <c r="BC25" s="107">
        <f t="shared" si="6"/>
        <v>0</v>
      </c>
      <c r="BD25" s="107">
        <f t="shared" si="6"/>
        <v>0</v>
      </c>
      <c r="BE25" s="107">
        <f t="shared" si="6"/>
        <v>0</v>
      </c>
      <c r="BF25" s="107">
        <f t="shared" si="6"/>
        <v>0</v>
      </c>
      <c r="BG25" s="107">
        <f t="shared" si="6"/>
        <v>0</v>
      </c>
      <c r="BH25" s="107">
        <f t="shared" si="6"/>
        <v>0</v>
      </c>
      <c r="BI25" s="107">
        <f t="shared" si="6"/>
        <v>0</v>
      </c>
      <c r="BJ25" s="107">
        <f t="shared" si="6"/>
        <v>0</v>
      </c>
      <c r="BK25" s="107">
        <f t="shared" si="6"/>
        <v>0</v>
      </c>
    </row>
    <row r="26" spans="1:63" ht="47.25" x14ac:dyDescent="0.25">
      <c r="A26" s="90" t="str">
        <f>G0228_1074205010351_02_0_69_!A27</f>
        <v>1.1.1</v>
      </c>
      <c r="B26" s="104" t="str">
        <f>G0228_1074205010351_02_0_69_!B27</f>
        <v>Технологическое присоединение энергопринимающих устройств потребителей, всего, в том числе:</v>
      </c>
      <c r="C26" s="105" t="str">
        <f>G0228_1074205010351_02_0_69_!C27</f>
        <v>Г</v>
      </c>
      <c r="D26" s="107">
        <f t="shared" ref="D26:BK26" si="7">SUM(D27:D29)</f>
        <v>0</v>
      </c>
      <c r="E26" s="107">
        <f t="shared" si="7"/>
        <v>0</v>
      </c>
      <c r="F26" s="107">
        <f t="shared" si="7"/>
        <v>0</v>
      </c>
      <c r="G26" s="107">
        <f t="shared" si="7"/>
        <v>0</v>
      </c>
      <c r="H26" s="107">
        <f t="shared" si="7"/>
        <v>0</v>
      </c>
      <c r="I26" s="107">
        <f t="shared" si="7"/>
        <v>0</v>
      </c>
      <c r="J26" s="107">
        <f t="shared" si="7"/>
        <v>0</v>
      </c>
      <c r="K26" s="107">
        <f t="shared" si="7"/>
        <v>0</v>
      </c>
      <c r="L26" s="107">
        <f t="shared" si="7"/>
        <v>0</v>
      </c>
      <c r="M26" s="107">
        <f t="shared" si="7"/>
        <v>0</v>
      </c>
      <c r="N26" s="107">
        <f t="shared" si="7"/>
        <v>0</v>
      </c>
      <c r="O26" s="107">
        <f t="shared" si="7"/>
        <v>0</v>
      </c>
      <c r="P26" s="107">
        <f t="shared" si="7"/>
        <v>0</v>
      </c>
      <c r="Q26" s="107">
        <f t="shared" si="7"/>
        <v>0</v>
      </c>
      <c r="R26" s="107">
        <f t="shared" si="7"/>
        <v>0</v>
      </c>
      <c r="S26" s="107">
        <f t="shared" si="7"/>
        <v>0</v>
      </c>
      <c r="T26" s="107">
        <f t="shared" si="7"/>
        <v>0</v>
      </c>
      <c r="U26" s="107">
        <f t="shared" si="7"/>
        <v>0</v>
      </c>
      <c r="V26" s="107">
        <f t="shared" si="7"/>
        <v>0</v>
      </c>
      <c r="W26" s="107">
        <f t="shared" si="7"/>
        <v>0</v>
      </c>
      <c r="X26" s="107">
        <f t="shared" si="7"/>
        <v>0</v>
      </c>
      <c r="Y26" s="107">
        <f t="shared" si="7"/>
        <v>0</v>
      </c>
      <c r="Z26" s="107">
        <f t="shared" si="7"/>
        <v>0</v>
      </c>
      <c r="AA26" s="107">
        <f t="shared" si="7"/>
        <v>0</v>
      </c>
      <c r="AB26" s="107">
        <f t="shared" si="7"/>
        <v>0</v>
      </c>
      <c r="AC26" s="107">
        <f t="shared" si="7"/>
        <v>0</v>
      </c>
      <c r="AD26" s="107">
        <f t="shared" si="7"/>
        <v>0</v>
      </c>
      <c r="AE26" s="107">
        <f t="shared" si="7"/>
        <v>0</v>
      </c>
      <c r="AF26" s="107">
        <f t="shared" si="7"/>
        <v>0</v>
      </c>
      <c r="AG26" s="107">
        <f t="shared" si="7"/>
        <v>0</v>
      </c>
      <c r="AH26" s="107">
        <f t="shared" si="7"/>
        <v>0</v>
      </c>
      <c r="AI26" s="107">
        <f t="shared" si="7"/>
        <v>0</v>
      </c>
      <c r="AJ26" s="107">
        <f t="shared" si="7"/>
        <v>0</v>
      </c>
      <c r="AK26" s="107">
        <f t="shared" si="7"/>
        <v>0</v>
      </c>
      <c r="AL26" s="107">
        <f t="shared" si="7"/>
        <v>0</v>
      </c>
      <c r="AM26" s="107">
        <f t="shared" si="7"/>
        <v>0</v>
      </c>
      <c r="AN26" s="221">
        <f t="shared" si="7"/>
        <v>0</v>
      </c>
      <c r="AO26" s="221">
        <f t="shared" si="7"/>
        <v>0</v>
      </c>
      <c r="AP26" s="107">
        <f t="shared" si="7"/>
        <v>0</v>
      </c>
      <c r="AQ26" s="107">
        <f t="shared" si="7"/>
        <v>0</v>
      </c>
      <c r="AR26" s="107">
        <f t="shared" si="7"/>
        <v>0</v>
      </c>
      <c r="AS26" s="107">
        <f t="shared" si="7"/>
        <v>0</v>
      </c>
      <c r="AT26" s="107">
        <f t="shared" si="7"/>
        <v>0</v>
      </c>
      <c r="AU26" s="107">
        <f t="shared" si="7"/>
        <v>0</v>
      </c>
      <c r="AV26" s="107">
        <f t="shared" si="7"/>
        <v>0</v>
      </c>
      <c r="AW26" s="107">
        <f t="shared" si="7"/>
        <v>0</v>
      </c>
      <c r="AX26" s="107">
        <f t="shared" si="7"/>
        <v>0</v>
      </c>
      <c r="AY26" s="107">
        <f t="shared" si="7"/>
        <v>0</v>
      </c>
      <c r="AZ26" s="107">
        <f t="shared" si="7"/>
        <v>0</v>
      </c>
      <c r="BA26" s="107">
        <f t="shared" si="7"/>
        <v>0</v>
      </c>
      <c r="BB26" s="107">
        <f t="shared" si="7"/>
        <v>0</v>
      </c>
      <c r="BC26" s="107">
        <f t="shared" si="7"/>
        <v>0</v>
      </c>
      <c r="BD26" s="107">
        <f t="shared" si="7"/>
        <v>0</v>
      </c>
      <c r="BE26" s="107">
        <f t="shared" si="7"/>
        <v>0</v>
      </c>
      <c r="BF26" s="107">
        <f t="shared" si="7"/>
        <v>0</v>
      </c>
      <c r="BG26" s="107">
        <f t="shared" si="7"/>
        <v>0</v>
      </c>
      <c r="BH26" s="107">
        <f t="shared" si="7"/>
        <v>0</v>
      </c>
      <c r="BI26" s="107">
        <f t="shared" si="7"/>
        <v>0</v>
      </c>
      <c r="BJ26" s="107">
        <f t="shared" si="7"/>
        <v>0</v>
      </c>
      <c r="BK26" s="107">
        <f t="shared" si="7"/>
        <v>0</v>
      </c>
    </row>
    <row r="27" spans="1:63" ht="78.75" x14ac:dyDescent="0.25">
      <c r="A27" s="90" t="str">
        <f>G0228_1074205010351_02_0_69_!A28</f>
        <v>1.1.1.1</v>
      </c>
      <c r="B27" s="10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105" t="str">
        <f>G0228_1074205010351_02_0_69_!C28</f>
        <v>Г</v>
      </c>
      <c r="D27" s="107">
        <v>0</v>
      </c>
      <c r="E27" s="107">
        <v>0</v>
      </c>
      <c r="F27" s="107">
        <v>0</v>
      </c>
      <c r="G27" s="107">
        <v>0</v>
      </c>
      <c r="H27" s="107">
        <v>0</v>
      </c>
      <c r="I27" s="107">
        <v>0</v>
      </c>
      <c r="J27" s="107">
        <v>0</v>
      </c>
      <c r="K27" s="107">
        <v>0</v>
      </c>
      <c r="L27" s="107">
        <v>0</v>
      </c>
      <c r="M27" s="107">
        <v>0</v>
      </c>
      <c r="N27" s="107">
        <v>0</v>
      </c>
      <c r="O27" s="107">
        <v>0</v>
      </c>
      <c r="P27" s="107">
        <v>0</v>
      </c>
      <c r="Q27" s="107">
        <v>0</v>
      </c>
      <c r="R27" s="107">
        <v>0</v>
      </c>
      <c r="S27" s="107">
        <v>0</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L27" s="107">
        <v>0</v>
      </c>
      <c r="AM27" s="107">
        <v>0</v>
      </c>
      <c r="AN27" s="221">
        <v>0</v>
      </c>
      <c r="AO27" s="221">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c r="BE27" s="107">
        <v>0</v>
      </c>
      <c r="BF27" s="107">
        <v>0</v>
      </c>
      <c r="BG27" s="107">
        <v>0</v>
      </c>
      <c r="BH27" s="107">
        <v>0</v>
      </c>
      <c r="BI27" s="107">
        <v>0</v>
      </c>
      <c r="BJ27" s="107">
        <v>0</v>
      </c>
      <c r="BK27" s="107">
        <v>0</v>
      </c>
    </row>
    <row r="28" spans="1:63" ht="78.75" x14ac:dyDescent="0.25">
      <c r="A28" s="90" t="str">
        <f>G0228_1074205010351_02_0_69_!A29</f>
        <v>1.1.1.2</v>
      </c>
      <c r="B28" s="10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105" t="str">
        <f>G0228_1074205010351_02_0_69_!C29</f>
        <v>Г</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L28" s="107">
        <v>0</v>
      </c>
      <c r="AM28" s="107">
        <v>0</v>
      </c>
      <c r="AN28" s="221">
        <v>0</v>
      </c>
      <c r="AO28" s="221">
        <v>0</v>
      </c>
      <c r="AP28" s="107">
        <v>0</v>
      </c>
      <c r="AQ28" s="107">
        <v>0</v>
      </c>
      <c r="AR28" s="107">
        <v>0</v>
      </c>
      <c r="AS28" s="107">
        <v>0</v>
      </c>
      <c r="AT28" s="107">
        <v>0</v>
      </c>
      <c r="AU28" s="107">
        <v>0</v>
      </c>
      <c r="AV28" s="107">
        <v>0</v>
      </c>
      <c r="AW28" s="107">
        <v>0</v>
      </c>
      <c r="AX28" s="107">
        <v>0</v>
      </c>
      <c r="AY28" s="107">
        <v>0</v>
      </c>
      <c r="AZ28" s="107">
        <v>0</v>
      </c>
      <c r="BA28" s="107">
        <v>0</v>
      </c>
      <c r="BB28" s="107">
        <v>0</v>
      </c>
      <c r="BC28" s="107">
        <v>0</v>
      </c>
      <c r="BD28" s="107">
        <v>0</v>
      </c>
      <c r="BE28" s="107">
        <v>0</v>
      </c>
      <c r="BF28" s="107">
        <v>0</v>
      </c>
      <c r="BG28" s="107">
        <v>0</v>
      </c>
      <c r="BH28" s="107">
        <v>0</v>
      </c>
      <c r="BI28" s="107">
        <v>0</v>
      </c>
      <c r="BJ28" s="107">
        <v>0</v>
      </c>
      <c r="BK28" s="107">
        <v>0</v>
      </c>
    </row>
    <row r="29" spans="1:63" ht="63" x14ac:dyDescent="0.25">
      <c r="A29" s="90" t="str">
        <f>G0228_1074205010351_02_0_69_!A30</f>
        <v>1.1.1.3</v>
      </c>
      <c r="B29" s="104" t="str">
        <f>G0228_1074205010351_02_0_69_!B30</f>
        <v>Технологическое присоединение энергопринимающих устройств потребителей свыше 150 кВт, всего, в том числе:</v>
      </c>
      <c r="C29" s="105" t="str">
        <f>G0228_1074205010351_02_0_69_!C30</f>
        <v>Г</v>
      </c>
      <c r="D29" s="107">
        <v>0</v>
      </c>
      <c r="E29" s="107">
        <v>0</v>
      </c>
      <c r="F29" s="107">
        <v>0</v>
      </c>
      <c r="G29" s="107">
        <v>0</v>
      </c>
      <c r="H29" s="107">
        <v>0</v>
      </c>
      <c r="I29" s="107">
        <v>0</v>
      </c>
      <c r="J29" s="107">
        <v>0</v>
      </c>
      <c r="K29" s="107">
        <v>0</v>
      </c>
      <c r="L29" s="107">
        <v>0</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L29" s="107">
        <v>0</v>
      </c>
      <c r="AM29" s="107">
        <v>0</v>
      </c>
      <c r="AN29" s="221">
        <v>0</v>
      </c>
      <c r="AO29" s="221">
        <v>0</v>
      </c>
      <c r="AP29" s="107">
        <v>0</v>
      </c>
      <c r="AQ29" s="107">
        <v>0</v>
      </c>
      <c r="AR29" s="107">
        <v>0</v>
      </c>
      <c r="AS29" s="107">
        <v>0</v>
      </c>
      <c r="AT29" s="107">
        <v>0</v>
      </c>
      <c r="AU29" s="107">
        <v>0</v>
      </c>
      <c r="AV29" s="107">
        <v>0</v>
      </c>
      <c r="AW29" s="107">
        <v>0</v>
      </c>
      <c r="AX29" s="107">
        <v>0</v>
      </c>
      <c r="AY29" s="107">
        <v>0</v>
      </c>
      <c r="AZ29" s="107">
        <v>0</v>
      </c>
      <c r="BA29" s="107">
        <v>0</v>
      </c>
      <c r="BB29" s="107">
        <v>0</v>
      </c>
      <c r="BC29" s="107">
        <v>0</v>
      </c>
      <c r="BD29" s="107">
        <v>0</v>
      </c>
      <c r="BE29" s="107">
        <v>0</v>
      </c>
      <c r="BF29" s="107">
        <v>0</v>
      </c>
      <c r="BG29" s="107">
        <v>0</v>
      </c>
      <c r="BH29" s="107">
        <v>0</v>
      </c>
      <c r="BI29" s="107">
        <v>0</v>
      </c>
      <c r="BJ29" s="107">
        <v>0</v>
      </c>
      <c r="BK29" s="107">
        <v>0</v>
      </c>
    </row>
    <row r="30" spans="1:63" ht="47.25" x14ac:dyDescent="0.25">
      <c r="A30" s="90" t="str">
        <f>G0228_1074205010351_02_0_69_!A31</f>
        <v>1.1.2</v>
      </c>
      <c r="B30" s="104" t="str">
        <f>G0228_1074205010351_02_0_69_!B31</f>
        <v>Технологическое присоединение объектов электросетевого хозяйства, всего, в том числе:</v>
      </c>
      <c r="C30" s="105" t="str">
        <f>G0228_1074205010351_02_0_69_!C31</f>
        <v>Г</v>
      </c>
      <c r="D30" s="107">
        <f t="shared" ref="D30:BK30" si="8">SUM(D31:D32)</f>
        <v>0</v>
      </c>
      <c r="E30" s="107">
        <f t="shared" si="8"/>
        <v>0</v>
      </c>
      <c r="F30" s="107">
        <f t="shared" si="8"/>
        <v>0</v>
      </c>
      <c r="G30" s="107">
        <f t="shared" si="8"/>
        <v>0</v>
      </c>
      <c r="H30" s="107">
        <f t="shared" si="8"/>
        <v>0</v>
      </c>
      <c r="I30" s="107">
        <f t="shared" si="8"/>
        <v>0</v>
      </c>
      <c r="J30" s="107">
        <f t="shared" si="8"/>
        <v>0</v>
      </c>
      <c r="K30" s="107">
        <f t="shared" si="8"/>
        <v>0</v>
      </c>
      <c r="L30" s="107">
        <f t="shared" si="8"/>
        <v>0</v>
      </c>
      <c r="M30" s="107">
        <f t="shared" si="8"/>
        <v>0</v>
      </c>
      <c r="N30" s="107">
        <f t="shared" si="8"/>
        <v>0</v>
      </c>
      <c r="O30" s="107">
        <f t="shared" si="8"/>
        <v>0</v>
      </c>
      <c r="P30" s="107">
        <f t="shared" si="8"/>
        <v>0</v>
      </c>
      <c r="Q30" s="107">
        <f t="shared" si="8"/>
        <v>0</v>
      </c>
      <c r="R30" s="107">
        <f t="shared" si="8"/>
        <v>0</v>
      </c>
      <c r="S30" s="107">
        <f t="shared" si="8"/>
        <v>0</v>
      </c>
      <c r="T30" s="107">
        <f t="shared" si="8"/>
        <v>0</v>
      </c>
      <c r="U30" s="107">
        <f t="shared" si="8"/>
        <v>0</v>
      </c>
      <c r="V30" s="107">
        <f t="shared" si="8"/>
        <v>0</v>
      </c>
      <c r="W30" s="107">
        <f t="shared" si="8"/>
        <v>0</v>
      </c>
      <c r="X30" s="107">
        <f t="shared" si="8"/>
        <v>0</v>
      </c>
      <c r="Y30" s="107">
        <f t="shared" si="8"/>
        <v>0</v>
      </c>
      <c r="Z30" s="107">
        <f t="shared" si="8"/>
        <v>0</v>
      </c>
      <c r="AA30" s="107">
        <f t="shared" si="8"/>
        <v>0</v>
      </c>
      <c r="AB30" s="107">
        <f t="shared" si="8"/>
        <v>0</v>
      </c>
      <c r="AC30" s="107">
        <f t="shared" si="8"/>
        <v>0</v>
      </c>
      <c r="AD30" s="107">
        <f t="shared" si="8"/>
        <v>0</v>
      </c>
      <c r="AE30" s="107">
        <f t="shared" si="8"/>
        <v>0</v>
      </c>
      <c r="AF30" s="107">
        <f t="shared" si="8"/>
        <v>0</v>
      </c>
      <c r="AG30" s="107">
        <f t="shared" si="8"/>
        <v>0</v>
      </c>
      <c r="AH30" s="107">
        <f t="shared" si="8"/>
        <v>0</v>
      </c>
      <c r="AI30" s="107">
        <f t="shared" si="8"/>
        <v>0</v>
      </c>
      <c r="AJ30" s="107">
        <f t="shared" si="8"/>
        <v>0</v>
      </c>
      <c r="AK30" s="107">
        <f t="shared" si="8"/>
        <v>0</v>
      </c>
      <c r="AL30" s="107">
        <f t="shared" si="8"/>
        <v>0</v>
      </c>
      <c r="AM30" s="107">
        <f t="shared" si="8"/>
        <v>0</v>
      </c>
      <c r="AN30" s="221">
        <f t="shared" si="8"/>
        <v>0</v>
      </c>
      <c r="AO30" s="221">
        <f t="shared" si="8"/>
        <v>0</v>
      </c>
      <c r="AP30" s="107">
        <f t="shared" si="8"/>
        <v>0</v>
      </c>
      <c r="AQ30" s="107">
        <f t="shared" si="8"/>
        <v>0</v>
      </c>
      <c r="AR30" s="107">
        <f t="shared" si="8"/>
        <v>0</v>
      </c>
      <c r="AS30" s="107">
        <f t="shared" si="8"/>
        <v>0</v>
      </c>
      <c r="AT30" s="107">
        <f t="shared" si="8"/>
        <v>0</v>
      </c>
      <c r="AU30" s="107">
        <f t="shared" si="8"/>
        <v>0</v>
      </c>
      <c r="AV30" s="107">
        <f t="shared" si="8"/>
        <v>0</v>
      </c>
      <c r="AW30" s="107">
        <f t="shared" si="8"/>
        <v>0</v>
      </c>
      <c r="AX30" s="107">
        <f t="shared" si="8"/>
        <v>0</v>
      </c>
      <c r="AY30" s="107">
        <f t="shared" si="8"/>
        <v>0</v>
      </c>
      <c r="AZ30" s="107">
        <f t="shared" si="8"/>
        <v>0</v>
      </c>
      <c r="BA30" s="107">
        <f t="shared" si="8"/>
        <v>0</v>
      </c>
      <c r="BB30" s="107">
        <f t="shared" si="8"/>
        <v>0</v>
      </c>
      <c r="BC30" s="107">
        <f t="shared" si="8"/>
        <v>0</v>
      </c>
      <c r="BD30" s="107">
        <f t="shared" si="8"/>
        <v>0</v>
      </c>
      <c r="BE30" s="107">
        <f t="shared" si="8"/>
        <v>0</v>
      </c>
      <c r="BF30" s="107">
        <f t="shared" si="8"/>
        <v>0</v>
      </c>
      <c r="BG30" s="107">
        <f t="shared" si="8"/>
        <v>0</v>
      </c>
      <c r="BH30" s="107">
        <f t="shared" si="8"/>
        <v>0</v>
      </c>
      <c r="BI30" s="107">
        <f t="shared" si="8"/>
        <v>0</v>
      </c>
      <c r="BJ30" s="107">
        <f t="shared" si="8"/>
        <v>0</v>
      </c>
      <c r="BK30" s="107">
        <f t="shared" si="8"/>
        <v>0</v>
      </c>
    </row>
    <row r="31" spans="1:63" ht="78.75" x14ac:dyDescent="0.25">
      <c r="A31" s="90" t="str">
        <f>G0228_1074205010351_02_0_69_!A32</f>
        <v>1.1.2.1</v>
      </c>
      <c r="B31" s="10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105" t="str">
        <f>G0228_1074205010351_02_0_69_!C32</f>
        <v>Г</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L31" s="107">
        <v>0</v>
      </c>
      <c r="AM31" s="107">
        <v>0</v>
      </c>
      <c r="AN31" s="221">
        <v>0</v>
      </c>
      <c r="AO31" s="221">
        <v>0</v>
      </c>
      <c r="AP31" s="107">
        <v>0</v>
      </c>
      <c r="AQ31" s="107">
        <v>0</v>
      </c>
      <c r="AR31" s="107">
        <v>0</v>
      </c>
      <c r="AS31" s="107">
        <v>0</v>
      </c>
      <c r="AT31" s="107">
        <v>0</v>
      </c>
      <c r="AU31" s="107">
        <v>0</v>
      </c>
      <c r="AV31" s="107">
        <v>0</v>
      </c>
      <c r="AW31" s="107">
        <v>0</v>
      </c>
      <c r="AX31" s="107">
        <v>0</v>
      </c>
      <c r="AY31" s="107">
        <v>0</v>
      </c>
      <c r="AZ31" s="107">
        <v>0</v>
      </c>
      <c r="BA31" s="107">
        <v>0</v>
      </c>
      <c r="BB31" s="107">
        <v>0</v>
      </c>
      <c r="BC31" s="107">
        <v>0</v>
      </c>
      <c r="BD31" s="107">
        <v>0</v>
      </c>
      <c r="BE31" s="107">
        <v>0</v>
      </c>
      <c r="BF31" s="107">
        <v>0</v>
      </c>
      <c r="BG31" s="107">
        <v>0</v>
      </c>
      <c r="BH31" s="107">
        <v>0</v>
      </c>
      <c r="BI31" s="107">
        <v>0</v>
      </c>
      <c r="BJ31" s="107">
        <v>0</v>
      </c>
      <c r="BK31" s="107">
        <v>0</v>
      </c>
    </row>
    <row r="32" spans="1:63" ht="47.25" x14ac:dyDescent="0.25">
      <c r="A32" s="90" t="str">
        <f>G0228_1074205010351_02_0_69_!A33</f>
        <v>1.1.2.2</v>
      </c>
      <c r="B32" s="104" t="str">
        <f>G0228_1074205010351_02_0_69_!B33</f>
        <v>Технологическое присоединение к электрическим сетям иных сетевых организаций, всего, в том числе:</v>
      </c>
      <c r="C32" s="105" t="str">
        <f>G0228_1074205010351_02_0_69_!C33</f>
        <v>Г</v>
      </c>
      <c r="D32" s="107">
        <v>0</v>
      </c>
      <c r="E32" s="107">
        <v>0</v>
      </c>
      <c r="F32" s="107">
        <v>0</v>
      </c>
      <c r="G32" s="107">
        <v>0</v>
      </c>
      <c r="H32" s="107">
        <v>0</v>
      </c>
      <c r="I32" s="107">
        <v>0</v>
      </c>
      <c r="J32" s="107">
        <v>0</v>
      </c>
      <c r="K32" s="107">
        <v>0</v>
      </c>
      <c r="L32" s="107">
        <v>0</v>
      </c>
      <c r="M32" s="107">
        <v>0</v>
      </c>
      <c r="N32" s="107">
        <v>0</v>
      </c>
      <c r="O32" s="107">
        <v>0</v>
      </c>
      <c r="P32" s="107">
        <v>0</v>
      </c>
      <c r="Q32" s="107">
        <v>0</v>
      </c>
      <c r="R32" s="107">
        <v>0</v>
      </c>
      <c r="S32" s="107">
        <v>0</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L32" s="107">
        <v>0</v>
      </c>
      <c r="AM32" s="107">
        <v>0</v>
      </c>
      <c r="AN32" s="221">
        <v>0</v>
      </c>
      <c r="AO32" s="221">
        <v>0</v>
      </c>
      <c r="AP32" s="107">
        <v>0</v>
      </c>
      <c r="AQ32" s="107">
        <v>0</v>
      </c>
      <c r="AR32" s="107">
        <v>0</v>
      </c>
      <c r="AS32" s="107">
        <v>0</v>
      </c>
      <c r="AT32" s="107">
        <v>0</v>
      </c>
      <c r="AU32" s="107">
        <v>0</v>
      </c>
      <c r="AV32" s="107">
        <v>0</v>
      </c>
      <c r="AW32" s="107">
        <v>0</v>
      </c>
      <c r="AX32" s="107">
        <v>0</v>
      </c>
      <c r="AY32" s="107">
        <v>0</v>
      </c>
      <c r="AZ32" s="107">
        <v>0</v>
      </c>
      <c r="BA32" s="107">
        <v>0</v>
      </c>
      <c r="BB32" s="107">
        <v>0</v>
      </c>
      <c r="BC32" s="107">
        <v>0</v>
      </c>
      <c r="BD32" s="107">
        <v>0</v>
      </c>
      <c r="BE32" s="107">
        <v>0</v>
      </c>
      <c r="BF32" s="107">
        <v>0</v>
      </c>
      <c r="BG32" s="107">
        <v>0</v>
      </c>
      <c r="BH32" s="107">
        <v>0</v>
      </c>
      <c r="BI32" s="107">
        <v>0</v>
      </c>
      <c r="BJ32" s="107">
        <v>0</v>
      </c>
      <c r="BK32" s="107">
        <v>0</v>
      </c>
    </row>
    <row r="33" spans="1:63" ht="63" x14ac:dyDescent="0.25">
      <c r="A33" s="90" t="str">
        <f>G0228_1074205010351_02_0_69_!A34</f>
        <v>1.1.3</v>
      </c>
      <c r="B33" s="104" t="str">
        <f>G0228_1074205010351_02_0_69_!B34</f>
        <v>Технологическое присоединение объектов по производству электрической энергии всего, в том числе:</v>
      </c>
      <c r="C33" s="105" t="str">
        <f>G0228_1074205010351_02_0_69_!C34</f>
        <v>Г</v>
      </c>
      <c r="D33" s="107">
        <f t="shared" ref="D33:BK33" si="9">SUM(D34:D39)</f>
        <v>0</v>
      </c>
      <c r="E33" s="107">
        <f t="shared" si="9"/>
        <v>0</v>
      </c>
      <c r="F33" s="107">
        <f t="shared" si="9"/>
        <v>0</v>
      </c>
      <c r="G33" s="107">
        <f t="shared" si="9"/>
        <v>0</v>
      </c>
      <c r="H33" s="107">
        <f t="shared" si="9"/>
        <v>0</v>
      </c>
      <c r="I33" s="107">
        <f t="shared" si="9"/>
        <v>0</v>
      </c>
      <c r="J33" s="107">
        <f t="shared" si="9"/>
        <v>0</v>
      </c>
      <c r="K33" s="107">
        <f t="shared" si="9"/>
        <v>0</v>
      </c>
      <c r="L33" s="107">
        <f t="shared" si="9"/>
        <v>0</v>
      </c>
      <c r="M33" s="107">
        <f t="shared" si="9"/>
        <v>0</v>
      </c>
      <c r="N33" s="107">
        <f t="shared" si="9"/>
        <v>0</v>
      </c>
      <c r="O33" s="107">
        <f t="shared" si="9"/>
        <v>0</v>
      </c>
      <c r="P33" s="107">
        <f t="shared" si="9"/>
        <v>0</v>
      </c>
      <c r="Q33" s="107">
        <f t="shared" si="9"/>
        <v>0</v>
      </c>
      <c r="R33" s="107">
        <f t="shared" si="9"/>
        <v>0</v>
      </c>
      <c r="S33" s="107">
        <f t="shared" si="9"/>
        <v>0</v>
      </c>
      <c r="T33" s="107">
        <f t="shared" si="9"/>
        <v>0</v>
      </c>
      <c r="U33" s="107">
        <f t="shared" si="9"/>
        <v>0</v>
      </c>
      <c r="V33" s="107">
        <f t="shared" si="9"/>
        <v>0</v>
      </c>
      <c r="W33" s="107">
        <f t="shared" si="9"/>
        <v>0</v>
      </c>
      <c r="X33" s="107">
        <f t="shared" si="9"/>
        <v>0</v>
      </c>
      <c r="Y33" s="107">
        <f t="shared" si="9"/>
        <v>0</v>
      </c>
      <c r="Z33" s="107">
        <f t="shared" si="9"/>
        <v>0</v>
      </c>
      <c r="AA33" s="107">
        <f t="shared" si="9"/>
        <v>0</v>
      </c>
      <c r="AB33" s="107">
        <f t="shared" si="9"/>
        <v>0</v>
      </c>
      <c r="AC33" s="107">
        <f t="shared" si="9"/>
        <v>0</v>
      </c>
      <c r="AD33" s="107">
        <f t="shared" si="9"/>
        <v>0</v>
      </c>
      <c r="AE33" s="107">
        <f t="shared" si="9"/>
        <v>0</v>
      </c>
      <c r="AF33" s="107">
        <f t="shared" si="9"/>
        <v>0</v>
      </c>
      <c r="AG33" s="107">
        <f t="shared" si="9"/>
        <v>0</v>
      </c>
      <c r="AH33" s="107">
        <f t="shared" si="9"/>
        <v>0</v>
      </c>
      <c r="AI33" s="107">
        <f t="shared" si="9"/>
        <v>0</v>
      </c>
      <c r="AJ33" s="107">
        <f t="shared" si="9"/>
        <v>0</v>
      </c>
      <c r="AK33" s="107">
        <f t="shared" si="9"/>
        <v>0</v>
      </c>
      <c r="AL33" s="107">
        <f t="shared" si="9"/>
        <v>0</v>
      </c>
      <c r="AM33" s="107">
        <f t="shared" si="9"/>
        <v>0</v>
      </c>
      <c r="AN33" s="221">
        <f t="shared" si="9"/>
        <v>0</v>
      </c>
      <c r="AO33" s="221">
        <f t="shared" si="9"/>
        <v>0</v>
      </c>
      <c r="AP33" s="107">
        <f t="shared" si="9"/>
        <v>0</v>
      </c>
      <c r="AQ33" s="107">
        <f t="shared" si="9"/>
        <v>0</v>
      </c>
      <c r="AR33" s="107">
        <f t="shared" si="9"/>
        <v>0</v>
      </c>
      <c r="AS33" s="107">
        <f t="shared" si="9"/>
        <v>0</v>
      </c>
      <c r="AT33" s="107">
        <f t="shared" si="9"/>
        <v>0</v>
      </c>
      <c r="AU33" s="107">
        <f t="shared" si="9"/>
        <v>0</v>
      </c>
      <c r="AV33" s="107">
        <f t="shared" si="9"/>
        <v>0</v>
      </c>
      <c r="AW33" s="107">
        <f t="shared" si="9"/>
        <v>0</v>
      </c>
      <c r="AX33" s="107">
        <f t="shared" si="9"/>
        <v>0</v>
      </c>
      <c r="AY33" s="107">
        <f t="shared" si="9"/>
        <v>0</v>
      </c>
      <c r="AZ33" s="107">
        <f t="shared" si="9"/>
        <v>0</v>
      </c>
      <c r="BA33" s="107">
        <f t="shared" si="9"/>
        <v>0</v>
      </c>
      <c r="BB33" s="107">
        <f t="shared" si="9"/>
        <v>0</v>
      </c>
      <c r="BC33" s="107">
        <f t="shared" si="9"/>
        <v>0</v>
      </c>
      <c r="BD33" s="107">
        <f t="shared" si="9"/>
        <v>0</v>
      </c>
      <c r="BE33" s="107">
        <f t="shared" si="9"/>
        <v>0</v>
      </c>
      <c r="BF33" s="107">
        <f t="shared" si="9"/>
        <v>0</v>
      </c>
      <c r="BG33" s="107">
        <f t="shared" si="9"/>
        <v>0</v>
      </c>
      <c r="BH33" s="107">
        <f t="shared" si="9"/>
        <v>0</v>
      </c>
      <c r="BI33" s="107">
        <f t="shared" si="9"/>
        <v>0</v>
      </c>
      <c r="BJ33" s="107">
        <f t="shared" si="9"/>
        <v>0</v>
      </c>
      <c r="BK33" s="107">
        <f t="shared" si="9"/>
        <v>0</v>
      </c>
    </row>
    <row r="34" spans="1:63" ht="141.75" x14ac:dyDescent="0.25">
      <c r="A34" s="90" t="str">
        <f>G0228_1074205010351_02_0_69_!A35</f>
        <v>1.1.3.1</v>
      </c>
      <c r="B34" s="10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105" t="str">
        <f>G0228_1074205010351_02_0_69_!C35</f>
        <v>Г</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L34" s="107">
        <v>0</v>
      </c>
      <c r="AM34" s="107">
        <v>0</v>
      </c>
      <c r="AN34" s="221">
        <v>0</v>
      </c>
      <c r="AO34" s="221">
        <v>0</v>
      </c>
      <c r="AP34" s="107">
        <v>0</v>
      </c>
      <c r="AQ34" s="107">
        <v>0</v>
      </c>
      <c r="AR34" s="107">
        <v>0</v>
      </c>
      <c r="AS34" s="107">
        <v>0</v>
      </c>
      <c r="AT34" s="107">
        <v>0</v>
      </c>
      <c r="AU34" s="107">
        <v>0</v>
      </c>
      <c r="AV34" s="107">
        <v>0</v>
      </c>
      <c r="AW34" s="107">
        <v>0</v>
      </c>
      <c r="AX34" s="107">
        <v>0</v>
      </c>
      <c r="AY34" s="107">
        <v>0</v>
      </c>
      <c r="AZ34" s="107">
        <v>0</v>
      </c>
      <c r="BA34" s="107">
        <v>0</v>
      </c>
      <c r="BB34" s="107">
        <v>0</v>
      </c>
      <c r="BC34" s="107">
        <v>0</v>
      </c>
      <c r="BD34" s="107">
        <v>0</v>
      </c>
      <c r="BE34" s="107">
        <v>0</v>
      </c>
      <c r="BF34" s="107">
        <v>0</v>
      </c>
      <c r="BG34" s="107">
        <v>0</v>
      </c>
      <c r="BH34" s="107">
        <v>0</v>
      </c>
      <c r="BI34" s="107">
        <v>0</v>
      </c>
      <c r="BJ34" s="107">
        <v>0</v>
      </c>
      <c r="BK34" s="107">
        <v>0</v>
      </c>
    </row>
    <row r="35" spans="1:63" ht="110.25" x14ac:dyDescent="0.25">
      <c r="A35" s="90" t="str">
        <f>G0228_1074205010351_02_0_69_!A36</f>
        <v>1.1.3.1</v>
      </c>
      <c r="B35" s="10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105" t="str">
        <f>G0228_1074205010351_02_0_69_!C36</f>
        <v>Г</v>
      </c>
      <c r="D35" s="107">
        <v>0</v>
      </c>
      <c r="E35" s="107">
        <v>0</v>
      </c>
      <c r="F35" s="107">
        <v>0</v>
      </c>
      <c r="G35" s="107">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L35" s="107">
        <v>0</v>
      </c>
      <c r="AM35" s="107">
        <v>0</v>
      </c>
      <c r="AN35" s="221">
        <v>0</v>
      </c>
      <c r="AO35" s="221">
        <v>0</v>
      </c>
      <c r="AP35" s="107">
        <v>0</v>
      </c>
      <c r="AQ35" s="107">
        <v>0</v>
      </c>
      <c r="AR35" s="107">
        <v>0</v>
      </c>
      <c r="AS35" s="107">
        <v>0</v>
      </c>
      <c r="AT35" s="107">
        <v>0</v>
      </c>
      <c r="AU35" s="107">
        <v>0</v>
      </c>
      <c r="AV35" s="107">
        <v>0</v>
      </c>
      <c r="AW35" s="107">
        <v>0</v>
      </c>
      <c r="AX35" s="107">
        <v>0</v>
      </c>
      <c r="AY35" s="107">
        <v>0</v>
      </c>
      <c r="AZ35" s="107">
        <v>0</v>
      </c>
      <c r="BA35" s="107">
        <v>0</v>
      </c>
      <c r="BB35" s="107">
        <v>0</v>
      </c>
      <c r="BC35" s="107">
        <v>0</v>
      </c>
      <c r="BD35" s="107">
        <v>0</v>
      </c>
      <c r="BE35" s="107">
        <v>0</v>
      </c>
      <c r="BF35" s="107">
        <v>0</v>
      </c>
      <c r="BG35" s="107">
        <v>0</v>
      </c>
      <c r="BH35" s="107">
        <v>0</v>
      </c>
      <c r="BI35" s="107">
        <v>0</v>
      </c>
      <c r="BJ35" s="107">
        <v>0</v>
      </c>
      <c r="BK35" s="107">
        <v>0</v>
      </c>
    </row>
    <row r="36" spans="1:63" ht="126" x14ac:dyDescent="0.25">
      <c r="A36" s="90" t="str">
        <f>G0228_1074205010351_02_0_69_!A37</f>
        <v>1.1.3.1</v>
      </c>
      <c r="B36" s="10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05" t="str">
        <f>G0228_1074205010351_02_0_69_!C37</f>
        <v>Г</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L36" s="107">
        <v>0</v>
      </c>
      <c r="AM36" s="107">
        <v>0</v>
      </c>
      <c r="AN36" s="221">
        <v>0</v>
      </c>
      <c r="AO36" s="221">
        <v>0</v>
      </c>
      <c r="AP36" s="107">
        <v>0</v>
      </c>
      <c r="AQ36" s="107">
        <v>0</v>
      </c>
      <c r="AR36" s="107">
        <v>0</v>
      </c>
      <c r="AS36" s="107">
        <v>0</v>
      </c>
      <c r="AT36" s="107">
        <v>0</v>
      </c>
      <c r="AU36" s="107">
        <v>0</v>
      </c>
      <c r="AV36" s="107">
        <v>0</v>
      </c>
      <c r="AW36" s="107">
        <v>0</v>
      </c>
      <c r="AX36" s="107">
        <v>0</v>
      </c>
      <c r="AY36" s="107">
        <v>0</v>
      </c>
      <c r="AZ36" s="107">
        <v>0</v>
      </c>
      <c r="BA36" s="107">
        <v>0</v>
      </c>
      <c r="BB36" s="107">
        <v>0</v>
      </c>
      <c r="BC36" s="107">
        <v>0</v>
      </c>
      <c r="BD36" s="107">
        <v>0</v>
      </c>
      <c r="BE36" s="107">
        <v>0</v>
      </c>
      <c r="BF36" s="107">
        <v>0</v>
      </c>
      <c r="BG36" s="107">
        <v>0</v>
      </c>
      <c r="BH36" s="107">
        <v>0</v>
      </c>
      <c r="BI36" s="107">
        <v>0</v>
      </c>
      <c r="BJ36" s="107">
        <v>0</v>
      </c>
      <c r="BK36" s="107">
        <v>0</v>
      </c>
    </row>
    <row r="37" spans="1:63" ht="141.75" x14ac:dyDescent="0.25">
      <c r="A37" s="90" t="str">
        <f>G0228_1074205010351_02_0_69_!A38</f>
        <v>1.1.3.2</v>
      </c>
      <c r="B37" s="10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05" t="str">
        <f>G0228_1074205010351_02_0_69_!C38</f>
        <v>Г</v>
      </c>
      <c r="D37" s="107">
        <v>0</v>
      </c>
      <c r="E37" s="107">
        <v>0</v>
      </c>
      <c r="F37" s="107">
        <v>0</v>
      </c>
      <c r="G37" s="107">
        <v>0</v>
      </c>
      <c r="H37" s="107">
        <v>0</v>
      </c>
      <c r="I37" s="107">
        <v>0</v>
      </c>
      <c r="J37" s="107">
        <v>0</v>
      </c>
      <c r="K37" s="107">
        <v>0</v>
      </c>
      <c r="L37" s="107">
        <v>0</v>
      </c>
      <c r="M37" s="107">
        <v>0</v>
      </c>
      <c r="N37" s="107">
        <v>0</v>
      </c>
      <c r="O37" s="107">
        <v>0</v>
      </c>
      <c r="P37" s="107">
        <v>0</v>
      </c>
      <c r="Q37" s="107">
        <v>0</v>
      </c>
      <c r="R37" s="107">
        <v>0</v>
      </c>
      <c r="S37" s="107">
        <v>0</v>
      </c>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L37" s="107">
        <v>0</v>
      </c>
      <c r="AM37" s="107">
        <v>0</v>
      </c>
      <c r="AN37" s="221">
        <v>0</v>
      </c>
      <c r="AO37" s="221">
        <v>0</v>
      </c>
      <c r="AP37" s="107">
        <v>0</v>
      </c>
      <c r="AQ37" s="107">
        <v>0</v>
      </c>
      <c r="AR37" s="107">
        <v>0</v>
      </c>
      <c r="AS37" s="107">
        <v>0</v>
      </c>
      <c r="AT37" s="107">
        <v>0</v>
      </c>
      <c r="AU37" s="107">
        <v>0</v>
      </c>
      <c r="AV37" s="107">
        <v>0</v>
      </c>
      <c r="AW37" s="107">
        <v>0</v>
      </c>
      <c r="AX37" s="107">
        <v>0</v>
      </c>
      <c r="AY37" s="107">
        <v>0</v>
      </c>
      <c r="AZ37" s="107">
        <v>0</v>
      </c>
      <c r="BA37" s="107">
        <v>0</v>
      </c>
      <c r="BB37" s="107">
        <v>0</v>
      </c>
      <c r="BC37" s="107">
        <v>0</v>
      </c>
      <c r="BD37" s="107">
        <v>0</v>
      </c>
      <c r="BE37" s="107">
        <v>0</v>
      </c>
      <c r="BF37" s="107">
        <v>0</v>
      </c>
      <c r="BG37" s="107">
        <v>0</v>
      </c>
      <c r="BH37" s="107">
        <v>0</v>
      </c>
      <c r="BI37" s="107">
        <v>0</v>
      </c>
      <c r="BJ37" s="107">
        <v>0</v>
      </c>
      <c r="BK37" s="107">
        <v>0</v>
      </c>
    </row>
    <row r="38" spans="1:63" ht="110.25" x14ac:dyDescent="0.25">
      <c r="A38" s="90" t="str">
        <f>G0228_1074205010351_02_0_69_!A39</f>
        <v>1.1.3.2</v>
      </c>
      <c r="B38" s="10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05" t="str">
        <f>G0228_1074205010351_02_0_69_!C39</f>
        <v>Г</v>
      </c>
      <c r="D38" s="107">
        <v>0</v>
      </c>
      <c r="E38" s="107">
        <v>0</v>
      </c>
      <c r="F38" s="107">
        <v>0</v>
      </c>
      <c r="G38" s="107">
        <v>0</v>
      </c>
      <c r="H38" s="107">
        <v>0</v>
      </c>
      <c r="I38" s="107">
        <v>0</v>
      </c>
      <c r="J38" s="107">
        <v>0</v>
      </c>
      <c r="K38" s="107">
        <v>0</v>
      </c>
      <c r="L38" s="107">
        <v>0</v>
      </c>
      <c r="M38" s="107">
        <v>0</v>
      </c>
      <c r="N38" s="107">
        <v>0</v>
      </c>
      <c r="O38" s="107">
        <v>0</v>
      </c>
      <c r="P38" s="107">
        <v>0</v>
      </c>
      <c r="Q38" s="107">
        <v>0</v>
      </c>
      <c r="R38" s="107">
        <v>0</v>
      </c>
      <c r="S38" s="107">
        <v>0</v>
      </c>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L38" s="107">
        <v>0</v>
      </c>
      <c r="AM38" s="107">
        <v>0</v>
      </c>
      <c r="AN38" s="221">
        <v>0</v>
      </c>
      <c r="AO38" s="221">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c r="BE38" s="107">
        <v>0</v>
      </c>
      <c r="BF38" s="107">
        <v>0</v>
      </c>
      <c r="BG38" s="107">
        <v>0</v>
      </c>
      <c r="BH38" s="107">
        <v>0</v>
      </c>
      <c r="BI38" s="107">
        <v>0</v>
      </c>
      <c r="BJ38" s="107">
        <v>0</v>
      </c>
      <c r="BK38" s="107">
        <v>0</v>
      </c>
    </row>
    <row r="39" spans="1:63" ht="126" x14ac:dyDescent="0.25">
      <c r="A39" s="90" t="str">
        <f>G0228_1074205010351_02_0_69_!A40</f>
        <v>1.1.3.2</v>
      </c>
      <c r="B39" s="10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05" t="str">
        <f>G0228_1074205010351_02_0_69_!C40</f>
        <v>Г</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c r="AN39" s="221">
        <v>0</v>
      </c>
      <c r="AO39" s="221">
        <v>0</v>
      </c>
      <c r="AP39" s="107">
        <v>0</v>
      </c>
      <c r="AQ39" s="107">
        <v>0</v>
      </c>
      <c r="AR39" s="107">
        <v>0</v>
      </c>
      <c r="AS39" s="107">
        <v>0</v>
      </c>
      <c r="AT39" s="107">
        <v>0</v>
      </c>
      <c r="AU39" s="107">
        <v>0</v>
      </c>
      <c r="AV39" s="107">
        <v>0</v>
      </c>
      <c r="AW39" s="107">
        <v>0</v>
      </c>
      <c r="AX39" s="107">
        <v>0</v>
      </c>
      <c r="AY39" s="107">
        <v>0</v>
      </c>
      <c r="AZ39" s="107">
        <v>0</v>
      </c>
      <c r="BA39" s="107">
        <v>0</v>
      </c>
      <c r="BB39" s="107">
        <v>0</v>
      </c>
      <c r="BC39" s="107">
        <v>0</v>
      </c>
      <c r="BD39" s="107">
        <v>0</v>
      </c>
      <c r="BE39" s="107">
        <v>0</v>
      </c>
      <c r="BF39" s="107">
        <v>0</v>
      </c>
      <c r="BG39" s="107">
        <v>0</v>
      </c>
      <c r="BH39" s="107">
        <v>0</v>
      </c>
      <c r="BI39" s="107">
        <v>0</v>
      </c>
      <c r="BJ39" s="107">
        <v>0</v>
      </c>
      <c r="BK39" s="107">
        <v>0</v>
      </c>
    </row>
    <row r="40" spans="1:63" ht="110.25" x14ac:dyDescent="0.25">
      <c r="A40" s="90" t="str">
        <f>G0228_1074205010351_02_0_69_!A41</f>
        <v>1.1.4</v>
      </c>
      <c r="B40" s="10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105" t="str">
        <f>G0228_1074205010351_02_0_69_!C41</f>
        <v>Г</v>
      </c>
      <c r="D40" s="107">
        <f t="shared" ref="D40:BK40" si="10">SUM(D41:D42)</f>
        <v>0</v>
      </c>
      <c r="E40" s="107">
        <f t="shared" si="10"/>
        <v>0</v>
      </c>
      <c r="F40" s="107">
        <f t="shared" si="10"/>
        <v>0</v>
      </c>
      <c r="G40" s="107">
        <f t="shared" si="10"/>
        <v>0</v>
      </c>
      <c r="H40" s="107">
        <f t="shared" si="10"/>
        <v>0</v>
      </c>
      <c r="I40" s="107">
        <f t="shared" si="10"/>
        <v>0</v>
      </c>
      <c r="J40" s="107">
        <f t="shared" si="10"/>
        <v>0</v>
      </c>
      <c r="K40" s="107">
        <f t="shared" si="10"/>
        <v>0</v>
      </c>
      <c r="L40" s="107">
        <f t="shared" si="10"/>
        <v>0</v>
      </c>
      <c r="M40" s="107">
        <f t="shared" si="10"/>
        <v>0</v>
      </c>
      <c r="N40" s="107">
        <f t="shared" si="10"/>
        <v>0</v>
      </c>
      <c r="O40" s="107">
        <f t="shared" si="10"/>
        <v>0</v>
      </c>
      <c r="P40" s="107">
        <f t="shared" si="10"/>
        <v>0</v>
      </c>
      <c r="Q40" s="107">
        <f t="shared" si="10"/>
        <v>0</v>
      </c>
      <c r="R40" s="107">
        <f t="shared" si="10"/>
        <v>0</v>
      </c>
      <c r="S40" s="107">
        <f t="shared" si="10"/>
        <v>0</v>
      </c>
      <c r="T40" s="107">
        <f t="shared" si="10"/>
        <v>0</v>
      </c>
      <c r="U40" s="107">
        <f t="shared" si="10"/>
        <v>0</v>
      </c>
      <c r="V40" s="107">
        <f t="shared" si="10"/>
        <v>0</v>
      </c>
      <c r="W40" s="107">
        <f t="shared" si="10"/>
        <v>0</v>
      </c>
      <c r="X40" s="107">
        <f t="shared" si="10"/>
        <v>0</v>
      </c>
      <c r="Y40" s="107">
        <f t="shared" si="10"/>
        <v>0</v>
      </c>
      <c r="Z40" s="107">
        <f t="shared" si="10"/>
        <v>0</v>
      </c>
      <c r="AA40" s="107">
        <f t="shared" si="10"/>
        <v>0</v>
      </c>
      <c r="AB40" s="107">
        <f t="shared" si="10"/>
        <v>0</v>
      </c>
      <c r="AC40" s="107">
        <f t="shared" si="10"/>
        <v>0</v>
      </c>
      <c r="AD40" s="107">
        <f t="shared" si="10"/>
        <v>0</v>
      </c>
      <c r="AE40" s="107">
        <f t="shared" si="10"/>
        <v>0</v>
      </c>
      <c r="AF40" s="107">
        <f t="shared" si="10"/>
        <v>0</v>
      </c>
      <c r="AG40" s="107">
        <f t="shared" si="10"/>
        <v>0</v>
      </c>
      <c r="AH40" s="107">
        <f t="shared" si="10"/>
        <v>0</v>
      </c>
      <c r="AI40" s="107">
        <f t="shared" si="10"/>
        <v>0</v>
      </c>
      <c r="AJ40" s="107">
        <f t="shared" si="10"/>
        <v>0</v>
      </c>
      <c r="AK40" s="107">
        <f t="shared" si="10"/>
        <v>0</v>
      </c>
      <c r="AL40" s="107">
        <f t="shared" si="10"/>
        <v>0</v>
      </c>
      <c r="AM40" s="107">
        <f t="shared" si="10"/>
        <v>0</v>
      </c>
      <c r="AN40" s="221">
        <f t="shared" si="10"/>
        <v>0</v>
      </c>
      <c r="AO40" s="221">
        <f t="shared" si="10"/>
        <v>0</v>
      </c>
      <c r="AP40" s="107">
        <f t="shared" si="10"/>
        <v>0</v>
      </c>
      <c r="AQ40" s="107">
        <f t="shared" si="10"/>
        <v>0</v>
      </c>
      <c r="AR40" s="107">
        <f t="shared" si="10"/>
        <v>0</v>
      </c>
      <c r="AS40" s="107">
        <f t="shared" si="10"/>
        <v>0</v>
      </c>
      <c r="AT40" s="107">
        <f t="shared" si="10"/>
        <v>0</v>
      </c>
      <c r="AU40" s="107">
        <f t="shared" si="10"/>
        <v>0</v>
      </c>
      <c r="AV40" s="107">
        <f t="shared" si="10"/>
        <v>0</v>
      </c>
      <c r="AW40" s="107">
        <f t="shared" si="10"/>
        <v>0</v>
      </c>
      <c r="AX40" s="107">
        <f t="shared" si="10"/>
        <v>0</v>
      </c>
      <c r="AY40" s="107">
        <f t="shared" si="10"/>
        <v>0</v>
      </c>
      <c r="AZ40" s="107">
        <f t="shared" si="10"/>
        <v>0</v>
      </c>
      <c r="BA40" s="107">
        <f t="shared" si="10"/>
        <v>0</v>
      </c>
      <c r="BB40" s="107">
        <f t="shared" si="10"/>
        <v>0</v>
      </c>
      <c r="BC40" s="107">
        <f t="shared" si="10"/>
        <v>0</v>
      </c>
      <c r="BD40" s="107">
        <f t="shared" si="10"/>
        <v>0</v>
      </c>
      <c r="BE40" s="107">
        <f t="shared" si="10"/>
        <v>0</v>
      </c>
      <c r="BF40" s="107">
        <f t="shared" si="10"/>
        <v>0</v>
      </c>
      <c r="BG40" s="107">
        <f t="shared" si="10"/>
        <v>0</v>
      </c>
      <c r="BH40" s="107">
        <f t="shared" si="10"/>
        <v>0</v>
      </c>
      <c r="BI40" s="107">
        <f t="shared" si="10"/>
        <v>0</v>
      </c>
      <c r="BJ40" s="107">
        <f t="shared" si="10"/>
        <v>0</v>
      </c>
      <c r="BK40" s="107">
        <f t="shared" si="10"/>
        <v>0</v>
      </c>
    </row>
    <row r="41" spans="1:63" ht="78.75" x14ac:dyDescent="0.25">
      <c r="A41" s="90" t="str">
        <f>G0228_1074205010351_02_0_69_!A42</f>
        <v>1.1.4.1</v>
      </c>
      <c r="B41" s="10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105" t="str">
        <f>G0228_1074205010351_02_0_69_!C42</f>
        <v>Г</v>
      </c>
      <c r="D41" s="107">
        <v>0</v>
      </c>
      <c r="E41" s="107">
        <v>0</v>
      </c>
      <c r="F41" s="107">
        <v>0</v>
      </c>
      <c r="G41" s="107">
        <v>0</v>
      </c>
      <c r="H41" s="107">
        <v>0</v>
      </c>
      <c r="I41" s="107">
        <v>0</v>
      </c>
      <c r="J41" s="107">
        <v>0</v>
      </c>
      <c r="K41" s="107">
        <v>0</v>
      </c>
      <c r="L41" s="107">
        <v>0</v>
      </c>
      <c r="M41" s="107">
        <v>0</v>
      </c>
      <c r="N41" s="107">
        <v>0</v>
      </c>
      <c r="O41" s="107">
        <v>0</v>
      </c>
      <c r="P41" s="107">
        <v>0</v>
      </c>
      <c r="Q41" s="107">
        <v>0</v>
      </c>
      <c r="R41" s="107">
        <v>0</v>
      </c>
      <c r="S41" s="107">
        <v>0</v>
      </c>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L41" s="107">
        <v>0</v>
      </c>
      <c r="AM41" s="107">
        <v>0</v>
      </c>
      <c r="AN41" s="221">
        <v>0</v>
      </c>
      <c r="AO41" s="221">
        <v>0</v>
      </c>
      <c r="AP41" s="107">
        <v>0</v>
      </c>
      <c r="AQ41" s="107">
        <v>0</v>
      </c>
      <c r="AR41" s="107">
        <v>0</v>
      </c>
      <c r="AS41" s="107">
        <v>0</v>
      </c>
      <c r="AT41" s="107">
        <v>0</v>
      </c>
      <c r="AU41" s="107">
        <v>0</v>
      </c>
      <c r="AV41" s="107">
        <v>0</v>
      </c>
      <c r="AW41" s="107">
        <v>0</v>
      </c>
      <c r="AX41" s="107">
        <v>0</v>
      </c>
      <c r="AY41" s="107">
        <v>0</v>
      </c>
      <c r="AZ41" s="107">
        <v>0</v>
      </c>
      <c r="BA41" s="107">
        <v>0</v>
      </c>
      <c r="BB41" s="107">
        <v>0</v>
      </c>
      <c r="BC41" s="107">
        <v>0</v>
      </c>
      <c r="BD41" s="107">
        <v>0</v>
      </c>
      <c r="BE41" s="107">
        <v>0</v>
      </c>
      <c r="BF41" s="107">
        <v>0</v>
      </c>
      <c r="BG41" s="107">
        <v>0</v>
      </c>
      <c r="BH41" s="107">
        <v>0</v>
      </c>
      <c r="BI41" s="107">
        <v>0</v>
      </c>
      <c r="BJ41" s="107">
        <v>0</v>
      </c>
      <c r="BK41" s="107">
        <v>0</v>
      </c>
    </row>
    <row r="42" spans="1:63" ht="94.5" x14ac:dyDescent="0.25">
      <c r="A42" s="90" t="str">
        <f>G0228_1074205010351_02_0_69_!A43</f>
        <v>1.1.4.2</v>
      </c>
      <c r="B42" s="10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105" t="str">
        <f>G0228_1074205010351_02_0_69_!C43</f>
        <v>Г</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c r="AK42" s="107">
        <v>0</v>
      </c>
      <c r="AL42" s="107">
        <v>0</v>
      </c>
      <c r="AM42" s="107">
        <v>0</v>
      </c>
      <c r="AN42" s="221">
        <v>0</v>
      </c>
      <c r="AO42" s="221">
        <v>0</v>
      </c>
      <c r="AP42" s="107">
        <v>0</v>
      </c>
      <c r="AQ42" s="107">
        <v>0</v>
      </c>
      <c r="AR42" s="107">
        <v>0</v>
      </c>
      <c r="AS42" s="107">
        <v>0</v>
      </c>
      <c r="AT42" s="107">
        <v>0</v>
      </c>
      <c r="AU42" s="107">
        <v>0</v>
      </c>
      <c r="AV42" s="107">
        <v>0</v>
      </c>
      <c r="AW42" s="107">
        <v>0</v>
      </c>
      <c r="AX42" s="107">
        <v>0</v>
      </c>
      <c r="AY42" s="107">
        <v>0</v>
      </c>
      <c r="AZ42" s="107">
        <v>0</v>
      </c>
      <c r="BA42" s="107">
        <v>0</v>
      </c>
      <c r="BB42" s="107">
        <v>0</v>
      </c>
      <c r="BC42" s="107">
        <v>0</v>
      </c>
      <c r="BD42" s="107">
        <v>0</v>
      </c>
      <c r="BE42" s="107">
        <v>0</v>
      </c>
      <c r="BF42" s="107">
        <v>0</v>
      </c>
      <c r="BG42" s="107">
        <v>0</v>
      </c>
      <c r="BH42" s="107">
        <v>0</v>
      </c>
      <c r="BI42" s="107">
        <v>0</v>
      </c>
      <c r="BJ42" s="107">
        <v>0</v>
      </c>
      <c r="BK42" s="107">
        <v>0</v>
      </c>
    </row>
    <row r="43" spans="1:63" ht="47.25" x14ac:dyDescent="0.25">
      <c r="A43" s="90" t="str">
        <f>G0228_1074205010351_02_0_69_!A44</f>
        <v>1.2</v>
      </c>
      <c r="B43" s="104" t="str">
        <f>G0228_1074205010351_02_0_69_!B44</f>
        <v>Реконструкция, модернизация, техническое перевооружение всего, в том числе:</v>
      </c>
      <c r="C43" s="105" t="str">
        <f>G0228_1074205010351_02_0_69_!C44</f>
        <v>Г</v>
      </c>
      <c r="D43" s="107">
        <f t="shared" ref="D43:AI43" si="11">SUM(D44,D54,D57,D70)</f>
        <v>0</v>
      </c>
      <c r="E43" s="107">
        <f t="shared" si="11"/>
        <v>0</v>
      </c>
      <c r="F43" s="107">
        <f t="shared" si="11"/>
        <v>0</v>
      </c>
      <c r="G43" s="107">
        <f t="shared" si="11"/>
        <v>0</v>
      </c>
      <c r="H43" s="107">
        <f t="shared" si="11"/>
        <v>0</v>
      </c>
      <c r="I43" s="107">
        <f t="shared" si="11"/>
        <v>0</v>
      </c>
      <c r="J43" s="107">
        <f t="shared" si="11"/>
        <v>0</v>
      </c>
      <c r="K43" s="107">
        <f t="shared" si="11"/>
        <v>0</v>
      </c>
      <c r="L43" s="107">
        <f t="shared" si="11"/>
        <v>0</v>
      </c>
      <c r="M43" s="107">
        <f t="shared" si="11"/>
        <v>0</v>
      </c>
      <c r="N43" s="107">
        <f t="shared" si="11"/>
        <v>0</v>
      </c>
      <c r="O43" s="107">
        <f t="shared" si="11"/>
        <v>0</v>
      </c>
      <c r="P43" s="107">
        <f t="shared" si="11"/>
        <v>0</v>
      </c>
      <c r="Q43" s="107">
        <f t="shared" si="11"/>
        <v>0</v>
      </c>
      <c r="R43" s="107">
        <f t="shared" si="11"/>
        <v>0</v>
      </c>
      <c r="S43" s="107">
        <f t="shared" si="11"/>
        <v>0</v>
      </c>
      <c r="T43" s="107">
        <f t="shared" si="11"/>
        <v>0</v>
      </c>
      <c r="U43" s="107">
        <f t="shared" si="11"/>
        <v>0</v>
      </c>
      <c r="V43" s="107">
        <f t="shared" si="11"/>
        <v>0</v>
      </c>
      <c r="W43" s="107">
        <f t="shared" si="11"/>
        <v>0</v>
      </c>
      <c r="X43" s="107">
        <f t="shared" si="11"/>
        <v>0</v>
      </c>
      <c r="Y43" s="107">
        <f t="shared" si="11"/>
        <v>0</v>
      </c>
      <c r="Z43" s="107">
        <f t="shared" si="11"/>
        <v>0</v>
      </c>
      <c r="AA43" s="107">
        <f t="shared" si="11"/>
        <v>0</v>
      </c>
      <c r="AB43" s="107">
        <f t="shared" si="11"/>
        <v>0</v>
      </c>
      <c r="AC43" s="107">
        <f t="shared" si="11"/>
        <v>0</v>
      </c>
      <c r="AD43" s="107">
        <f t="shared" si="11"/>
        <v>0</v>
      </c>
      <c r="AE43" s="107">
        <f t="shared" si="11"/>
        <v>0</v>
      </c>
      <c r="AF43" s="107">
        <f t="shared" si="11"/>
        <v>0</v>
      </c>
      <c r="AG43" s="107">
        <f t="shared" si="11"/>
        <v>0</v>
      </c>
      <c r="AH43" s="107">
        <f t="shared" si="11"/>
        <v>0</v>
      </c>
      <c r="AI43" s="107">
        <f t="shared" si="11"/>
        <v>0</v>
      </c>
      <c r="AJ43" s="107">
        <f t="shared" ref="AJ43:BK43" si="12">SUM(AJ44,AJ54,AJ57,AJ70)</f>
        <v>0</v>
      </c>
      <c r="AK43" s="107">
        <f t="shared" si="12"/>
        <v>0</v>
      </c>
      <c r="AL43" s="107">
        <f t="shared" si="12"/>
        <v>0</v>
      </c>
      <c r="AM43" s="107">
        <f t="shared" si="12"/>
        <v>0</v>
      </c>
      <c r="AN43" s="221">
        <f t="shared" si="12"/>
        <v>0.15</v>
      </c>
      <c r="AO43" s="221">
        <f t="shared" si="12"/>
        <v>0</v>
      </c>
      <c r="AP43" s="107">
        <f t="shared" si="12"/>
        <v>0</v>
      </c>
      <c r="AQ43" s="107">
        <f t="shared" si="12"/>
        <v>0</v>
      </c>
      <c r="AR43" s="107">
        <f t="shared" si="12"/>
        <v>0</v>
      </c>
      <c r="AS43" s="107">
        <f t="shared" si="12"/>
        <v>0</v>
      </c>
      <c r="AT43" s="107">
        <f t="shared" si="12"/>
        <v>0</v>
      </c>
      <c r="AU43" s="107">
        <f t="shared" si="12"/>
        <v>0</v>
      </c>
      <c r="AV43" s="107">
        <f t="shared" si="12"/>
        <v>0</v>
      </c>
      <c r="AW43" s="107">
        <f t="shared" si="12"/>
        <v>0</v>
      </c>
      <c r="AX43" s="107">
        <f t="shared" si="12"/>
        <v>0</v>
      </c>
      <c r="AY43" s="107">
        <f t="shared" si="12"/>
        <v>0</v>
      </c>
      <c r="AZ43" s="107">
        <f t="shared" si="12"/>
        <v>0</v>
      </c>
      <c r="BA43" s="107">
        <f t="shared" si="12"/>
        <v>0</v>
      </c>
      <c r="BB43" s="107">
        <f t="shared" si="12"/>
        <v>0</v>
      </c>
      <c r="BC43" s="107">
        <f t="shared" si="12"/>
        <v>0</v>
      </c>
      <c r="BD43" s="107">
        <f t="shared" si="12"/>
        <v>0</v>
      </c>
      <c r="BE43" s="107">
        <f t="shared" si="12"/>
        <v>0</v>
      </c>
      <c r="BF43" s="107">
        <f t="shared" si="12"/>
        <v>0</v>
      </c>
      <c r="BG43" s="107">
        <f t="shared" si="12"/>
        <v>0</v>
      </c>
      <c r="BH43" s="107">
        <f t="shared" si="12"/>
        <v>0.16608190682999996</v>
      </c>
      <c r="BI43" s="107">
        <f t="shared" si="12"/>
        <v>11.686081906829999</v>
      </c>
      <c r="BJ43" s="107">
        <f t="shared" si="12"/>
        <v>0</v>
      </c>
      <c r="BK43" s="107">
        <f t="shared" si="12"/>
        <v>0</v>
      </c>
    </row>
    <row r="44" spans="1:63" ht="78.75" x14ac:dyDescent="0.25">
      <c r="A44" s="90" t="str">
        <f>G0228_1074205010351_02_0_69_!A45</f>
        <v>1.2.1</v>
      </c>
      <c r="B44" s="10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105" t="str">
        <f>G0228_1074205010351_02_0_69_!C45</f>
        <v>Г</v>
      </c>
      <c r="D44" s="107">
        <f t="shared" ref="D44:AI44" si="13">SUM(D45,D46)</f>
        <v>0</v>
      </c>
      <c r="E44" s="107">
        <f t="shared" si="13"/>
        <v>0</v>
      </c>
      <c r="F44" s="107">
        <f t="shared" si="13"/>
        <v>0</v>
      </c>
      <c r="G44" s="107">
        <f t="shared" si="13"/>
        <v>0</v>
      </c>
      <c r="H44" s="107">
        <f t="shared" si="13"/>
        <v>0</v>
      </c>
      <c r="I44" s="107">
        <f t="shared" si="13"/>
        <v>0</v>
      </c>
      <c r="J44" s="107">
        <f t="shared" si="13"/>
        <v>0</v>
      </c>
      <c r="K44" s="107">
        <f t="shared" si="13"/>
        <v>0</v>
      </c>
      <c r="L44" s="107">
        <f t="shared" si="13"/>
        <v>0</v>
      </c>
      <c r="M44" s="107">
        <f t="shared" si="13"/>
        <v>0</v>
      </c>
      <c r="N44" s="107">
        <f t="shared" si="13"/>
        <v>0</v>
      </c>
      <c r="O44" s="107">
        <f t="shared" si="13"/>
        <v>0</v>
      </c>
      <c r="P44" s="107">
        <f t="shared" si="13"/>
        <v>0</v>
      </c>
      <c r="Q44" s="107">
        <f t="shared" si="13"/>
        <v>0</v>
      </c>
      <c r="R44" s="107">
        <f t="shared" si="13"/>
        <v>0</v>
      </c>
      <c r="S44" s="107">
        <f t="shared" si="13"/>
        <v>0</v>
      </c>
      <c r="T44" s="107">
        <f t="shared" si="13"/>
        <v>0</v>
      </c>
      <c r="U44" s="107">
        <f t="shared" si="13"/>
        <v>0</v>
      </c>
      <c r="V44" s="107">
        <f t="shared" si="13"/>
        <v>0</v>
      </c>
      <c r="W44" s="107">
        <f t="shared" si="13"/>
        <v>0</v>
      </c>
      <c r="X44" s="107">
        <f t="shared" si="13"/>
        <v>0</v>
      </c>
      <c r="Y44" s="107">
        <f t="shared" si="13"/>
        <v>0</v>
      </c>
      <c r="Z44" s="107">
        <f t="shared" si="13"/>
        <v>0</v>
      </c>
      <c r="AA44" s="107">
        <f t="shared" si="13"/>
        <v>0</v>
      </c>
      <c r="AB44" s="107">
        <f t="shared" si="13"/>
        <v>0</v>
      </c>
      <c r="AC44" s="107">
        <f t="shared" si="13"/>
        <v>0</v>
      </c>
      <c r="AD44" s="107">
        <f t="shared" si="13"/>
        <v>0</v>
      </c>
      <c r="AE44" s="107">
        <f t="shared" si="13"/>
        <v>0</v>
      </c>
      <c r="AF44" s="107">
        <f t="shared" si="13"/>
        <v>0</v>
      </c>
      <c r="AG44" s="107">
        <f t="shared" si="13"/>
        <v>0</v>
      </c>
      <c r="AH44" s="107">
        <f t="shared" si="13"/>
        <v>0</v>
      </c>
      <c r="AI44" s="107">
        <f t="shared" si="13"/>
        <v>0</v>
      </c>
      <c r="AJ44" s="107">
        <f t="shared" ref="AJ44:BK44" si="14">SUM(AJ45,AJ46)</f>
        <v>0</v>
      </c>
      <c r="AK44" s="107">
        <f t="shared" si="14"/>
        <v>0</v>
      </c>
      <c r="AL44" s="107">
        <f t="shared" si="14"/>
        <v>0</v>
      </c>
      <c r="AM44" s="107">
        <f t="shared" si="14"/>
        <v>0</v>
      </c>
      <c r="AN44" s="221">
        <f t="shared" si="14"/>
        <v>0</v>
      </c>
      <c r="AO44" s="221">
        <f t="shared" si="14"/>
        <v>0</v>
      </c>
      <c r="AP44" s="107">
        <f t="shared" si="14"/>
        <v>0</v>
      </c>
      <c r="AQ44" s="107">
        <f t="shared" si="14"/>
        <v>0</v>
      </c>
      <c r="AR44" s="107">
        <f t="shared" si="14"/>
        <v>0</v>
      </c>
      <c r="AS44" s="107">
        <f t="shared" si="14"/>
        <v>0</v>
      </c>
      <c r="AT44" s="107">
        <f t="shared" si="14"/>
        <v>0</v>
      </c>
      <c r="AU44" s="107">
        <f t="shared" si="14"/>
        <v>0</v>
      </c>
      <c r="AV44" s="107">
        <f t="shared" si="14"/>
        <v>0</v>
      </c>
      <c r="AW44" s="107">
        <f t="shared" si="14"/>
        <v>0</v>
      </c>
      <c r="AX44" s="107">
        <f t="shared" si="14"/>
        <v>0</v>
      </c>
      <c r="AY44" s="107">
        <f t="shared" si="14"/>
        <v>0</v>
      </c>
      <c r="AZ44" s="107">
        <f t="shared" si="14"/>
        <v>0</v>
      </c>
      <c r="BA44" s="107">
        <f t="shared" si="14"/>
        <v>0</v>
      </c>
      <c r="BB44" s="107">
        <f t="shared" si="14"/>
        <v>0</v>
      </c>
      <c r="BC44" s="107">
        <f t="shared" si="14"/>
        <v>0</v>
      </c>
      <c r="BD44" s="107">
        <f t="shared" si="14"/>
        <v>0</v>
      </c>
      <c r="BE44" s="107">
        <f t="shared" si="14"/>
        <v>0</v>
      </c>
      <c r="BF44" s="107">
        <f t="shared" si="14"/>
        <v>0</v>
      </c>
      <c r="BG44" s="107">
        <f t="shared" si="14"/>
        <v>0</v>
      </c>
      <c r="BH44" s="107">
        <f t="shared" si="14"/>
        <v>0</v>
      </c>
      <c r="BI44" s="107">
        <f t="shared" si="14"/>
        <v>11.52</v>
      </c>
      <c r="BJ44" s="107">
        <f t="shared" si="14"/>
        <v>0</v>
      </c>
      <c r="BK44" s="107">
        <f t="shared" si="14"/>
        <v>0</v>
      </c>
    </row>
    <row r="45" spans="1:63" ht="31.5" x14ac:dyDescent="0.25">
      <c r="A45" s="90" t="str">
        <f>G0228_1074205010351_02_0_69_!A46</f>
        <v>1.2.1.1</v>
      </c>
      <c r="B45" s="104" t="str">
        <f>G0228_1074205010351_02_0_69_!B46</f>
        <v>Реконструкция трансформаторных и иных подстанций, всего, в числе:</v>
      </c>
      <c r="C45" s="105" t="str">
        <f>G0228_1074205010351_02_0_69_!C46</f>
        <v>Г</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c r="AK45" s="107">
        <v>0</v>
      </c>
      <c r="AL45" s="107">
        <v>0</v>
      </c>
      <c r="AM45" s="107">
        <v>0</v>
      </c>
      <c r="AN45" s="107">
        <v>0</v>
      </c>
      <c r="AO45" s="107">
        <v>0</v>
      </c>
      <c r="AP45" s="107">
        <v>0</v>
      </c>
      <c r="AQ45" s="107">
        <v>0</v>
      </c>
      <c r="AR45" s="107">
        <v>0</v>
      </c>
      <c r="AS45" s="107">
        <v>0</v>
      </c>
      <c r="AT45" s="107">
        <v>0</v>
      </c>
      <c r="AU45" s="107">
        <v>0</v>
      </c>
      <c r="AV45" s="107">
        <v>0</v>
      </c>
      <c r="AW45" s="107">
        <v>0</v>
      </c>
      <c r="AX45" s="107">
        <v>0</v>
      </c>
      <c r="AY45" s="107">
        <v>0</v>
      </c>
      <c r="AZ45" s="107">
        <v>0</v>
      </c>
      <c r="BA45" s="107">
        <v>0</v>
      </c>
      <c r="BB45" s="107">
        <v>0</v>
      </c>
      <c r="BC45" s="107">
        <v>0</v>
      </c>
      <c r="BD45" s="107">
        <v>0</v>
      </c>
      <c r="BE45" s="107">
        <v>0</v>
      </c>
      <c r="BF45" s="107">
        <v>0</v>
      </c>
      <c r="BG45" s="107">
        <v>0</v>
      </c>
      <c r="BH45" s="107">
        <v>0</v>
      </c>
      <c r="BI45" s="107">
        <v>0</v>
      </c>
      <c r="BJ45" s="107">
        <v>0</v>
      </c>
      <c r="BK45" s="107">
        <v>0</v>
      </c>
    </row>
    <row r="46" spans="1:63" ht="78.75" x14ac:dyDescent="0.25">
      <c r="A46" s="90" t="str">
        <f>G0228_1074205010351_02_0_69_!A47</f>
        <v>1.2.1.2</v>
      </c>
      <c r="B46" s="104" t="str">
        <f>G0228_1074205010351_02_0_69_!B47</f>
        <v>Модернизация, техническое перевооружение трансформаторных и иных подстанций, распределительных пунктов, всего, в том числе:</v>
      </c>
      <c r="C46" s="105" t="str">
        <f>G0228_1074205010351_02_0_69_!C47</f>
        <v>Г</v>
      </c>
      <c r="D46" s="121">
        <f>SUM(D47:D53)</f>
        <v>0</v>
      </c>
      <c r="E46" s="121">
        <f t="shared" ref="E46:BK46" si="15">SUM(E47:E53)</f>
        <v>0</v>
      </c>
      <c r="F46" s="121">
        <f t="shared" si="15"/>
        <v>0</v>
      </c>
      <c r="G46" s="121">
        <f t="shared" si="15"/>
        <v>0</v>
      </c>
      <c r="H46" s="121">
        <f t="shared" si="15"/>
        <v>0</v>
      </c>
      <c r="I46" s="121">
        <f t="shared" si="15"/>
        <v>0</v>
      </c>
      <c r="J46" s="121">
        <f t="shared" si="15"/>
        <v>0</v>
      </c>
      <c r="K46" s="121">
        <f t="shared" si="15"/>
        <v>0</v>
      </c>
      <c r="L46" s="121">
        <f t="shared" si="15"/>
        <v>0</v>
      </c>
      <c r="M46" s="121">
        <f t="shared" si="15"/>
        <v>0</v>
      </c>
      <c r="N46" s="121">
        <f t="shared" si="15"/>
        <v>0</v>
      </c>
      <c r="O46" s="121">
        <f t="shared" si="15"/>
        <v>0</v>
      </c>
      <c r="P46" s="121">
        <f t="shared" si="15"/>
        <v>0</v>
      </c>
      <c r="Q46" s="121">
        <f t="shared" si="15"/>
        <v>0</v>
      </c>
      <c r="R46" s="121">
        <f t="shared" si="15"/>
        <v>0</v>
      </c>
      <c r="S46" s="121">
        <f t="shared" si="15"/>
        <v>0</v>
      </c>
      <c r="T46" s="121">
        <f t="shared" si="15"/>
        <v>0</v>
      </c>
      <c r="U46" s="121">
        <f t="shared" si="15"/>
        <v>0</v>
      </c>
      <c r="V46" s="121">
        <f t="shared" si="15"/>
        <v>0</v>
      </c>
      <c r="W46" s="121">
        <f t="shared" si="15"/>
        <v>0</v>
      </c>
      <c r="X46" s="121">
        <f t="shared" si="15"/>
        <v>0</v>
      </c>
      <c r="Y46" s="121">
        <f t="shared" si="15"/>
        <v>0</v>
      </c>
      <c r="Z46" s="121">
        <f t="shared" si="15"/>
        <v>0</v>
      </c>
      <c r="AA46" s="121">
        <f t="shared" si="15"/>
        <v>0</v>
      </c>
      <c r="AB46" s="121">
        <f t="shared" si="15"/>
        <v>0</v>
      </c>
      <c r="AC46" s="121">
        <f t="shared" si="15"/>
        <v>0</v>
      </c>
      <c r="AD46" s="121">
        <f t="shared" si="15"/>
        <v>0</v>
      </c>
      <c r="AE46" s="121">
        <f t="shared" si="15"/>
        <v>0</v>
      </c>
      <c r="AF46" s="121">
        <f t="shared" si="15"/>
        <v>0</v>
      </c>
      <c r="AG46" s="121">
        <f t="shared" si="15"/>
        <v>0</v>
      </c>
      <c r="AH46" s="121">
        <f t="shared" si="15"/>
        <v>0</v>
      </c>
      <c r="AI46" s="121">
        <f t="shared" si="15"/>
        <v>0</v>
      </c>
      <c r="AJ46" s="121">
        <f t="shared" si="15"/>
        <v>0</v>
      </c>
      <c r="AK46" s="121">
        <f t="shared" si="15"/>
        <v>0</v>
      </c>
      <c r="AL46" s="121">
        <f t="shared" si="15"/>
        <v>0</v>
      </c>
      <c r="AM46" s="121">
        <f t="shared" si="15"/>
        <v>0</v>
      </c>
      <c r="AN46" s="121">
        <f t="shared" si="15"/>
        <v>0</v>
      </c>
      <c r="AO46" s="121">
        <f t="shared" si="15"/>
        <v>0</v>
      </c>
      <c r="AP46" s="121">
        <f t="shared" si="15"/>
        <v>0</v>
      </c>
      <c r="AQ46" s="121">
        <f t="shared" si="15"/>
        <v>0</v>
      </c>
      <c r="AR46" s="121">
        <f t="shared" si="15"/>
        <v>0</v>
      </c>
      <c r="AS46" s="121">
        <f t="shared" si="15"/>
        <v>0</v>
      </c>
      <c r="AT46" s="121">
        <f t="shared" si="15"/>
        <v>0</v>
      </c>
      <c r="AU46" s="121">
        <f t="shared" si="15"/>
        <v>0</v>
      </c>
      <c r="AV46" s="121">
        <f t="shared" si="15"/>
        <v>0</v>
      </c>
      <c r="AW46" s="121">
        <f t="shared" si="15"/>
        <v>0</v>
      </c>
      <c r="AX46" s="121">
        <f t="shared" si="15"/>
        <v>0</v>
      </c>
      <c r="AY46" s="121">
        <f t="shared" si="15"/>
        <v>0</v>
      </c>
      <c r="AZ46" s="121">
        <f t="shared" si="15"/>
        <v>0</v>
      </c>
      <c r="BA46" s="121">
        <f t="shared" si="15"/>
        <v>0</v>
      </c>
      <c r="BB46" s="121">
        <f t="shared" si="15"/>
        <v>0</v>
      </c>
      <c r="BC46" s="121">
        <f t="shared" si="15"/>
        <v>0</v>
      </c>
      <c r="BD46" s="121">
        <f t="shared" si="15"/>
        <v>0</v>
      </c>
      <c r="BE46" s="121">
        <f t="shared" si="15"/>
        <v>0</v>
      </c>
      <c r="BF46" s="121">
        <f t="shared" si="15"/>
        <v>0</v>
      </c>
      <c r="BG46" s="121">
        <f t="shared" si="15"/>
        <v>0</v>
      </c>
      <c r="BH46" s="121">
        <f t="shared" si="15"/>
        <v>0</v>
      </c>
      <c r="BI46" s="121">
        <f t="shared" si="15"/>
        <v>11.52</v>
      </c>
      <c r="BJ46" s="121">
        <f t="shared" si="15"/>
        <v>0</v>
      </c>
      <c r="BK46" s="121">
        <f t="shared" si="15"/>
        <v>0</v>
      </c>
    </row>
    <row r="47" spans="1:63" ht="15.75" x14ac:dyDescent="0.25">
      <c r="A47" s="90" t="str">
        <f>G0228_1074205010351_02_0_69_!A48</f>
        <v>1.2.1.2.1</v>
      </c>
      <c r="B47" s="104" t="str">
        <f>G0228_1074205010351_02_0_69_!B48</f>
        <v xml:space="preserve">Реконструкция ТП-9, ТП-10 </v>
      </c>
      <c r="C47" s="105" t="str">
        <f>G0228_1074205010351_02_0_69_!C48</f>
        <v>L_0000000001</v>
      </c>
      <c r="D47" s="107">
        <v>0</v>
      </c>
      <c r="E47" s="107" t="s">
        <v>482</v>
      </c>
      <c r="F47" s="107">
        <v>0</v>
      </c>
      <c r="G47" s="107" t="s">
        <v>482</v>
      </c>
      <c r="H47" s="107">
        <v>0</v>
      </c>
      <c r="I47" s="107" t="s">
        <v>482</v>
      </c>
      <c r="J47" s="107">
        <v>0</v>
      </c>
      <c r="K47" s="107" t="s">
        <v>482</v>
      </c>
      <c r="L47" s="107">
        <v>0</v>
      </c>
      <c r="M47" s="107" t="s">
        <v>482</v>
      </c>
      <c r="N47" s="107">
        <v>0</v>
      </c>
      <c r="O47" s="107" t="s">
        <v>482</v>
      </c>
      <c r="P47" s="107">
        <v>0</v>
      </c>
      <c r="Q47" s="107" t="s">
        <v>482</v>
      </c>
      <c r="R47" s="107">
        <v>0</v>
      </c>
      <c r="S47" s="107" t="s">
        <v>482</v>
      </c>
      <c r="T47" s="107">
        <v>0</v>
      </c>
      <c r="U47" s="107" t="s">
        <v>482</v>
      </c>
      <c r="V47" s="107">
        <v>0</v>
      </c>
      <c r="W47" s="107" t="s">
        <v>482</v>
      </c>
      <c r="X47" s="107">
        <v>0</v>
      </c>
      <c r="Y47" s="107" t="s">
        <v>482</v>
      </c>
      <c r="Z47" s="107">
        <v>0</v>
      </c>
      <c r="AA47" s="107" t="s">
        <v>482</v>
      </c>
      <c r="AB47" s="107">
        <v>0</v>
      </c>
      <c r="AC47" s="107" t="s">
        <v>482</v>
      </c>
      <c r="AD47" s="107">
        <v>0</v>
      </c>
      <c r="AE47" s="107" t="s">
        <v>482</v>
      </c>
      <c r="AF47" s="107">
        <v>0</v>
      </c>
      <c r="AG47" s="107" t="s">
        <v>482</v>
      </c>
      <c r="AH47" s="107">
        <v>0</v>
      </c>
      <c r="AI47" s="107" t="s">
        <v>482</v>
      </c>
      <c r="AJ47" s="107">
        <v>0</v>
      </c>
      <c r="AK47" s="107" t="s">
        <v>482</v>
      </c>
      <c r="AL47" s="107">
        <v>0</v>
      </c>
      <c r="AM47" s="107" t="s">
        <v>482</v>
      </c>
      <c r="AN47" s="107">
        <v>0</v>
      </c>
      <c r="AO47" s="107" t="s">
        <v>482</v>
      </c>
      <c r="AP47" s="107">
        <v>0</v>
      </c>
      <c r="AQ47" s="107" t="s">
        <v>482</v>
      </c>
      <c r="AR47" s="107">
        <v>0</v>
      </c>
      <c r="AS47" s="107" t="s">
        <v>482</v>
      </c>
      <c r="AT47" s="107">
        <v>0</v>
      </c>
      <c r="AU47" s="107" t="s">
        <v>482</v>
      </c>
      <c r="AV47" s="107">
        <v>0</v>
      </c>
      <c r="AW47" s="107" t="s">
        <v>482</v>
      </c>
      <c r="AX47" s="107">
        <v>0</v>
      </c>
      <c r="AY47" s="107" t="s">
        <v>482</v>
      </c>
      <c r="AZ47" s="107">
        <v>0</v>
      </c>
      <c r="BA47" s="478" t="s">
        <v>482</v>
      </c>
      <c r="BB47" s="107">
        <v>0</v>
      </c>
      <c r="BC47" s="107" t="s">
        <v>482</v>
      </c>
      <c r="BD47" s="107">
        <v>0</v>
      </c>
      <c r="BE47" s="107" t="s">
        <v>482</v>
      </c>
      <c r="BF47" s="107">
        <v>0</v>
      </c>
      <c r="BG47" s="107" t="s">
        <v>482</v>
      </c>
      <c r="BH47" s="478">
        <f>G0228_1074205010351_03_0_69_!AI48</f>
        <v>0</v>
      </c>
      <c r="BI47" s="107" t="s">
        <v>482</v>
      </c>
      <c r="BJ47" s="107">
        <v>0</v>
      </c>
      <c r="BK47" s="107" t="s">
        <v>482</v>
      </c>
    </row>
    <row r="48" spans="1:63" ht="31.5" x14ac:dyDescent="0.25">
      <c r="A48" s="90" t="str">
        <f>G0228_1074205010351_02_0_69_!A49</f>
        <v>1.2.1.2.2</v>
      </c>
      <c r="B48" s="104" t="str">
        <f>G0228_1074205010351_02_0_69_!B49</f>
        <v>Замена силового трансформатора ТП-5</v>
      </c>
      <c r="C48" s="105" t="str">
        <f>G0228_1074205010351_02_0_69_!C49</f>
        <v>L_0000000002</v>
      </c>
      <c r="D48" s="107">
        <v>0</v>
      </c>
      <c r="E48" s="107" t="s">
        <v>482</v>
      </c>
      <c r="F48" s="107">
        <v>0</v>
      </c>
      <c r="G48" s="107" t="s">
        <v>482</v>
      </c>
      <c r="H48" s="107">
        <v>0</v>
      </c>
      <c r="I48" s="107" t="s">
        <v>482</v>
      </c>
      <c r="J48" s="107">
        <v>0</v>
      </c>
      <c r="K48" s="107" t="s">
        <v>482</v>
      </c>
      <c r="L48" s="107">
        <v>0</v>
      </c>
      <c r="M48" s="107" t="s">
        <v>482</v>
      </c>
      <c r="N48" s="107">
        <v>0</v>
      </c>
      <c r="O48" s="107" t="s">
        <v>482</v>
      </c>
      <c r="P48" s="107">
        <v>0</v>
      </c>
      <c r="Q48" s="107" t="s">
        <v>482</v>
      </c>
      <c r="R48" s="107">
        <v>0</v>
      </c>
      <c r="S48" s="107" t="s">
        <v>482</v>
      </c>
      <c r="T48" s="107">
        <v>0</v>
      </c>
      <c r="U48" s="107" t="s">
        <v>482</v>
      </c>
      <c r="V48" s="107">
        <v>0</v>
      </c>
      <c r="W48" s="107" t="s">
        <v>482</v>
      </c>
      <c r="X48" s="107">
        <v>0</v>
      </c>
      <c r="Y48" s="107" t="s">
        <v>482</v>
      </c>
      <c r="Z48" s="107">
        <v>0</v>
      </c>
      <c r="AA48" s="107" t="s">
        <v>482</v>
      </c>
      <c r="AB48" s="107">
        <v>0</v>
      </c>
      <c r="AC48" s="107" t="s">
        <v>482</v>
      </c>
      <c r="AD48" s="107">
        <v>0</v>
      </c>
      <c r="AE48" s="107" t="s">
        <v>482</v>
      </c>
      <c r="AF48" s="107">
        <v>0</v>
      </c>
      <c r="AG48" s="107" t="s">
        <v>482</v>
      </c>
      <c r="AH48" s="107">
        <v>0</v>
      </c>
      <c r="AI48" s="107" t="s">
        <v>482</v>
      </c>
      <c r="AJ48" s="107">
        <v>0</v>
      </c>
      <c r="AK48" s="107" t="s">
        <v>482</v>
      </c>
      <c r="AL48" s="107">
        <v>0</v>
      </c>
      <c r="AM48" s="107" t="s">
        <v>482</v>
      </c>
      <c r="AN48" s="107">
        <v>0</v>
      </c>
      <c r="AO48" s="107" t="s">
        <v>482</v>
      </c>
      <c r="AP48" s="107">
        <v>0</v>
      </c>
      <c r="AQ48" s="107" t="s">
        <v>482</v>
      </c>
      <c r="AR48" s="107">
        <v>0</v>
      </c>
      <c r="AS48" s="107" t="s">
        <v>482</v>
      </c>
      <c r="AT48" s="107">
        <v>0</v>
      </c>
      <c r="AU48" s="107" t="s">
        <v>482</v>
      </c>
      <c r="AV48" s="107">
        <v>0</v>
      </c>
      <c r="AW48" s="107" t="s">
        <v>482</v>
      </c>
      <c r="AX48" s="107">
        <v>0</v>
      </c>
      <c r="AY48" s="107" t="s">
        <v>482</v>
      </c>
      <c r="AZ48" s="107">
        <v>0</v>
      </c>
      <c r="BA48" s="478" t="s">
        <v>482</v>
      </c>
      <c r="BB48" s="107">
        <v>0</v>
      </c>
      <c r="BC48" s="107" t="s">
        <v>482</v>
      </c>
      <c r="BD48" s="107">
        <v>0</v>
      </c>
      <c r="BE48" s="107" t="s">
        <v>482</v>
      </c>
      <c r="BF48" s="107">
        <v>0</v>
      </c>
      <c r="BG48" s="107" t="s">
        <v>482</v>
      </c>
      <c r="BH48" s="478">
        <f>G0228_1074205010351_03_0_69_!AI49</f>
        <v>0</v>
      </c>
      <c r="BI48" s="107" t="s">
        <v>482</v>
      </c>
      <c r="BJ48" s="107">
        <v>0</v>
      </c>
      <c r="BK48" s="107" t="s">
        <v>482</v>
      </c>
    </row>
    <row r="49" spans="1:63" ht="31.5" x14ac:dyDescent="0.25">
      <c r="A49" s="90" t="str">
        <f>G0228_1074205010351_02_0_69_!A50</f>
        <v>1.2.1.2.3</v>
      </c>
      <c r="B49" s="104" t="str">
        <f>G0228_1074205010351_02_0_69_!B50</f>
        <v>Замена силового трансформатора ТП-6</v>
      </c>
      <c r="C49" s="105" t="str">
        <f>G0228_1074205010351_02_0_69_!C50</f>
        <v>L_0000000003</v>
      </c>
      <c r="D49" s="107">
        <v>0</v>
      </c>
      <c r="E49" s="107" t="s">
        <v>482</v>
      </c>
      <c r="F49" s="107">
        <v>0</v>
      </c>
      <c r="G49" s="107" t="s">
        <v>482</v>
      </c>
      <c r="H49" s="107">
        <v>0</v>
      </c>
      <c r="I49" s="107" t="s">
        <v>482</v>
      </c>
      <c r="J49" s="107">
        <v>0</v>
      </c>
      <c r="K49" s="107" t="s">
        <v>482</v>
      </c>
      <c r="L49" s="107">
        <v>0</v>
      </c>
      <c r="M49" s="107" t="s">
        <v>482</v>
      </c>
      <c r="N49" s="107">
        <v>0</v>
      </c>
      <c r="O49" s="107" t="s">
        <v>482</v>
      </c>
      <c r="P49" s="107">
        <v>0</v>
      </c>
      <c r="Q49" s="107" t="s">
        <v>482</v>
      </c>
      <c r="R49" s="107">
        <v>0</v>
      </c>
      <c r="S49" s="107" t="s">
        <v>482</v>
      </c>
      <c r="T49" s="107">
        <v>0</v>
      </c>
      <c r="U49" s="107" t="s">
        <v>482</v>
      </c>
      <c r="V49" s="107">
        <v>0</v>
      </c>
      <c r="W49" s="107" t="s">
        <v>482</v>
      </c>
      <c r="X49" s="107">
        <v>0</v>
      </c>
      <c r="Y49" s="107" t="s">
        <v>482</v>
      </c>
      <c r="Z49" s="107">
        <v>0</v>
      </c>
      <c r="AA49" s="107" t="s">
        <v>482</v>
      </c>
      <c r="AB49" s="107">
        <v>0</v>
      </c>
      <c r="AC49" s="107" t="s">
        <v>482</v>
      </c>
      <c r="AD49" s="107">
        <v>0</v>
      </c>
      <c r="AE49" s="107" t="s">
        <v>482</v>
      </c>
      <c r="AF49" s="107">
        <v>0</v>
      </c>
      <c r="AG49" s="107" t="s">
        <v>482</v>
      </c>
      <c r="AH49" s="107">
        <v>0</v>
      </c>
      <c r="AI49" s="107" t="s">
        <v>482</v>
      </c>
      <c r="AJ49" s="107">
        <v>0</v>
      </c>
      <c r="AK49" s="107" t="s">
        <v>482</v>
      </c>
      <c r="AL49" s="107">
        <v>0</v>
      </c>
      <c r="AM49" s="107" t="s">
        <v>482</v>
      </c>
      <c r="AN49" s="107">
        <v>0</v>
      </c>
      <c r="AO49" s="107" t="s">
        <v>482</v>
      </c>
      <c r="AP49" s="107">
        <v>0</v>
      </c>
      <c r="AQ49" s="107" t="s">
        <v>482</v>
      </c>
      <c r="AR49" s="107">
        <v>0</v>
      </c>
      <c r="AS49" s="107" t="s">
        <v>482</v>
      </c>
      <c r="AT49" s="107">
        <v>0</v>
      </c>
      <c r="AU49" s="107" t="s">
        <v>482</v>
      </c>
      <c r="AV49" s="107">
        <v>0</v>
      </c>
      <c r="AW49" s="107" t="s">
        <v>482</v>
      </c>
      <c r="AX49" s="107">
        <v>0</v>
      </c>
      <c r="AY49" s="107" t="s">
        <v>482</v>
      </c>
      <c r="AZ49" s="107">
        <v>0</v>
      </c>
      <c r="BA49" s="478" t="s">
        <v>482</v>
      </c>
      <c r="BB49" s="107">
        <v>0</v>
      </c>
      <c r="BC49" s="107" t="s">
        <v>482</v>
      </c>
      <c r="BD49" s="107">
        <v>0</v>
      </c>
      <c r="BE49" s="107" t="s">
        <v>482</v>
      </c>
      <c r="BF49" s="107">
        <v>0</v>
      </c>
      <c r="BG49" s="107" t="s">
        <v>482</v>
      </c>
      <c r="BH49" s="478">
        <f>G0228_1074205010351_03_0_69_!AI50</f>
        <v>0</v>
      </c>
      <c r="BI49" s="107" t="s">
        <v>482</v>
      </c>
      <c r="BJ49" s="107">
        <v>0</v>
      </c>
      <c r="BK49" s="107" t="s">
        <v>482</v>
      </c>
    </row>
    <row r="50" spans="1:63" ht="31.5" x14ac:dyDescent="0.25">
      <c r="A50" s="90" t="str">
        <f>G0228_1074205010351_02_0_69_!A51</f>
        <v>1.2.1.2.4</v>
      </c>
      <c r="B50" s="104" t="str">
        <f>G0228_1074205010351_02_0_69_!B51</f>
        <v>Замена силового трансформатора ТП Л-19-41</v>
      </c>
      <c r="C50" s="105" t="str">
        <f>G0228_1074205010351_02_0_69_!C51</f>
        <v>L_0000000004</v>
      </c>
      <c r="D50" s="107">
        <v>0</v>
      </c>
      <c r="E50" s="107" t="s">
        <v>482</v>
      </c>
      <c r="F50" s="107">
        <v>0</v>
      </c>
      <c r="G50" s="107" t="s">
        <v>482</v>
      </c>
      <c r="H50" s="107">
        <v>0</v>
      </c>
      <c r="I50" s="107" t="s">
        <v>482</v>
      </c>
      <c r="J50" s="107">
        <v>0</v>
      </c>
      <c r="K50" s="107" t="s">
        <v>482</v>
      </c>
      <c r="L50" s="107">
        <v>0</v>
      </c>
      <c r="M50" s="107" t="s">
        <v>482</v>
      </c>
      <c r="N50" s="107">
        <v>0</v>
      </c>
      <c r="O50" s="107" t="s">
        <v>482</v>
      </c>
      <c r="P50" s="107">
        <v>0</v>
      </c>
      <c r="Q50" s="107" t="s">
        <v>482</v>
      </c>
      <c r="R50" s="107">
        <v>0</v>
      </c>
      <c r="S50" s="107" t="s">
        <v>482</v>
      </c>
      <c r="T50" s="107">
        <v>0</v>
      </c>
      <c r="U50" s="107" t="s">
        <v>482</v>
      </c>
      <c r="V50" s="107">
        <v>0</v>
      </c>
      <c r="W50" s="107" t="s">
        <v>482</v>
      </c>
      <c r="X50" s="107">
        <v>0</v>
      </c>
      <c r="Y50" s="107" t="s">
        <v>482</v>
      </c>
      <c r="Z50" s="107">
        <v>0</v>
      </c>
      <c r="AA50" s="107" t="s">
        <v>482</v>
      </c>
      <c r="AB50" s="107">
        <v>0</v>
      </c>
      <c r="AC50" s="107" t="s">
        <v>482</v>
      </c>
      <c r="AD50" s="107">
        <v>0</v>
      </c>
      <c r="AE50" s="107" t="s">
        <v>482</v>
      </c>
      <c r="AF50" s="107">
        <v>0</v>
      </c>
      <c r="AG50" s="107" t="s">
        <v>482</v>
      </c>
      <c r="AH50" s="107">
        <v>0</v>
      </c>
      <c r="AI50" s="107" t="s">
        <v>482</v>
      </c>
      <c r="AJ50" s="107">
        <v>0</v>
      </c>
      <c r="AK50" s="107" t="s">
        <v>482</v>
      </c>
      <c r="AL50" s="107">
        <v>0</v>
      </c>
      <c r="AM50" s="107" t="s">
        <v>482</v>
      </c>
      <c r="AN50" s="107">
        <v>0</v>
      </c>
      <c r="AO50" s="107" t="s">
        <v>482</v>
      </c>
      <c r="AP50" s="107">
        <v>0</v>
      </c>
      <c r="AQ50" s="107" t="s">
        <v>482</v>
      </c>
      <c r="AR50" s="107">
        <v>0</v>
      </c>
      <c r="AS50" s="107" t="s">
        <v>482</v>
      </c>
      <c r="AT50" s="107">
        <v>0</v>
      </c>
      <c r="AU50" s="107" t="s">
        <v>482</v>
      </c>
      <c r="AV50" s="107">
        <v>0</v>
      </c>
      <c r="AW50" s="107" t="s">
        <v>482</v>
      </c>
      <c r="AX50" s="107">
        <v>0</v>
      </c>
      <c r="AY50" s="107" t="s">
        <v>482</v>
      </c>
      <c r="AZ50" s="107">
        <v>0</v>
      </c>
      <c r="BA50" s="478" t="s">
        <v>482</v>
      </c>
      <c r="BB50" s="107">
        <v>0</v>
      </c>
      <c r="BC50" s="107" t="s">
        <v>482</v>
      </c>
      <c r="BD50" s="107">
        <v>0</v>
      </c>
      <c r="BE50" s="107" t="s">
        <v>482</v>
      </c>
      <c r="BF50" s="107">
        <v>0</v>
      </c>
      <c r="BG50" s="107" t="s">
        <v>482</v>
      </c>
      <c r="BH50" s="478">
        <f>G0228_1074205010351_03_0_69_!AI51</f>
        <v>0</v>
      </c>
      <c r="BI50" s="107" t="s">
        <v>482</v>
      </c>
      <c r="BJ50" s="107">
        <v>0</v>
      </c>
      <c r="BK50" s="107" t="s">
        <v>482</v>
      </c>
    </row>
    <row r="51" spans="1:63" ht="31.5" x14ac:dyDescent="0.25">
      <c r="A51" s="90" t="str">
        <f>G0228_1074205010351_02_0_69_!A52</f>
        <v>1.2.1.2.5</v>
      </c>
      <c r="B51" s="104" t="str">
        <f>G0228_1074205010351_02_0_69_!B52</f>
        <v>Проектирование и строительство ПС 35 кВ ГПЗ-5 (новая)</v>
      </c>
      <c r="C51" s="105" t="str">
        <f>G0228_1074205010351_02_0_69_!C52</f>
        <v>M_0000000001</v>
      </c>
      <c r="D51" s="107">
        <v>0</v>
      </c>
      <c r="E51" s="107" t="s">
        <v>482</v>
      </c>
      <c r="F51" s="107">
        <v>0</v>
      </c>
      <c r="G51" s="107" t="s">
        <v>482</v>
      </c>
      <c r="H51" s="107">
        <v>0</v>
      </c>
      <c r="I51" s="107" t="s">
        <v>482</v>
      </c>
      <c r="J51" s="107">
        <v>0</v>
      </c>
      <c r="K51" s="107" t="s">
        <v>482</v>
      </c>
      <c r="L51" s="107">
        <v>0</v>
      </c>
      <c r="M51" s="107" t="s">
        <v>482</v>
      </c>
      <c r="N51" s="107">
        <v>0</v>
      </c>
      <c r="O51" s="107" t="s">
        <v>482</v>
      </c>
      <c r="P51" s="107">
        <v>0</v>
      </c>
      <c r="Q51" s="107" t="s">
        <v>482</v>
      </c>
      <c r="R51" s="107">
        <v>0</v>
      </c>
      <c r="S51" s="107" t="s">
        <v>482</v>
      </c>
      <c r="T51" s="107">
        <v>0</v>
      </c>
      <c r="U51" s="107" t="s">
        <v>482</v>
      </c>
      <c r="V51" s="107">
        <v>0</v>
      </c>
      <c r="W51" s="107" t="s">
        <v>482</v>
      </c>
      <c r="X51" s="107">
        <v>0</v>
      </c>
      <c r="Y51" s="107" t="s">
        <v>482</v>
      </c>
      <c r="Z51" s="107">
        <v>0</v>
      </c>
      <c r="AA51" s="107" t="s">
        <v>482</v>
      </c>
      <c r="AB51" s="107">
        <v>0</v>
      </c>
      <c r="AC51" s="107" t="s">
        <v>482</v>
      </c>
      <c r="AD51" s="107">
        <v>0</v>
      </c>
      <c r="AE51" s="107" t="s">
        <v>482</v>
      </c>
      <c r="AF51" s="107">
        <v>0</v>
      </c>
      <c r="AG51" s="107" t="s">
        <v>482</v>
      </c>
      <c r="AH51" s="107">
        <v>0</v>
      </c>
      <c r="AI51" s="107" t="s">
        <v>482</v>
      </c>
      <c r="AJ51" s="107">
        <v>0</v>
      </c>
      <c r="AK51" s="107" t="s">
        <v>482</v>
      </c>
      <c r="AL51" s="107">
        <v>0</v>
      </c>
      <c r="AM51" s="107" t="s">
        <v>482</v>
      </c>
      <c r="AN51" s="107">
        <v>0</v>
      </c>
      <c r="AO51" s="107" t="s">
        <v>482</v>
      </c>
      <c r="AP51" s="107">
        <v>0</v>
      </c>
      <c r="AQ51" s="107" t="s">
        <v>482</v>
      </c>
      <c r="AR51" s="107">
        <v>0</v>
      </c>
      <c r="AS51" s="107" t="s">
        <v>482</v>
      </c>
      <c r="AT51" s="107">
        <v>0</v>
      </c>
      <c r="AU51" s="107" t="s">
        <v>482</v>
      </c>
      <c r="AV51" s="107">
        <v>0</v>
      </c>
      <c r="AW51" s="107" t="s">
        <v>482</v>
      </c>
      <c r="AX51" s="107">
        <v>0</v>
      </c>
      <c r="AY51" s="107" t="s">
        <v>482</v>
      </c>
      <c r="AZ51" s="107">
        <v>0</v>
      </c>
      <c r="BA51" s="478" t="s">
        <v>482</v>
      </c>
      <c r="BB51" s="107">
        <v>0</v>
      </c>
      <c r="BC51" s="107" t="s">
        <v>482</v>
      </c>
      <c r="BD51" s="107">
        <v>0</v>
      </c>
      <c r="BE51" s="107" t="s">
        <v>482</v>
      </c>
      <c r="BF51" s="107">
        <v>0</v>
      </c>
      <c r="BG51" s="107" t="s">
        <v>482</v>
      </c>
      <c r="BH51" s="478">
        <f>G0228_1074205010351_03_0_69_!AI52</f>
        <v>0</v>
      </c>
      <c r="BI51" s="107">
        <f>G0228_1074205010351_02_0_69_!BY19</f>
        <v>11.52</v>
      </c>
      <c r="BJ51" s="107">
        <v>0</v>
      </c>
      <c r="BK51" s="107" t="s">
        <v>482</v>
      </c>
    </row>
    <row r="52" spans="1:63" ht="31.5" hidden="1" x14ac:dyDescent="0.25">
      <c r="A52" s="90">
        <f>G0228_1074205010351_02_0_69_!A53</f>
        <v>0</v>
      </c>
      <c r="B52" s="104">
        <f>G0228_1074205010351_02_0_69_!B53</f>
        <v>0</v>
      </c>
      <c r="C52" s="105">
        <f>G0228_1074205010351_02_0_69_!C53</f>
        <v>0</v>
      </c>
      <c r="D52" s="107">
        <v>0</v>
      </c>
      <c r="E52" s="107" t="s">
        <v>482</v>
      </c>
      <c r="F52" s="107">
        <v>0</v>
      </c>
      <c r="G52" s="107" t="s">
        <v>482</v>
      </c>
      <c r="H52" s="107">
        <v>0</v>
      </c>
      <c r="I52" s="107" t="s">
        <v>482</v>
      </c>
      <c r="J52" s="107">
        <v>0</v>
      </c>
      <c r="K52" s="107" t="s">
        <v>482</v>
      </c>
      <c r="L52" s="107">
        <v>0</v>
      </c>
      <c r="M52" s="107" t="s">
        <v>482</v>
      </c>
      <c r="N52" s="107">
        <v>0</v>
      </c>
      <c r="O52" s="107" t="s">
        <v>482</v>
      </c>
      <c r="P52" s="107">
        <v>0</v>
      </c>
      <c r="Q52" s="107" t="s">
        <v>482</v>
      </c>
      <c r="R52" s="107">
        <v>0</v>
      </c>
      <c r="S52" s="107" t="s">
        <v>482</v>
      </c>
      <c r="T52" s="107">
        <v>0</v>
      </c>
      <c r="U52" s="107" t="s">
        <v>482</v>
      </c>
      <c r="V52" s="107">
        <v>0</v>
      </c>
      <c r="W52" s="107" t="s">
        <v>482</v>
      </c>
      <c r="X52" s="107">
        <v>0</v>
      </c>
      <c r="Y52" s="107" t="s">
        <v>482</v>
      </c>
      <c r="Z52" s="107">
        <v>0</v>
      </c>
      <c r="AA52" s="107" t="s">
        <v>482</v>
      </c>
      <c r="AB52" s="107">
        <v>0</v>
      </c>
      <c r="AC52" s="107" t="s">
        <v>482</v>
      </c>
      <c r="AD52" s="107">
        <v>0</v>
      </c>
      <c r="AE52" s="107" t="s">
        <v>482</v>
      </c>
      <c r="AF52" s="107">
        <v>0</v>
      </c>
      <c r="AG52" s="107" t="s">
        <v>482</v>
      </c>
      <c r="AH52" s="107">
        <v>0</v>
      </c>
      <c r="AI52" s="107" t="s">
        <v>482</v>
      </c>
      <c r="AJ52" s="107">
        <v>0</v>
      </c>
      <c r="AK52" s="107" t="s">
        <v>482</v>
      </c>
      <c r="AL52" s="107">
        <v>0</v>
      </c>
      <c r="AM52" s="107" t="s">
        <v>482</v>
      </c>
      <c r="AN52" s="107">
        <v>0</v>
      </c>
      <c r="AO52" s="107" t="s">
        <v>482</v>
      </c>
      <c r="AP52" s="107">
        <v>0</v>
      </c>
      <c r="AQ52" s="107" t="s">
        <v>482</v>
      </c>
      <c r="AR52" s="107">
        <v>0</v>
      </c>
      <c r="AS52" s="107" t="s">
        <v>482</v>
      </c>
      <c r="AT52" s="107">
        <v>0</v>
      </c>
      <c r="AU52" s="107" t="s">
        <v>482</v>
      </c>
      <c r="AV52" s="107">
        <v>0</v>
      </c>
      <c r="AW52" s="107" t="s">
        <v>482</v>
      </c>
      <c r="AX52" s="107">
        <v>0</v>
      </c>
      <c r="AY52" s="107" t="s">
        <v>482</v>
      </c>
      <c r="AZ52" s="107">
        <v>0</v>
      </c>
      <c r="BA52" s="478" t="s">
        <v>482</v>
      </c>
      <c r="BB52" s="107">
        <v>0</v>
      </c>
      <c r="BC52" s="107" t="s">
        <v>482</v>
      </c>
      <c r="BD52" s="107">
        <v>0</v>
      </c>
      <c r="BE52" s="107" t="s">
        <v>482</v>
      </c>
      <c r="BF52" s="107">
        <v>0</v>
      </c>
      <c r="BG52" s="107" t="s">
        <v>482</v>
      </c>
      <c r="BH52" s="478">
        <f>G0228_1074205010351_03_0_69_!AI53</f>
        <v>0</v>
      </c>
      <c r="BI52" s="107">
        <f>G0228_1074205010351_03_0_69_!AJ53</f>
        <v>0</v>
      </c>
      <c r="BJ52" s="107">
        <v>0</v>
      </c>
      <c r="BK52" s="107" t="s">
        <v>482</v>
      </c>
    </row>
    <row r="53" spans="1:63" ht="15.75" hidden="1" x14ac:dyDescent="0.25">
      <c r="A53" s="90"/>
      <c r="B53" s="104"/>
      <c r="C53" s="105"/>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478"/>
      <c r="AI53" s="107"/>
      <c r="AJ53" s="107"/>
      <c r="AK53" s="107"/>
      <c r="AL53" s="107"/>
      <c r="AM53" s="107"/>
      <c r="AN53" s="107"/>
      <c r="AO53" s="107"/>
      <c r="AP53" s="107"/>
      <c r="AQ53" s="107"/>
      <c r="AR53" s="107"/>
      <c r="AS53" s="107"/>
      <c r="AT53" s="107"/>
      <c r="AU53" s="107"/>
      <c r="AV53" s="107"/>
      <c r="AW53" s="107"/>
      <c r="AX53" s="107"/>
      <c r="AY53" s="107"/>
      <c r="AZ53" s="107"/>
      <c r="BA53" s="478"/>
      <c r="BB53" s="107"/>
      <c r="BC53" s="107"/>
      <c r="BD53" s="107"/>
      <c r="BE53" s="107"/>
      <c r="BF53" s="107"/>
      <c r="BG53" s="107"/>
      <c r="BH53" s="107"/>
      <c r="BI53" s="107"/>
      <c r="BJ53" s="107"/>
      <c r="BK53" s="107"/>
    </row>
    <row r="54" spans="1:63" ht="47.25" x14ac:dyDescent="0.25">
      <c r="A54" s="90" t="str">
        <f>G0228_1074205010351_02_0_69_!A55</f>
        <v>1.2.2</v>
      </c>
      <c r="B54" s="104" t="str">
        <f>G0228_1074205010351_02_0_69_!B55</f>
        <v>Реконструкция, модернизация, техническое перевооружение линий электропередачи, всего, в том числе:</v>
      </c>
      <c r="C54" s="105" t="str">
        <f>G0228_1074205010351_02_0_69_!C55</f>
        <v>Г</v>
      </c>
      <c r="D54" s="107">
        <f t="shared" ref="D54:BK54" si="16">SUM(D55,D56)</f>
        <v>0</v>
      </c>
      <c r="E54" s="107">
        <f t="shared" si="16"/>
        <v>0</v>
      </c>
      <c r="F54" s="107">
        <f t="shared" si="16"/>
        <v>0</v>
      </c>
      <c r="G54" s="107">
        <f t="shared" si="16"/>
        <v>0</v>
      </c>
      <c r="H54" s="107">
        <f t="shared" si="16"/>
        <v>0</v>
      </c>
      <c r="I54" s="107">
        <f t="shared" si="16"/>
        <v>0</v>
      </c>
      <c r="J54" s="107">
        <f t="shared" si="16"/>
        <v>0</v>
      </c>
      <c r="K54" s="107">
        <f t="shared" si="16"/>
        <v>0</v>
      </c>
      <c r="L54" s="107">
        <f t="shared" si="16"/>
        <v>0</v>
      </c>
      <c r="M54" s="107">
        <f t="shared" si="16"/>
        <v>0</v>
      </c>
      <c r="N54" s="107">
        <f t="shared" si="16"/>
        <v>0</v>
      </c>
      <c r="O54" s="107">
        <f t="shared" si="16"/>
        <v>0</v>
      </c>
      <c r="P54" s="107">
        <f t="shared" si="16"/>
        <v>0</v>
      </c>
      <c r="Q54" s="107">
        <f t="shared" si="16"/>
        <v>0</v>
      </c>
      <c r="R54" s="107">
        <f t="shared" si="16"/>
        <v>0</v>
      </c>
      <c r="S54" s="107">
        <f t="shared" si="16"/>
        <v>0</v>
      </c>
      <c r="T54" s="107">
        <f t="shared" si="16"/>
        <v>0</v>
      </c>
      <c r="U54" s="107">
        <f t="shared" si="16"/>
        <v>0</v>
      </c>
      <c r="V54" s="107">
        <f t="shared" si="16"/>
        <v>0</v>
      </c>
      <c r="W54" s="107">
        <f t="shared" si="16"/>
        <v>0</v>
      </c>
      <c r="X54" s="107">
        <f t="shared" si="16"/>
        <v>0</v>
      </c>
      <c r="Y54" s="107">
        <f t="shared" si="16"/>
        <v>0</v>
      </c>
      <c r="Z54" s="107">
        <f t="shared" si="16"/>
        <v>0</v>
      </c>
      <c r="AA54" s="107">
        <f t="shared" si="16"/>
        <v>0</v>
      </c>
      <c r="AB54" s="107">
        <f t="shared" si="16"/>
        <v>0</v>
      </c>
      <c r="AC54" s="107">
        <f t="shared" si="16"/>
        <v>0</v>
      </c>
      <c r="AD54" s="107">
        <f t="shared" si="16"/>
        <v>0</v>
      </c>
      <c r="AE54" s="107">
        <f t="shared" si="16"/>
        <v>0</v>
      </c>
      <c r="AF54" s="107">
        <f t="shared" si="16"/>
        <v>0</v>
      </c>
      <c r="AG54" s="107">
        <f t="shared" si="16"/>
        <v>0</v>
      </c>
      <c r="AH54" s="107">
        <f t="shared" si="16"/>
        <v>0</v>
      </c>
      <c r="AI54" s="107">
        <f t="shared" si="16"/>
        <v>0</v>
      </c>
      <c r="AJ54" s="107">
        <f t="shared" si="16"/>
        <v>0</v>
      </c>
      <c r="AK54" s="107">
        <f t="shared" si="16"/>
        <v>0</v>
      </c>
      <c r="AL54" s="107">
        <f t="shared" si="16"/>
        <v>0</v>
      </c>
      <c r="AM54" s="107">
        <f t="shared" si="16"/>
        <v>0</v>
      </c>
      <c r="AN54" s="221">
        <f t="shared" si="16"/>
        <v>0</v>
      </c>
      <c r="AO54" s="221">
        <f t="shared" si="16"/>
        <v>0</v>
      </c>
      <c r="AP54" s="107">
        <f t="shared" si="16"/>
        <v>0</v>
      </c>
      <c r="AQ54" s="107">
        <f t="shared" si="16"/>
        <v>0</v>
      </c>
      <c r="AR54" s="107">
        <f t="shared" si="16"/>
        <v>0</v>
      </c>
      <c r="AS54" s="107">
        <f t="shared" si="16"/>
        <v>0</v>
      </c>
      <c r="AT54" s="107">
        <f t="shared" si="16"/>
        <v>0</v>
      </c>
      <c r="AU54" s="107">
        <f t="shared" si="16"/>
        <v>0</v>
      </c>
      <c r="AV54" s="107">
        <f t="shared" si="16"/>
        <v>0</v>
      </c>
      <c r="AW54" s="107">
        <f t="shared" si="16"/>
        <v>0</v>
      </c>
      <c r="AX54" s="107">
        <f t="shared" si="16"/>
        <v>0</v>
      </c>
      <c r="AY54" s="107">
        <f t="shared" si="16"/>
        <v>0</v>
      </c>
      <c r="AZ54" s="107">
        <f t="shared" si="16"/>
        <v>0</v>
      </c>
      <c r="BA54" s="107">
        <f t="shared" si="16"/>
        <v>0</v>
      </c>
      <c r="BB54" s="107">
        <f t="shared" si="16"/>
        <v>0</v>
      </c>
      <c r="BC54" s="107">
        <f t="shared" si="16"/>
        <v>0</v>
      </c>
      <c r="BD54" s="107">
        <f t="shared" si="16"/>
        <v>0</v>
      </c>
      <c r="BE54" s="107">
        <f t="shared" si="16"/>
        <v>0</v>
      </c>
      <c r="BF54" s="107">
        <f t="shared" si="16"/>
        <v>0</v>
      </c>
      <c r="BG54" s="107">
        <f t="shared" si="16"/>
        <v>0</v>
      </c>
      <c r="BH54" s="107">
        <f t="shared" si="16"/>
        <v>0</v>
      </c>
      <c r="BI54" s="107">
        <f t="shared" si="16"/>
        <v>0</v>
      </c>
      <c r="BJ54" s="107">
        <f t="shared" si="16"/>
        <v>0</v>
      </c>
      <c r="BK54" s="107">
        <f t="shared" si="16"/>
        <v>0</v>
      </c>
    </row>
    <row r="55" spans="1:63" ht="31.5" x14ac:dyDescent="0.25">
      <c r="A55" s="90" t="str">
        <f>G0228_1074205010351_02_0_69_!A56</f>
        <v>1.2.2.1</v>
      </c>
      <c r="B55" s="104" t="str">
        <f>G0228_1074205010351_02_0_69_!B56</f>
        <v>Реконструкция линий электропередачи, всего, в том числе:</v>
      </c>
      <c r="C55" s="105" t="str">
        <f>G0228_1074205010351_02_0_69_!C56</f>
        <v>Г</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c r="AI55" s="107">
        <v>0</v>
      </c>
      <c r="AJ55" s="107">
        <v>0</v>
      </c>
      <c r="AK55" s="107">
        <v>0</v>
      </c>
      <c r="AL55" s="107">
        <v>0</v>
      </c>
      <c r="AM55" s="107">
        <v>0</v>
      </c>
      <c r="AN55" s="221">
        <v>0</v>
      </c>
      <c r="AO55" s="221">
        <v>0</v>
      </c>
      <c r="AP55" s="107">
        <v>0</v>
      </c>
      <c r="AQ55" s="107">
        <v>0</v>
      </c>
      <c r="AR55" s="107">
        <v>0</v>
      </c>
      <c r="AS55" s="107">
        <v>0</v>
      </c>
      <c r="AT55" s="107">
        <v>0</v>
      </c>
      <c r="AU55" s="107">
        <v>0</v>
      </c>
      <c r="AV55" s="107">
        <v>0</v>
      </c>
      <c r="AW55" s="107">
        <v>0</v>
      </c>
      <c r="AX55" s="107">
        <v>0</v>
      </c>
      <c r="AY55" s="107">
        <v>0</v>
      </c>
      <c r="AZ55" s="107">
        <v>0</v>
      </c>
      <c r="BA55" s="107">
        <v>0</v>
      </c>
      <c r="BB55" s="107">
        <v>0</v>
      </c>
      <c r="BC55" s="107">
        <v>0</v>
      </c>
      <c r="BD55" s="107">
        <v>0</v>
      </c>
      <c r="BE55" s="107">
        <v>0</v>
      </c>
      <c r="BF55" s="107">
        <v>0</v>
      </c>
      <c r="BG55" s="107">
        <v>0</v>
      </c>
      <c r="BH55" s="107">
        <v>0</v>
      </c>
      <c r="BI55" s="107">
        <v>0</v>
      </c>
      <c r="BJ55" s="107">
        <v>0</v>
      </c>
      <c r="BK55" s="107">
        <v>0</v>
      </c>
    </row>
    <row r="56" spans="1:63" ht="47.25" x14ac:dyDescent="0.25">
      <c r="A56" s="90" t="str">
        <f>G0228_1074205010351_02_0_69_!A57</f>
        <v>1.2.2.2</v>
      </c>
      <c r="B56" s="104" t="str">
        <f>G0228_1074205010351_02_0_69_!B57</f>
        <v>Модернизация, техническое перевооружение линий электропередачи, всего, в том числе:</v>
      </c>
      <c r="C56" s="105" t="str">
        <f>G0228_1074205010351_02_0_69_!C57</f>
        <v>Г</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221">
        <v>0</v>
      </c>
      <c r="AO56" s="221">
        <v>0</v>
      </c>
      <c r="AP56" s="107">
        <v>0</v>
      </c>
      <c r="AQ56" s="107">
        <v>0</v>
      </c>
      <c r="AR56" s="107">
        <v>0</v>
      </c>
      <c r="AS56" s="107">
        <v>0</v>
      </c>
      <c r="AT56" s="107">
        <v>0</v>
      </c>
      <c r="AU56" s="107">
        <v>0</v>
      </c>
      <c r="AV56" s="107">
        <v>0</v>
      </c>
      <c r="AW56" s="107">
        <v>0</v>
      </c>
      <c r="AX56" s="107">
        <v>0</v>
      </c>
      <c r="AY56" s="107">
        <v>0</v>
      </c>
      <c r="AZ56" s="107">
        <v>0</v>
      </c>
      <c r="BA56" s="107">
        <v>0</v>
      </c>
      <c r="BB56" s="107">
        <v>0</v>
      </c>
      <c r="BC56" s="107">
        <v>0</v>
      </c>
      <c r="BD56" s="107">
        <v>0</v>
      </c>
      <c r="BE56" s="107">
        <v>0</v>
      </c>
      <c r="BF56" s="107">
        <v>0</v>
      </c>
      <c r="BG56" s="107">
        <v>0</v>
      </c>
      <c r="BH56" s="107">
        <v>0</v>
      </c>
      <c r="BI56" s="107">
        <v>0</v>
      </c>
      <c r="BJ56" s="107">
        <v>0</v>
      </c>
      <c r="BK56" s="107">
        <v>0</v>
      </c>
    </row>
    <row r="57" spans="1:63" ht="47.25" x14ac:dyDescent="0.25">
      <c r="A57" s="90" t="str">
        <f>G0228_1074205010351_02_0_69_!A58</f>
        <v>1.2.3</v>
      </c>
      <c r="B57" s="104" t="str">
        <f>G0228_1074205010351_02_0_69_!B58</f>
        <v>Развитие и модернизация учета электрической энергии (мощности), всего, в том числе:</v>
      </c>
      <c r="C57" s="105" t="str">
        <f>G0228_1074205010351_02_0_69_!C58</f>
        <v>Г</v>
      </c>
      <c r="D57" s="107">
        <f t="shared" ref="D57:BK57" si="17">SUM(D58,D61,D62,D63,D64,D67,D68,D69)</f>
        <v>0</v>
      </c>
      <c r="E57" s="107">
        <f t="shared" si="17"/>
        <v>0</v>
      </c>
      <c r="F57" s="107">
        <f t="shared" si="17"/>
        <v>0</v>
      </c>
      <c r="G57" s="107">
        <f t="shared" si="17"/>
        <v>0</v>
      </c>
      <c r="H57" s="107">
        <f t="shared" si="17"/>
        <v>0</v>
      </c>
      <c r="I57" s="107">
        <f t="shared" si="17"/>
        <v>0</v>
      </c>
      <c r="J57" s="107">
        <f t="shared" si="17"/>
        <v>0</v>
      </c>
      <c r="K57" s="107">
        <f t="shared" si="17"/>
        <v>0</v>
      </c>
      <c r="L57" s="107">
        <f t="shared" si="17"/>
        <v>0</v>
      </c>
      <c r="M57" s="107">
        <f t="shared" si="17"/>
        <v>0</v>
      </c>
      <c r="N57" s="107">
        <f t="shared" si="17"/>
        <v>0</v>
      </c>
      <c r="O57" s="107">
        <f t="shared" si="17"/>
        <v>0</v>
      </c>
      <c r="P57" s="107">
        <f t="shared" si="17"/>
        <v>0</v>
      </c>
      <c r="Q57" s="107">
        <f t="shared" si="17"/>
        <v>0</v>
      </c>
      <c r="R57" s="107">
        <f t="shared" si="17"/>
        <v>0</v>
      </c>
      <c r="S57" s="107">
        <f t="shared" si="17"/>
        <v>0</v>
      </c>
      <c r="T57" s="107">
        <f t="shared" si="17"/>
        <v>0</v>
      </c>
      <c r="U57" s="107">
        <f t="shared" si="17"/>
        <v>0</v>
      </c>
      <c r="V57" s="107">
        <f t="shared" si="17"/>
        <v>0</v>
      </c>
      <c r="W57" s="107">
        <f t="shared" si="17"/>
        <v>0</v>
      </c>
      <c r="X57" s="107">
        <f t="shared" si="17"/>
        <v>0</v>
      </c>
      <c r="Y57" s="107">
        <f t="shared" si="17"/>
        <v>0</v>
      </c>
      <c r="Z57" s="107">
        <f t="shared" si="17"/>
        <v>0</v>
      </c>
      <c r="AA57" s="107">
        <f t="shared" si="17"/>
        <v>0</v>
      </c>
      <c r="AB57" s="107">
        <f t="shared" si="17"/>
        <v>0</v>
      </c>
      <c r="AC57" s="107">
        <f t="shared" si="17"/>
        <v>0</v>
      </c>
      <c r="AD57" s="107">
        <f t="shared" si="17"/>
        <v>0</v>
      </c>
      <c r="AE57" s="107">
        <f t="shared" si="17"/>
        <v>0</v>
      </c>
      <c r="AF57" s="107">
        <f t="shared" si="17"/>
        <v>0</v>
      </c>
      <c r="AG57" s="107">
        <f t="shared" si="17"/>
        <v>0</v>
      </c>
      <c r="AH57" s="107">
        <f t="shared" si="17"/>
        <v>0</v>
      </c>
      <c r="AI57" s="107">
        <f t="shared" si="17"/>
        <v>0</v>
      </c>
      <c r="AJ57" s="107">
        <f t="shared" si="17"/>
        <v>0</v>
      </c>
      <c r="AK57" s="107">
        <f t="shared" si="17"/>
        <v>0</v>
      </c>
      <c r="AL57" s="107">
        <f t="shared" si="17"/>
        <v>0</v>
      </c>
      <c r="AM57" s="107">
        <f t="shared" si="17"/>
        <v>0</v>
      </c>
      <c r="AN57" s="221">
        <f t="shared" si="17"/>
        <v>0.15</v>
      </c>
      <c r="AO57" s="221">
        <f t="shared" si="17"/>
        <v>0</v>
      </c>
      <c r="AP57" s="107">
        <f t="shared" si="17"/>
        <v>0</v>
      </c>
      <c r="AQ57" s="107">
        <f t="shared" si="17"/>
        <v>0</v>
      </c>
      <c r="AR57" s="107">
        <f t="shared" si="17"/>
        <v>0</v>
      </c>
      <c r="AS57" s="107">
        <f t="shared" si="17"/>
        <v>0</v>
      </c>
      <c r="AT57" s="107">
        <f t="shared" si="17"/>
        <v>0</v>
      </c>
      <c r="AU57" s="107">
        <f t="shared" si="17"/>
        <v>0</v>
      </c>
      <c r="AV57" s="107">
        <f t="shared" si="17"/>
        <v>0</v>
      </c>
      <c r="AW57" s="107">
        <f t="shared" si="17"/>
        <v>0</v>
      </c>
      <c r="AX57" s="107">
        <f t="shared" si="17"/>
        <v>0</v>
      </c>
      <c r="AY57" s="107">
        <f t="shared" si="17"/>
        <v>0</v>
      </c>
      <c r="AZ57" s="107">
        <f t="shared" si="17"/>
        <v>0</v>
      </c>
      <c r="BA57" s="107">
        <f t="shared" si="17"/>
        <v>0</v>
      </c>
      <c r="BB57" s="107">
        <f t="shared" si="17"/>
        <v>0</v>
      </c>
      <c r="BC57" s="107">
        <f t="shared" si="17"/>
        <v>0</v>
      </c>
      <c r="BD57" s="107">
        <f t="shared" si="17"/>
        <v>0</v>
      </c>
      <c r="BE57" s="107">
        <f t="shared" si="17"/>
        <v>0</v>
      </c>
      <c r="BF57" s="107">
        <f t="shared" si="17"/>
        <v>0</v>
      </c>
      <c r="BG57" s="107">
        <f t="shared" si="17"/>
        <v>0</v>
      </c>
      <c r="BH57" s="107">
        <f t="shared" si="17"/>
        <v>0.16608190682999996</v>
      </c>
      <c r="BI57" s="107">
        <f t="shared" si="17"/>
        <v>0.16608190682999996</v>
      </c>
      <c r="BJ57" s="107">
        <f t="shared" si="17"/>
        <v>0</v>
      </c>
      <c r="BK57" s="107">
        <f t="shared" si="17"/>
        <v>0</v>
      </c>
    </row>
    <row r="58" spans="1:63" ht="47.25" x14ac:dyDescent="0.25">
      <c r="A58" s="90" t="str">
        <f>G0228_1074205010351_02_0_69_!A59</f>
        <v>1.2.3.1</v>
      </c>
      <c r="B58" s="104" t="str">
        <f>G0228_1074205010351_02_0_69_!B59</f>
        <v>"Установка приборов учета, класс напряжения 0,22 (0,4) кВ, всего, в том числе:"</v>
      </c>
      <c r="C58" s="105" t="str">
        <f>G0228_1074205010351_02_0_69_!C59</f>
        <v>Г</v>
      </c>
      <c r="D58" s="121">
        <f t="shared" ref="D58:BK58" si="18">SUM(D59:D60)</f>
        <v>0</v>
      </c>
      <c r="E58" s="121">
        <f t="shared" si="18"/>
        <v>0</v>
      </c>
      <c r="F58" s="121">
        <f t="shared" si="18"/>
        <v>0</v>
      </c>
      <c r="G58" s="121">
        <f t="shared" si="18"/>
        <v>0</v>
      </c>
      <c r="H58" s="121">
        <f t="shared" si="18"/>
        <v>0</v>
      </c>
      <c r="I58" s="121">
        <f t="shared" si="18"/>
        <v>0</v>
      </c>
      <c r="J58" s="121">
        <f t="shared" si="18"/>
        <v>0</v>
      </c>
      <c r="K58" s="121">
        <f t="shared" si="18"/>
        <v>0</v>
      </c>
      <c r="L58" s="121">
        <f t="shared" si="18"/>
        <v>0</v>
      </c>
      <c r="M58" s="121">
        <f t="shared" si="18"/>
        <v>0</v>
      </c>
      <c r="N58" s="121">
        <f t="shared" si="18"/>
        <v>0</v>
      </c>
      <c r="O58" s="121">
        <f t="shared" si="18"/>
        <v>0</v>
      </c>
      <c r="P58" s="121">
        <f t="shared" si="18"/>
        <v>0</v>
      </c>
      <c r="Q58" s="121">
        <f t="shared" si="18"/>
        <v>0</v>
      </c>
      <c r="R58" s="121">
        <f t="shared" si="18"/>
        <v>0</v>
      </c>
      <c r="S58" s="121">
        <f t="shared" si="18"/>
        <v>0</v>
      </c>
      <c r="T58" s="121">
        <f t="shared" si="18"/>
        <v>0</v>
      </c>
      <c r="U58" s="121">
        <f t="shared" si="18"/>
        <v>0</v>
      </c>
      <c r="V58" s="121">
        <f t="shared" si="18"/>
        <v>0</v>
      </c>
      <c r="W58" s="121">
        <f t="shared" si="18"/>
        <v>0</v>
      </c>
      <c r="X58" s="121">
        <f t="shared" si="18"/>
        <v>0</v>
      </c>
      <c r="Y58" s="121">
        <f t="shared" si="18"/>
        <v>0</v>
      </c>
      <c r="Z58" s="121">
        <f t="shared" si="18"/>
        <v>0</v>
      </c>
      <c r="AA58" s="121">
        <f t="shared" si="18"/>
        <v>0</v>
      </c>
      <c r="AB58" s="121">
        <f t="shared" si="18"/>
        <v>0</v>
      </c>
      <c r="AC58" s="121">
        <f t="shared" si="18"/>
        <v>0</v>
      </c>
      <c r="AD58" s="121">
        <f t="shared" si="18"/>
        <v>0</v>
      </c>
      <c r="AE58" s="121">
        <f t="shared" si="18"/>
        <v>0</v>
      </c>
      <c r="AF58" s="121">
        <f t="shared" si="18"/>
        <v>0</v>
      </c>
      <c r="AG58" s="121">
        <f t="shared" si="18"/>
        <v>0</v>
      </c>
      <c r="AH58" s="121">
        <f t="shared" si="18"/>
        <v>0</v>
      </c>
      <c r="AI58" s="121">
        <f t="shared" si="18"/>
        <v>0</v>
      </c>
      <c r="AJ58" s="121">
        <f t="shared" si="18"/>
        <v>0</v>
      </c>
      <c r="AK58" s="121">
        <f t="shared" si="18"/>
        <v>0</v>
      </c>
      <c r="AL58" s="121">
        <f t="shared" si="18"/>
        <v>0</v>
      </c>
      <c r="AM58" s="121">
        <f t="shared" si="18"/>
        <v>0</v>
      </c>
      <c r="AN58" s="223">
        <f t="shared" si="18"/>
        <v>0.15</v>
      </c>
      <c r="AO58" s="223">
        <f t="shared" si="18"/>
        <v>0</v>
      </c>
      <c r="AP58" s="121">
        <f t="shared" si="18"/>
        <v>0</v>
      </c>
      <c r="AQ58" s="121">
        <f t="shared" si="18"/>
        <v>0</v>
      </c>
      <c r="AR58" s="121">
        <f t="shared" si="18"/>
        <v>0</v>
      </c>
      <c r="AS58" s="121">
        <f t="shared" si="18"/>
        <v>0</v>
      </c>
      <c r="AT58" s="121">
        <f t="shared" si="18"/>
        <v>0</v>
      </c>
      <c r="AU58" s="121">
        <f t="shared" si="18"/>
        <v>0</v>
      </c>
      <c r="AV58" s="121">
        <f t="shared" si="18"/>
        <v>0</v>
      </c>
      <c r="AW58" s="121">
        <f t="shared" si="18"/>
        <v>0</v>
      </c>
      <c r="AX58" s="121">
        <f t="shared" si="18"/>
        <v>0</v>
      </c>
      <c r="AY58" s="121">
        <f t="shared" si="18"/>
        <v>0</v>
      </c>
      <c r="AZ58" s="121">
        <f t="shared" si="18"/>
        <v>0</v>
      </c>
      <c r="BA58" s="121">
        <f t="shared" si="18"/>
        <v>0</v>
      </c>
      <c r="BB58" s="121">
        <f t="shared" si="18"/>
        <v>0</v>
      </c>
      <c r="BC58" s="121">
        <f t="shared" si="18"/>
        <v>0</v>
      </c>
      <c r="BD58" s="121">
        <f t="shared" si="18"/>
        <v>0</v>
      </c>
      <c r="BE58" s="121">
        <f t="shared" si="18"/>
        <v>0</v>
      </c>
      <c r="BF58" s="121">
        <f t="shared" si="18"/>
        <v>0</v>
      </c>
      <c r="BG58" s="121">
        <f t="shared" si="18"/>
        <v>0</v>
      </c>
      <c r="BH58" s="121">
        <f t="shared" si="18"/>
        <v>0.16608190682999996</v>
      </c>
      <c r="BI58" s="121">
        <f t="shared" si="18"/>
        <v>0.16608190682999996</v>
      </c>
      <c r="BJ58" s="121">
        <f t="shared" si="18"/>
        <v>0</v>
      </c>
      <c r="BK58" s="121">
        <f t="shared" si="18"/>
        <v>0</v>
      </c>
    </row>
    <row r="59" spans="1:63" ht="15.75" hidden="1" x14ac:dyDescent="0.25">
      <c r="A59" s="90"/>
      <c r="B59" s="104"/>
      <c r="C59" s="105"/>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480"/>
      <c r="AO59" s="107"/>
      <c r="AP59" s="107"/>
      <c r="AQ59" s="107"/>
      <c r="AR59" s="107"/>
      <c r="AS59" s="107"/>
      <c r="AT59" s="107"/>
      <c r="AU59" s="107"/>
      <c r="AV59" s="107"/>
      <c r="AW59" s="107"/>
      <c r="AX59" s="107"/>
      <c r="AY59" s="107"/>
      <c r="AZ59" s="107"/>
      <c r="BA59" s="478"/>
      <c r="BB59" s="107"/>
      <c r="BC59" s="107"/>
      <c r="BD59" s="107"/>
      <c r="BE59" s="107"/>
      <c r="BF59" s="107"/>
      <c r="BG59" s="107"/>
      <c r="BH59" s="107"/>
      <c r="BI59" s="107"/>
      <c r="BJ59" s="107"/>
      <c r="BK59" s="107"/>
    </row>
    <row r="60" spans="1:63" ht="94.5" x14ac:dyDescent="0.25">
      <c r="A60" s="90" t="str">
        <f>G0228_1074205010351_02_0_69_!A61</f>
        <v>1.2.3.1</v>
      </c>
      <c r="B60" s="10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105" t="str">
        <f>G0228_1074205010351_02_0_69_!C61</f>
        <v>J_0000000001</v>
      </c>
      <c r="D60" s="107">
        <v>0</v>
      </c>
      <c r="E60" s="107" t="s">
        <v>482</v>
      </c>
      <c r="F60" s="107">
        <v>0</v>
      </c>
      <c r="G60" s="107" t="s">
        <v>482</v>
      </c>
      <c r="H60" s="107">
        <v>0</v>
      </c>
      <c r="I60" s="107" t="s">
        <v>482</v>
      </c>
      <c r="J60" s="107">
        <v>0</v>
      </c>
      <c r="K60" s="107" t="s">
        <v>482</v>
      </c>
      <c r="L60" s="107">
        <v>0</v>
      </c>
      <c r="M60" s="107" t="s">
        <v>482</v>
      </c>
      <c r="N60" s="107">
        <v>0</v>
      </c>
      <c r="O60" s="107" t="s">
        <v>482</v>
      </c>
      <c r="P60" s="107">
        <v>0</v>
      </c>
      <c r="Q60" s="107" t="s">
        <v>482</v>
      </c>
      <c r="R60" s="107">
        <v>0</v>
      </c>
      <c r="S60" s="107" t="s">
        <v>482</v>
      </c>
      <c r="T60" s="107">
        <v>0</v>
      </c>
      <c r="U60" s="107" t="s">
        <v>482</v>
      </c>
      <c r="V60" s="107">
        <v>0</v>
      </c>
      <c r="W60" s="107" t="s">
        <v>482</v>
      </c>
      <c r="X60" s="107">
        <v>0</v>
      </c>
      <c r="Y60" s="107" t="s">
        <v>482</v>
      </c>
      <c r="Z60" s="107">
        <v>0</v>
      </c>
      <c r="AA60" s="107" t="s">
        <v>482</v>
      </c>
      <c r="AB60" s="107">
        <v>0</v>
      </c>
      <c r="AC60" s="107" t="s">
        <v>482</v>
      </c>
      <c r="AD60" s="107">
        <v>0</v>
      </c>
      <c r="AE60" s="107" t="s">
        <v>482</v>
      </c>
      <c r="AF60" s="107">
        <v>0</v>
      </c>
      <c r="AG60" s="107" t="s">
        <v>482</v>
      </c>
      <c r="AH60" s="107">
        <v>0</v>
      </c>
      <c r="AI60" s="107" t="s">
        <v>482</v>
      </c>
      <c r="AJ60" s="107">
        <v>0</v>
      </c>
      <c r="AK60" s="107" t="s">
        <v>482</v>
      </c>
      <c r="AL60" s="107">
        <v>0</v>
      </c>
      <c r="AM60" s="107" t="s">
        <v>482</v>
      </c>
      <c r="AN60" s="480">
        <v>0.15</v>
      </c>
      <c r="AO60" s="107" t="s">
        <v>482</v>
      </c>
      <c r="AP60" s="107">
        <v>0</v>
      </c>
      <c r="AQ60" s="107" t="s">
        <v>482</v>
      </c>
      <c r="AR60" s="107">
        <v>0</v>
      </c>
      <c r="AS60" s="107" t="s">
        <v>482</v>
      </c>
      <c r="AT60" s="107">
        <v>0</v>
      </c>
      <c r="AU60" s="107" t="s">
        <v>482</v>
      </c>
      <c r="AV60" s="107">
        <v>0</v>
      </c>
      <c r="AW60" s="107" t="s">
        <v>482</v>
      </c>
      <c r="AX60" s="107">
        <v>0</v>
      </c>
      <c r="AY60" s="107" t="s">
        <v>482</v>
      </c>
      <c r="AZ60" s="107">
        <v>0</v>
      </c>
      <c r="BA60" s="478" t="s">
        <v>482</v>
      </c>
      <c r="BB60" s="107">
        <v>0</v>
      </c>
      <c r="BC60" s="107" t="s">
        <v>482</v>
      </c>
      <c r="BD60" s="107">
        <v>0</v>
      </c>
      <c r="BE60" s="107" t="s">
        <v>482</v>
      </c>
      <c r="BF60" s="107">
        <v>0</v>
      </c>
      <c r="BG60" s="107" t="s">
        <v>482</v>
      </c>
      <c r="BH60" s="107">
        <f>G0228_1074205010351_03_0_69_!AI61</f>
        <v>0.16608190682999996</v>
      </c>
      <c r="BI60" s="107">
        <f>G0228_1074205010351_03_0_69_!AJ61</f>
        <v>0.16608190682999996</v>
      </c>
      <c r="BJ60" s="107">
        <v>0</v>
      </c>
      <c r="BK60" s="107" t="s">
        <v>482</v>
      </c>
    </row>
    <row r="61" spans="1:63" ht="47.25" x14ac:dyDescent="0.25">
      <c r="A61" s="90" t="str">
        <f>G0228_1074205010351_02_0_69_!A62</f>
        <v>1.2.3.2</v>
      </c>
      <c r="B61" s="104" t="str">
        <f>G0228_1074205010351_02_0_69_!B62</f>
        <v>"Установка приборов учета, класс напряжения 6 (10) кВ, всего, в том числе:"</v>
      </c>
      <c r="C61" s="105" t="str">
        <f>G0228_1074205010351_02_0_69_!C62</f>
        <v>Г</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221">
        <v>0</v>
      </c>
      <c r="AO61" s="221">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row>
    <row r="62" spans="1:63" ht="47.25" x14ac:dyDescent="0.25">
      <c r="A62" s="90" t="str">
        <f>G0228_1074205010351_02_0_69_!A63</f>
        <v>1.2.3.3</v>
      </c>
      <c r="B62" s="104" t="str">
        <f>G0228_1074205010351_02_0_69_!B63</f>
        <v>"Установка приборов учета, класс напряжения 35 кВ, всего, в том числе:"</v>
      </c>
      <c r="C62" s="105" t="str">
        <f>G0228_1074205010351_02_0_69_!C63</f>
        <v>Г</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221">
        <v>0</v>
      </c>
      <c r="AO62" s="221">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row>
    <row r="63" spans="1:63" ht="47.25" x14ac:dyDescent="0.25">
      <c r="A63" s="90" t="str">
        <f>G0228_1074205010351_02_0_69_!A64</f>
        <v>1.2.3.4</v>
      </c>
      <c r="B63" s="104" t="str">
        <f>G0228_1074205010351_02_0_69_!B64</f>
        <v>"Установка приборов учета, класс напряжения 110 кВ и выше, всего, в том числе:"</v>
      </c>
      <c r="C63" s="105" t="str">
        <f>G0228_1074205010351_02_0_69_!C64</f>
        <v>Г</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221">
        <v>0</v>
      </c>
      <c r="AO63" s="221">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row>
    <row r="64" spans="1:63" ht="63" x14ac:dyDescent="0.25">
      <c r="A64" s="90" t="str">
        <f>G0228_1074205010351_02_0_69_!A65</f>
        <v>1.2.3.5</v>
      </c>
      <c r="B64" s="104" t="str">
        <f>G0228_1074205010351_02_0_69_!B65</f>
        <v>"Включение приборов учета в систему сбора и передачи данных, класс напряжения 0,22 (0,4) кВ, всего, в том числе:"</v>
      </c>
      <c r="C64" s="105" t="str">
        <f>G0228_1074205010351_02_0_69_!C65</f>
        <v>Г</v>
      </c>
      <c r="D64" s="107">
        <f t="shared" ref="D64:BK64" si="19">SUM(D65:D66)</f>
        <v>0</v>
      </c>
      <c r="E64" s="107">
        <f t="shared" si="19"/>
        <v>0</v>
      </c>
      <c r="F64" s="107">
        <f t="shared" si="19"/>
        <v>0</v>
      </c>
      <c r="G64" s="107">
        <f t="shared" si="19"/>
        <v>0</v>
      </c>
      <c r="H64" s="107">
        <f t="shared" si="19"/>
        <v>0</v>
      </c>
      <c r="I64" s="107">
        <f t="shared" si="19"/>
        <v>0</v>
      </c>
      <c r="J64" s="107">
        <f t="shared" si="19"/>
        <v>0</v>
      </c>
      <c r="K64" s="107">
        <f t="shared" si="19"/>
        <v>0</v>
      </c>
      <c r="L64" s="107">
        <f t="shared" si="19"/>
        <v>0</v>
      </c>
      <c r="M64" s="107">
        <f t="shared" si="19"/>
        <v>0</v>
      </c>
      <c r="N64" s="107">
        <f t="shared" si="19"/>
        <v>0</v>
      </c>
      <c r="O64" s="107">
        <f t="shared" si="19"/>
        <v>0</v>
      </c>
      <c r="P64" s="107">
        <f t="shared" si="19"/>
        <v>0</v>
      </c>
      <c r="Q64" s="107">
        <f t="shared" si="19"/>
        <v>0</v>
      </c>
      <c r="R64" s="107">
        <f t="shared" si="19"/>
        <v>0</v>
      </c>
      <c r="S64" s="107">
        <f t="shared" si="19"/>
        <v>0</v>
      </c>
      <c r="T64" s="107">
        <f t="shared" si="19"/>
        <v>0</v>
      </c>
      <c r="U64" s="107">
        <f t="shared" si="19"/>
        <v>0</v>
      </c>
      <c r="V64" s="107">
        <f t="shared" si="19"/>
        <v>0</v>
      </c>
      <c r="W64" s="107">
        <f t="shared" si="19"/>
        <v>0</v>
      </c>
      <c r="X64" s="107">
        <f t="shared" si="19"/>
        <v>0</v>
      </c>
      <c r="Y64" s="107">
        <f t="shared" si="19"/>
        <v>0</v>
      </c>
      <c r="Z64" s="107">
        <f t="shared" si="19"/>
        <v>0</v>
      </c>
      <c r="AA64" s="107">
        <f t="shared" si="19"/>
        <v>0</v>
      </c>
      <c r="AB64" s="107">
        <f t="shared" si="19"/>
        <v>0</v>
      </c>
      <c r="AC64" s="107">
        <f t="shared" si="19"/>
        <v>0</v>
      </c>
      <c r="AD64" s="107">
        <f t="shared" si="19"/>
        <v>0</v>
      </c>
      <c r="AE64" s="107">
        <f t="shared" si="19"/>
        <v>0</v>
      </c>
      <c r="AF64" s="107">
        <f t="shared" si="19"/>
        <v>0</v>
      </c>
      <c r="AG64" s="107">
        <f t="shared" si="19"/>
        <v>0</v>
      </c>
      <c r="AH64" s="107">
        <f t="shared" si="19"/>
        <v>0</v>
      </c>
      <c r="AI64" s="107">
        <f t="shared" si="19"/>
        <v>0</v>
      </c>
      <c r="AJ64" s="107">
        <f t="shared" si="19"/>
        <v>0</v>
      </c>
      <c r="AK64" s="107">
        <f t="shared" si="19"/>
        <v>0</v>
      </c>
      <c r="AL64" s="107">
        <f t="shared" si="19"/>
        <v>0</v>
      </c>
      <c r="AM64" s="107">
        <f t="shared" si="19"/>
        <v>0</v>
      </c>
      <c r="AN64" s="221">
        <f t="shared" si="19"/>
        <v>0</v>
      </c>
      <c r="AO64" s="221">
        <f t="shared" si="19"/>
        <v>0</v>
      </c>
      <c r="AP64" s="107">
        <f t="shared" si="19"/>
        <v>0</v>
      </c>
      <c r="AQ64" s="107">
        <f t="shared" si="19"/>
        <v>0</v>
      </c>
      <c r="AR64" s="107">
        <f t="shared" si="19"/>
        <v>0</v>
      </c>
      <c r="AS64" s="107">
        <f t="shared" si="19"/>
        <v>0</v>
      </c>
      <c r="AT64" s="107">
        <f t="shared" si="19"/>
        <v>0</v>
      </c>
      <c r="AU64" s="107">
        <f t="shared" si="19"/>
        <v>0</v>
      </c>
      <c r="AV64" s="107">
        <f t="shared" si="19"/>
        <v>0</v>
      </c>
      <c r="AW64" s="107">
        <f t="shared" si="19"/>
        <v>0</v>
      </c>
      <c r="AX64" s="107">
        <f t="shared" si="19"/>
        <v>0</v>
      </c>
      <c r="AY64" s="107">
        <f t="shared" si="19"/>
        <v>0</v>
      </c>
      <c r="AZ64" s="107">
        <f t="shared" si="19"/>
        <v>0</v>
      </c>
      <c r="BA64" s="107">
        <f t="shared" si="19"/>
        <v>0</v>
      </c>
      <c r="BB64" s="107">
        <f t="shared" si="19"/>
        <v>0</v>
      </c>
      <c r="BC64" s="107">
        <f t="shared" si="19"/>
        <v>0</v>
      </c>
      <c r="BD64" s="107">
        <f t="shared" si="19"/>
        <v>0</v>
      </c>
      <c r="BE64" s="107">
        <f t="shared" si="19"/>
        <v>0</v>
      </c>
      <c r="BF64" s="107">
        <f t="shared" si="19"/>
        <v>0</v>
      </c>
      <c r="BG64" s="107">
        <f t="shared" si="19"/>
        <v>0</v>
      </c>
      <c r="BH64" s="107">
        <f t="shared" si="19"/>
        <v>0</v>
      </c>
      <c r="BI64" s="107">
        <f t="shared" si="19"/>
        <v>0</v>
      </c>
      <c r="BJ64" s="107">
        <f t="shared" si="19"/>
        <v>0</v>
      </c>
      <c r="BK64" s="107">
        <f t="shared" si="19"/>
        <v>0</v>
      </c>
    </row>
    <row r="65" spans="1:63" ht="15.75" hidden="1" x14ac:dyDescent="0.25">
      <c r="A65" s="90"/>
      <c r="B65" s="104"/>
      <c r="C65" s="105"/>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480"/>
      <c r="AO65" s="107"/>
      <c r="AP65" s="107"/>
      <c r="AQ65" s="107"/>
      <c r="AR65" s="107"/>
      <c r="AS65" s="107"/>
      <c r="AT65" s="107"/>
      <c r="AU65" s="107"/>
      <c r="AV65" s="107"/>
      <c r="AW65" s="107"/>
      <c r="AX65" s="107"/>
      <c r="AY65" s="107"/>
      <c r="AZ65" s="107"/>
      <c r="BA65" s="478"/>
      <c r="BB65" s="107"/>
      <c r="BC65" s="107"/>
      <c r="BD65" s="107"/>
      <c r="BE65" s="107"/>
      <c r="BF65" s="107"/>
      <c r="BG65" s="107"/>
      <c r="BH65" s="107"/>
      <c r="BI65" s="107"/>
      <c r="BJ65" s="107"/>
      <c r="BK65" s="107"/>
    </row>
    <row r="66" spans="1:63" ht="15.75" hidden="1" x14ac:dyDescent="0.25">
      <c r="A66" s="90"/>
      <c r="B66" s="104"/>
      <c r="C66" s="105"/>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478"/>
      <c r="BA66" s="478"/>
      <c r="BB66" s="107"/>
      <c r="BC66" s="107"/>
      <c r="BD66" s="107"/>
      <c r="BE66" s="107"/>
      <c r="BF66" s="107"/>
      <c r="BG66" s="107"/>
      <c r="BH66" s="107"/>
      <c r="BI66" s="107"/>
      <c r="BJ66" s="107"/>
      <c r="BK66" s="107"/>
    </row>
    <row r="67" spans="1:63" ht="63" x14ac:dyDescent="0.25">
      <c r="A67" s="90" t="str">
        <f>G0228_1074205010351_02_0_69_!A68</f>
        <v>1.2.3.6</v>
      </c>
      <c r="B67" s="104" t="str">
        <f>G0228_1074205010351_02_0_69_!B68</f>
        <v>"Включение приборов учета в систему сбора и передачи данных, класс напряжения 6 (10) кВ, всего, в том числе:"</v>
      </c>
      <c r="C67" s="105" t="str">
        <f>G0228_1074205010351_02_0_69_!C68</f>
        <v>Г</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c r="AI67" s="107">
        <v>0</v>
      </c>
      <c r="AJ67" s="107">
        <v>0</v>
      </c>
      <c r="AK67" s="107">
        <v>0</v>
      </c>
      <c r="AL67" s="107">
        <v>0</v>
      </c>
      <c r="AM67" s="107">
        <v>0</v>
      </c>
      <c r="AN67" s="221">
        <v>0</v>
      </c>
      <c r="AO67" s="221">
        <v>0</v>
      </c>
      <c r="AP67" s="107">
        <v>0</v>
      </c>
      <c r="AQ67" s="107">
        <v>0</v>
      </c>
      <c r="AR67" s="107">
        <v>0</v>
      </c>
      <c r="AS67" s="107">
        <v>0</v>
      </c>
      <c r="AT67" s="107">
        <v>0</v>
      </c>
      <c r="AU67" s="107">
        <v>0</v>
      </c>
      <c r="AV67" s="107">
        <v>0</v>
      </c>
      <c r="AW67" s="107">
        <v>0</v>
      </c>
      <c r="AX67" s="107">
        <v>0</v>
      </c>
      <c r="AY67" s="107">
        <v>0</v>
      </c>
      <c r="AZ67" s="107">
        <v>0</v>
      </c>
      <c r="BA67" s="107">
        <v>0</v>
      </c>
      <c r="BB67" s="107">
        <v>0</v>
      </c>
      <c r="BC67" s="107">
        <v>0</v>
      </c>
      <c r="BD67" s="107">
        <v>0</v>
      </c>
      <c r="BE67" s="107">
        <v>0</v>
      </c>
      <c r="BF67" s="107">
        <v>0</v>
      </c>
      <c r="BG67" s="107">
        <v>0</v>
      </c>
      <c r="BH67" s="107">
        <v>0</v>
      </c>
      <c r="BI67" s="107">
        <v>0</v>
      </c>
      <c r="BJ67" s="107">
        <v>0</v>
      </c>
      <c r="BK67" s="107">
        <v>0</v>
      </c>
    </row>
    <row r="68" spans="1:63" ht="63" x14ac:dyDescent="0.25">
      <c r="A68" s="90" t="str">
        <f>G0228_1074205010351_02_0_69_!A69</f>
        <v>1.2.3.7</v>
      </c>
      <c r="B68" s="104" t="str">
        <f>G0228_1074205010351_02_0_69_!B69</f>
        <v>"Включение приборов учета в систему сбора и передачи данных, класс напряжения 35 кВ, всего, в том числе:"</v>
      </c>
      <c r="C68" s="105" t="str">
        <f>G0228_1074205010351_02_0_69_!C69</f>
        <v>Г</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c r="AF68" s="107">
        <v>0</v>
      </c>
      <c r="AG68" s="107">
        <v>0</v>
      </c>
      <c r="AH68" s="107">
        <v>0</v>
      </c>
      <c r="AI68" s="107">
        <v>0</v>
      </c>
      <c r="AJ68" s="107">
        <v>0</v>
      </c>
      <c r="AK68" s="107">
        <v>0</v>
      </c>
      <c r="AL68" s="107">
        <v>0</v>
      </c>
      <c r="AM68" s="107">
        <v>0</v>
      </c>
      <c r="AN68" s="221">
        <v>0</v>
      </c>
      <c r="AO68" s="221">
        <v>0</v>
      </c>
      <c r="AP68" s="107">
        <v>0</v>
      </c>
      <c r="AQ68" s="107">
        <v>0</v>
      </c>
      <c r="AR68" s="107">
        <v>0</v>
      </c>
      <c r="AS68" s="107">
        <v>0</v>
      </c>
      <c r="AT68" s="107">
        <v>0</v>
      </c>
      <c r="AU68" s="107">
        <v>0</v>
      </c>
      <c r="AV68" s="107">
        <v>0</v>
      </c>
      <c r="AW68" s="107">
        <v>0</v>
      </c>
      <c r="AX68" s="107">
        <v>0</v>
      </c>
      <c r="AY68" s="107">
        <v>0</v>
      </c>
      <c r="AZ68" s="107">
        <v>0</v>
      </c>
      <c r="BA68" s="107">
        <v>0</v>
      </c>
      <c r="BB68" s="107">
        <v>0</v>
      </c>
      <c r="BC68" s="107">
        <v>0</v>
      </c>
      <c r="BD68" s="107">
        <v>0</v>
      </c>
      <c r="BE68" s="107">
        <v>0</v>
      </c>
      <c r="BF68" s="107">
        <v>0</v>
      </c>
      <c r="BG68" s="107">
        <v>0</v>
      </c>
      <c r="BH68" s="107">
        <v>0</v>
      </c>
      <c r="BI68" s="107">
        <v>0</v>
      </c>
      <c r="BJ68" s="107">
        <v>0</v>
      </c>
      <c r="BK68" s="107">
        <v>0</v>
      </c>
    </row>
    <row r="69" spans="1:63" ht="63" x14ac:dyDescent="0.25">
      <c r="A69" s="90" t="str">
        <f>G0228_1074205010351_02_0_69_!A70</f>
        <v>1.2.3.8</v>
      </c>
      <c r="B69" s="104" t="str">
        <f>G0228_1074205010351_02_0_69_!B70</f>
        <v>"Включение приборов учета в систему сбора и передачи данных, класс напряжения 110 кВ и выше, всего, в том числе:"</v>
      </c>
      <c r="C69" s="105" t="str">
        <f>G0228_1074205010351_02_0_69_!C70</f>
        <v>Г</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c r="AF69" s="107">
        <v>0</v>
      </c>
      <c r="AG69" s="107">
        <v>0</v>
      </c>
      <c r="AH69" s="107">
        <v>0</v>
      </c>
      <c r="AI69" s="107">
        <v>0</v>
      </c>
      <c r="AJ69" s="107">
        <v>0</v>
      </c>
      <c r="AK69" s="107">
        <v>0</v>
      </c>
      <c r="AL69" s="107">
        <v>0</v>
      </c>
      <c r="AM69" s="107">
        <v>0</v>
      </c>
      <c r="AN69" s="221">
        <v>0</v>
      </c>
      <c r="AO69" s="221">
        <v>0</v>
      </c>
      <c r="AP69" s="107">
        <v>0</v>
      </c>
      <c r="AQ69" s="107">
        <v>0</v>
      </c>
      <c r="AR69" s="107">
        <v>0</v>
      </c>
      <c r="AS69" s="107">
        <v>0</v>
      </c>
      <c r="AT69" s="107">
        <v>0</v>
      </c>
      <c r="AU69" s="107">
        <v>0</v>
      </c>
      <c r="AV69" s="107">
        <v>0</v>
      </c>
      <c r="AW69" s="107">
        <v>0</v>
      </c>
      <c r="AX69" s="107">
        <v>0</v>
      </c>
      <c r="AY69" s="107">
        <v>0</v>
      </c>
      <c r="AZ69" s="107">
        <v>0</v>
      </c>
      <c r="BA69" s="107">
        <v>0</v>
      </c>
      <c r="BB69" s="107">
        <v>0</v>
      </c>
      <c r="BC69" s="107">
        <v>0</v>
      </c>
      <c r="BD69" s="107">
        <v>0</v>
      </c>
      <c r="BE69" s="107">
        <v>0</v>
      </c>
      <c r="BF69" s="107">
        <v>0</v>
      </c>
      <c r="BG69" s="107">
        <v>0</v>
      </c>
      <c r="BH69" s="107">
        <v>0</v>
      </c>
      <c r="BI69" s="107">
        <v>0</v>
      </c>
      <c r="BJ69" s="107">
        <v>0</v>
      </c>
      <c r="BK69" s="107">
        <v>0</v>
      </c>
    </row>
    <row r="70" spans="1:63" ht="63" x14ac:dyDescent="0.25">
      <c r="A70" s="90" t="str">
        <f>G0228_1074205010351_02_0_69_!A71</f>
        <v>1.2.4</v>
      </c>
      <c r="B70" s="104" t="str">
        <f>G0228_1074205010351_02_0_69_!B71</f>
        <v>Реконструкция, модернизация, техническое перевооружение прочих объектов основных средств, всего, в том числе:</v>
      </c>
      <c r="C70" s="105" t="str">
        <f>G0228_1074205010351_02_0_69_!C71</f>
        <v>Г</v>
      </c>
      <c r="D70" s="107">
        <f t="shared" ref="D70:AI70" si="20">SUM(D71,D72)</f>
        <v>0</v>
      </c>
      <c r="E70" s="107">
        <f t="shared" si="20"/>
        <v>0</v>
      </c>
      <c r="F70" s="107">
        <f t="shared" si="20"/>
        <v>0</v>
      </c>
      <c r="G70" s="107">
        <f t="shared" si="20"/>
        <v>0</v>
      </c>
      <c r="H70" s="107">
        <f t="shared" si="20"/>
        <v>0</v>
      </c>
      <c r="I70" s="107">
        <f t="shared" si="20"/>
        <v>0</v>
      </c>
      <c r="J70" s="107">
        <f t="shared" si="20"/>
        <v>0</v>
      </c>
      <c r="K70" s="107">
        <f t="shared" si="20"/>
        <v>0</v>
      </c>
      <c r="L70" s="107">
        <f t="shared" si="20"/>
        <v>0</v>
      </c>
      <c r="M70" s="107">
        <f t="shared" si="20"/>
        <v>0</v>
      </c>
      <c r="N70" s="107">
        <f t="shared" si="20"/>
        <v>0</v>
      </c>
      <c r="O70" s="107">
        <f t="shared" si="20"/>
        <v>0</v>
      </c>
      <c r="P70" s="107">
        <f t="shared" si="20"/>
        <v>0</v>
      </c>
      <c r="Q70" s="107">
        <f t="shared" si="20"/>
        <v>0</v>
      </c>
      <c r="R70" s="107">
        <f t="shared" si="20"/>
        <v>0</v>
      </c>
      <c r="S70" s="107">
        <f t="shared" si="20"/>
        <v>0</v>
      </c>
      <c r="T70" s="107">
        <f t="shared" si="20"/>
        <v>0</v>
      </c>
      <c r="U70" s="107">
        <f t="shared" si="20"/>
        <v>0</v>
      </c>
      <c r="V70" s="107">
        <f t="shared" si="20"/>
        <v>0</v>
      </c>
      <c r="W70" s="107">
        <f t="shared" si="20"/>
        <v>0</v>
      </c>
      <c r="X70" s="107">
        <f t="shared" si="20"/>
        <v>0</v>
      </c>
      <c r="Y70" s="107">
        <f t="shared" si="20"/>
        <v>0</v>
      </c>
      <c r="Z70" s="107">
        <f t="shared" si="20"/>
        <v>0</v>
      </c>
      <c r="AA70" s="107">
        <f t="shared" si="20"/>
        <v>0</v>
      </c>
      <c r="AB70" s="107">
        <f t="shared" si="20"/>
        <v>0</v>
      </c>
      <c r="AC70" s="107">
        <f t="shared" si="20"/>
        <v>0</v>
      </c>
      <c r="AD70" s="107">
        <f t="shared" si="20"/>
        <v>0</v>
      </c>
      <c r="AE70" s="107">
        <f t="shared" si="20"/>
        <v>0</v>
      </c>
      <c r="AF70" s="107">
        <f t="shared" si="20"/>
        <v>0</v>
      </c>
      <c r="AG70" s="107">
        <f t="shared" si="20"/>
        <v>0</v>
      </c>
      <c r="AH70" s="107">
        <f t="shared" si="20"/>
        <v>0</v>
      </c>
      <c r="AI70" s="107">
        <f t="shared" si="20"/>
        <v>0</v>
      </c>
      <c r="AJ70" s="107">
        <f t="shared" ref="AJ70:BK70" si="21">SUM(AJ71,AJ72)</f>
        <v>0</v>
      </c>
      <c r="AK70" s="107">
        <f t="shared" si="21"/>
        <v>0</v>
      </c>
      <c r="AL70" s="107">
        <f t="shared" si="21"/>
        <v>0</v>
      </c>
      <c r="AM70" s="107">
        <f t="shared" si="21"/>
        <v>0</v>
      </c>
      <c r="AN70" s="221">
        <f t="shared" si="21"/>
        <v>0</v>
      </c>
      <c r="AO70" s="221">
        <f t="shared" si="21"/>
        <v>0</v>
      </c>
      <c r="AP70" s="107">
        <f t="shared" si="21"/>
        <v>0</v>
      </c>
      <c r="AQ70" s="107">
        <f t="shared" si="21"/>
        <v>0</v>
      </c>
      <c r="AR70" s="107">
        <f t="shared" si="21"/>
        <v>0</v>
      </c>
      <c r="AS70" s="107">
        <f t="shared" si="21"/>
        <v>0</v>
      </c>
      <c r="AT70" s="107">
        <f t="shared" si="21"/>
        <v>0</v>
      </c>
      <c r="AU70" s="107">
        <f t="shared" si="21"/>
        <v>0</v>
      </c>
      <c r="AV70" s="107">
        <f t="shared" si="21"/>
        <v>0</v>
      </c>
      <c r="AW70" s="107">
        <f t="shared" si="21"/>
        <v>0</v>
      </c>
      <c r="AX70" s="107">
        <f t="shared" si="21"/>
        <v>0</v>
      </c>
      <c r="AY70" s="107">
        <f t="shared" si="21"/>
        <v>0</v>
      </c>
      <c r="AZ70" s="107">
        <f t="shared" si="21"/>
        <v>0</v>
      </c>
      <c r="BA70" s="107">
        <f t="shared" si="21"/>
        <v>0</v>
      </c>
      <c r="BB70" s="107">
        <f t="shared" si="21"/>
        <v>0</v>
      </c>
      <c r="BC70" s="107">
        <f t="shared" si="21"/>
        <v>0</v>
      </c>
      <c r="BD70" s="107">
        <f t="shared" si="21"/>
        <v>0</v>
      </c>
      <c r="BE70" s="107">
        <f t="shared" si="21"/>
        <v>0</v>
      </c>
      <c r="BF70" s="107">
        <f t="shared" si="21"/>
        <v>0</v>
      </c>
      <c r="BG70" s="107">
        <f t="shared" si="21"/>
        <v>0</v>
      </c>
      <c r="BH70" s="107">
        <f t="shared" si="21"/>
        <v>0</v>
      </c>
      <c r="BI70" s="107">
        <f t="shared" si="21"/>
        <v>0</v>
      </c>
      <c r="BJ70" s="107">
        <f t="shared" si="21"/>
        <v>0</v>
      </c>
      <c r="BK70" s="107">
        <f t="shared" si="21"/>
        <v>0</v>
      </c>
    </row>
    <row r="71" spans="1:63" ht="47.25" x14ac:dyDescent="0.25">
      <c r="A71" s="90" t="str">
        <f>G0228_1074205010351_02_0_69_!A72</f>
        <v>1.2.4.1</v>
      </c>
      <c r="B71" s="104" t="str">
        <f>G0228_1074205010351_02_0_69_!B72</f>
        <v>Реконструкция прочих объектов основных средств, всего, в том числе:</v>
      </c>
      <c r="C71" s="105" t="str">
        <f>G0228_1074205010351_02_0_69_!C72</f>
        <v>Г</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c r="AI71" s="107">
        <v>0</v>
      </c>
      <c r="AJ71" s="107">
        <v>0</v>
      </c>
      <c r="AK71" s="107">
        <v>0</v>
      </c>
      <c r="AL71" s="107">
        <v>0</v>
      </c>
      <c r="AM71" s="107">
        <v>0</v>
      </c>
      <c r="AN71" s="107">
        <v>0</v>
      </c>
      <c r="AO71" s="107">
        <v>0</v>
      </c>
      <c r="AP71" s="107">
        <v>0</v>
      </c>
      <c r="AQ71" s="107">
        <v>0</v>
      </c>
      <c r="AR71" s="107">
        <v>0</v>
      </c>
      <c r="AS71" s="107">
        <v>0</v>
      </c>
      <c r="AT71" s="107">
        <v>0</v>
      </c>
      <c r="AU71" s="107">
        <v>0</v>
      </c>
      <c r="AV71" s="107">
        <v>0</v>
      </c>
      <c r="AW71" s="107">
        <v>0</v>
      </c>
      <c r="AX71" s="107">
        <v>0</v>
      </c>
      <c r="AY71" s="107">
        <v>0</v>
      </c>
      <c r="AZ71" s="107">
        <v>0</v>
      </c>
      <c r="BA71" s="107">
        <v>0</v>
      </c>
      <c r="BB71" s="107">
        <v>0</v>
      </c>
      <c r="BC71" s="107">
        <v>0</v>
      </c>
      <c r="BD71" s="107">
        <v>0</v>
      </c>
      <c r="BE71" s="107">
        <v>0</v>
      </c>
      <c r="BF71" s="107">
        <v>0</v>
      </c>
      <c r="BG71" s="107">
        <v>0</v>
      </c>
      <c r="BH71" s="107">
        <v>0</v>
      </c>
      <c r="BI71" s="107">
        <v>0</v>
      </c>
      <c r="BJ71" s="107">
        <v>0</v>
      </c>
      <c r="BK71" s="107">
        <v>0</v>
      </c>
    </row>
    <row r="72" spans="1:63" ht="63" x14ac:dyDescent="0.25">
      <c r="A72" s="90" t="str">
        <f>G0228_1074205010351_02_0_69_!A73</f>
        <v>1.2.4.2</v>
      </c>
      <c r="B72" s="104" t="str">
        <f>G0228_1074205010351_02_0_69_!B73</f>
        <v>Модернизация, техническое перевооружение прочих объектов основных средств, всего, в том числе:</v>
      </c>
      <c r="C72" s="105" t="str">
        <f>G0228_1074205010351_02_0_69_!C73</f>
        <v>Г</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c r="AF72" s="107">
        <v>0</v>
      </c>
      <c r="AG72" s="107">
        <v>0</v>
      </c>
      <c r="AH72" s="107">
        <v>0</v>
      </c>
      <c r="AI72" s="107">
        <v>0</v>
      </c>
      <c r="AJ72" s="107">
        <v>0</v>
      </c>
      <c r="AK72" s="107">
        <v>0</v>
      </c>
      <c r="AL72" s="107">
        <v>0</v>
      </c>
      <c r="AM72" s="107">
        <v>0</v>
      </c>
      <c r="AN72" s="221">
        <v>0</v>
      </c>
      <c r="AO72" s="221">
        <v>0</v>
      </c>
      <c r="AP72" s="107">
        <v>0</v>
      </c>
      <c r="AQ72" s="107">
        <v>0</v>
      </c>
      <c r="AR72" s="107">
        <v>0</v>
      </c>
      <c r="AS72" s="107">
        <v>0</v>
      </c>
      <c r="AT72" s="107">
        <v>0</v>
      </c>
      <c r="AU72" s="107">
        <v>0</v>
      </c>
      <c r="AV72" s="107">
        <v>0</v>
      </c>
      <c r="AW72" s="107">
        <v>0</v>
      </c>
      <c r="AX72" s="107">
        <v>0</v>
      </c>
      <c r="AY72" s="107">
        <v>0</v>
      </c>
      <c r="AZ72" s="107">
        <v>0</v>
      </c>
      <c r="BA72" s="107">
        <v>0</v>
      </c>
      <c r="BB72" s="107">
        <v>0</v>
      </c>
      <c r="BC72" s="107">
        <v>0</v>
      </c>
      <c r="BD72" s="107">
        <v>0</v>
      </c>
      <c r="BE72" s="107">
        <v>0</v>
      </c>
      <c r="BF72" s="107">
        <v>0</v>
      </c>
      <c r="BG72" s="107">
        <v>0</v>
      </c>
      <c r="BH72" s="107">
        <v>0</v>
      </c>
      <c r="BI72" s="107">
        <v>0</v>
      </c>
      <c r="BJ72" s="107">
        <v>0</v>
      </c>
      <c r="BK72" s="107">
        <v>0</v>
      </c>
    </row>
    <row r="73" spans="1:63" ht="94.5" x14ac:dyDescent="0.25">
      <c r="A73" s="90" t="str">
        <f>G0228_1074205010351_02_0_69_!A74</f>
        <v>1.3</v>
      </c>
      <c r="B73" s="10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105" t="str">
        <f>G0228_1074205010351_02_0_69_!C74</f>
        <v>Г</v>
      </c>
      <c r="D73" s="107">
        <f t="shared" ref="D73:BK73" si="22">SUM(D74,D75)</f>
        <v>0</v>
      </c>
      <c r="E73" s="107">
        <f t="shared" si="22"/>
        <v>0</v>
      </c>
      <c r="F73" s="107">
        <f t="shared" si="22"/>
        <v>0</v>
      </c>
      <c r="G73" s="107">
        <f t="shared" si="22"/>
        <v>0</v>
      </c>
      <c r="H73" s="107">
        <f t="shared" si="22"/>
        <v>0</v>
      </c>
      <c r="I73" s="107">
        <f t="shared" si="22"/>
        <v>0</v>
      </c>
      <c r="J73" s="107">
        <f t="shared" si="22"/>
        <v>0</v>
      </c>
      <c r="K73" s="107">
        <f t="shared" si="22"/>
        <v>0</v>
      </c>
      <c r="L73" s="107">
        <f t="shared" si="22"/>
        <v>0</v>
      </c>
      <c r="M73" s="107">
        <f t="shared" si="22"/>
        <v>0</v>
      </c>
      <c r="N73" s="107">
        <f t="shared" si="22"/>
        <v>0</v>
      </c>
      <c r="O73" s="107">
        <f t="shared" si="22"/>
        <v>0</v>
      </c>
      <c r="P73" s="107">
        <f t="shared" si="22"/>
        <v>0</v>
      </c>
      <c r="Q73" s="107">
        <f t="shared" si="22"/>
        <v>0</v>
      </c>
      <c r="R73" s="107">
        <f t="shared" si="22"/>
        <v>0</v>
      </c>
      <c r="S73" s="107">
        <f t="shared" si="22"/>
        <v>0</v>
      </c>
      <c r="T73" s="107">
        <f t="shared" si="22"/>
        <v>0</v>
      </c>
      <c r="U73" s="107">
        <f t="shared" si="22"/>
        <v>0</v>
      </c>
      <c r="V73" s="107">
        <f t="shared" si="22"/>
        <v>0</v>
      </c>
      <c r="W73" s="107">
        <f t="shared" si="22"/>
        <v>0</v>
      </c>
      <c r="X73" s="107">
        <f t="shared" si="22"/>
        <v>0</v>
      </c>
      <c r="Y73" s="107">
        <f t="shared" si="22"/>
        <v>0</v>
      </c>
      <c r="Z73" s="107">
        <f t="shared" si="22"/>
        <v>0</v>
      </c>
      <c r="AA73" s="107">
        <f t="shared" si="22"/>
        <v>0</v>
      </c>
      <c r="AB73" s="107">
        <f t="shared" si="22"/>
        <v>0</v>
      </c>
      <c r="AC73" s="107">
        <f t="shared" si="22"/>
        <v>0</v>
      </c>
      <c r="AD73" s="107">
        <f t="shared" si="22"/>
        <v>0</v>
      </c>
      <c r="AE73" s="107">
        <f t="shared" si="22"/>
        <v>0</v>
      </c>
      <c r="AF73" s="107">
        <f t="shared" si="22"/>
        <v>0</v>
      </c>
      <c r="AG73" s="107">
        <f t="shared" si="22"/>
        <v>0</v>
      </c>
      <c r="AH73" s="107">
        <f t="shared" si="22"/>
        <v>0</v>
      </c>
      <c r="AI73" s="107">
        <f t="shared" si="22"/>
        <v>0</v>
      </c>
      <c r="AJ73" s="107">
        <f t="shared" si="22"/>
        <v>0</v>
      </c>
      <c r="AK73" s="107">
        <f t="shared" si="22"/>
        <v>0</v>
      </c>
      <c r="AL73" s="107">
        <f t="shared" si="22"/>
        <v>0</v>
      </c>
      <c r="AM73" s="107">
        <f t="shared" si="22"/>
        <v>0</v>
      </c>
      <c r="AN73" s="221">
        <f t="shared" si="22"/>
        <v>0</v>
      </c>
      <c r="AO73" s="221">
        <f t="shared" si="22"/>
        <v>0</v>
      </c>
      <c r="AP73" s="107">
        <f t="shared" si="22"/>
        <v>0</v>
      </c>
      <c r="AQ73" s="107">
        <f t="shared" si="22"/>
        <v>0</v>
      </c>
      <c r="AR73" s="107">
        <f t="shared" si="22"/>
        <v>0</v>
      </c>
      <c r="AS73" s="107">
        <f t="shared" si="22"/>
        <v>0</v>
      </c>
      <c r="AT73" s="107">
        <f t="shared" si="22"/>
        <v>0</v>
      </c>
      <c r="AU73" s="107">
        <f t="shared" si="22"/>
        <v>0</v>
      </c>
      <c r="AV73" s="107">
        <f t="shared" si="22"/>
        <v>0</v>
      </c>
      <c r="AW73" s="107">
        <f t="shared" si="22"/>
        <v>0</v>
      </c>
      <c r="AX73" s="107">
        <f t="shared" si="22"/>
        <v>0</v>
      </c>
      <c r="AY73" s="107">
        <f t="shared" si="22"/>
        <v>0</v>
      </c>
      <c r="AZ73" s="107">
        <f t="shared" si="22"/>
        <v>0</v>
      </c>
      <c r="BA73" s="107">
        <f t="shared" si="22"/>
        <v>0</v>
      </c>
      <c r="BB73" s="107">
        <f t="shared" si="22"/>
        <v>0</v>
      </c>
      <c r="BC73" s="107">
        <f t="shared" si="22"/>
        <v>0</v>
      </c>
      <c r="BD73" s="107">
        <f t="shared" si="22"/>
        <v>0</v>
      </c>
      <c r="BE73" s="107">
        <f t="shared" si="22"/>
        <v>0</v>
      </c>
      <c r="BF73" s="107">
        <f t="shared" si="22"/>
        <v>0</v>
      </c>
      <c r="BG73" s="107">
        <f t="shared" si="22"/>
        <v>0</v>
      </c>
      <c r="BH73" s="107">
        <f t="shared" si="22"/>
        <v>0</v>
      </c>
      <c r="BI73" s="107">
        <f t="shared" si="22"/>
        <v>0</v>
      </c>
      <c r="BJ73" s="107">
        <f t="shared" si="22"/>
        <v>0</v>
      </c>
      <c r="BK73" s="107">
        <f t="shared" si="22"/>
        <v>0</v>
      </c>
    </row>
    <row r="74" spans="1:63" ht="78.75" x14ac:dyDescent="0.25">
      <c r="A74" s="90" t="str">
        <f>G0228_1074205010351_02_0_69_!A75</f>
        <v>1.3.1</v>
      </c>
      <c r="B74" s="10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105" t="str">
        <f>G0228_1074205010351_02_0_69_!C75</f>
        <v>Г</v>
      </c>
      <c r="D74" s="107">
        <v>0</v>
      </c>
      <c r="E74" s="107">
        <v>0</v>
      </c>
      <c r="F74" s="107">
        <v>0</v>
      </c>
      <c r="G74" s="107">
        <v>0</v>
      </c>
      <c r="H74" s="107">
        <v>0</v>
      </c>
      <c r="I74" s="107">
        <v>0</v>
      </c>
      <c r="J74" s="107">
        <v>0</v>
      </c>
      <c r="K74" s="107">
        <v>0</v>
      </c>
      <c r="L74" s="107">
        <v>0</v>
      </c>
      <c r="M74" s="107">
        <v>0</v>
      </c>
      <c r="N74" s="107">
        <v>0</v>
      </c>
      <c r="O74" s="107">
        <v>0</v>
      </c>
      <c r="P74" s="107">
        <v>0</v>
      </c>
      <c r="Q74" s="107">
        <v>0</v>
      </c>
      <c r="R74" s="107">
        <v>0</v>
      </c>
      <c r="S74" s="107">
        <v>0</v>
      </c>
      <c r="T74" s="107">
        <v>0</v>
      </c>
      <c r="U74" s="107">
        <v>0</v>
      </c>
      <c r="V74" s="107">
        <v>0</v>
      </c>
      <c r="W74" s="107">
        <v>0</v>
      </c>
      <c r="X74" s="107">
        <v>0</v>
      </c>
      <c r="Y74" s="107">
        <v>0</v>
      </c>
      <c r="Z74" s="107">
        <v>0</v>
      </c>
      <c r="AA74" s="107">
        <v>0</v>
      </c>
      <c r="AB74" s="107">
        <v>0</v>
      </c>
      <c r="AC74" s="107">
        <v>0</v>
      </c>
      <c r="AD74" s="107">
        <v>0</v>
      </c>
      <c r="AE74" s="107">
        <v>0</v>
      </c>
      <c r="AF74" s="107">
        <v>0</v>
      </c>
      <c r="AG74" s="107">
        <v>0</v>
      </c>
      <c r="AH74" s="107">
        <v>0</v>
      </c>
      <c r="AI74" s="107">
        <v>0</v>
      </c>
      <c r="AJ74" s="107">
        <v>0</v>
      </c>
      <c r="AK74" s="107">
        <v>0</v>
      </c>
      <c r="AL74" s="107">
        <v>0</v>
      </c>
      <c r="AM74" s="107">
        <v>0</v>
      </c>
      <c r="AN74" s="221">
        <v>0</v>
      </c>
      <c r="AO74" s="221">
        <v>0</v>
      </c>
      <c r="AP74" s="107">
        <v>0</v>
      </c>
      <c r="AQ74" s="107">
        <v>0</v>
      </c>
      <c r="AR74" s="107">
        <v>0</v>
      </c>
      <c r="AS74" s="107">
        <v>0</v>
      </c>
      <c r="AT74" s="107">
        <v>0</v>
      </c>
      <c r="AU74" s="107">
        <v>0</v>
      </c>
      <c r="AV74" s="107">
        <v>0</v>
      </c>
      <c r="AW74" s="107">
        <v>0</v>
      </c>
      <c r="AX74" s="107">
        <v>0</v>
      </c>
      <c r="AY74" s="107">
        <v>0</v>
      </c>
      <c r="AZ74" s="107">
        <v>0</v>
      </c>
      <c r="BA74" s="107">
        <v>0</v>
      </c>
      <c r="BB74" s="107">
        <v>0</v>
      </c>
      <c r="BC74" s="107">
        <v>0</v>
      </c>
      <c r="BD74" s="107">
        <v>0</v>
      </c>
      <c r="BE74" s="107">
        <v>0</v>
      </c>
      <c r="BF74" s="107">
        <v>0</v>
      </c>
      <c r="BG74" s="107">
        <v>0</v>
      </c>
      <c r="BH74" s="107">
        <v>0</v>
      </c>
      <c r="BI74" s="107">
        <v>0</v>
      </c>
      <c r="BJ74" s="107">
        <v>0</v>
      </c>
      <c r="BK74" s="107">
        <v>0</v>
      </c>
    </row>
    <row r="75" spans="1:63" ht="78.75" x14ac:dyDescent="0.25">
      <c r="A75" s="90" t="str">
        <f>G0228_1074205010351_02_0_69_!A76</f>
        <v>1.3.2</v>
      </c>
      <c r="B75" s="104" t="str">
        <f>G0228_1074205010351_02_0_69_!B76</f>
        <v>Инвестиционные проекты, предусмотренные схемой и программой развития субъекта Российской Федерации, всего, в том числе:</v>
      </c>
      <c r="C75" s="105" t="str">
        <f>G0228_1074205010351_02_0_69_!C76</f>
        <v>Г</v>
      </c>
      <c r="D75" s="107">
        <f t="shared" ref="D75:AI75" si="23">SUM(D76:D76)</f>
        <v>0</v>
      </c>
      <c r="E75" s="107">
        <f t="shared" si="23"/>
        <v>0</v>
      </c>
      <c r="F75" s="107">
        <f t="shared" si="23"/>
        <v>0</v>
      </c>
      <c r="G75" s="107">
        <f t="shared" si="23"/>
        <v>0</v>
      </c>
      <c r="H75" s="107">
        <f t="shared" si="23"/>
        <v>0</v>
      </c>
      <c r="I75" s="107">
        <f t="shared" si="23"/>
        <v>0</v>
      </c>
      <c r="J75" s="107">
        <f t="shared" si="23"/>
        <v>0</v>
      </c>
      <c r="K75" s="107">
        <f t="shared" si="23"/>
        <v>0</v>
      </c>
      <c r="L75" s="107">
        <f t="shared" si="23"/>
        <v>0</v>
      </c>
      <c r="M75" s="107">
        <f t="shared" si="23"/>
        <v>0</v>
      </c>
      <c r="N75" s="107">
        <f t="shared" si="23"/>
        <v>0</v>
      </c>
      <c r="O75" s="107">
        <f t="shared" si="23"/>
        <v>0</v>
      </c>
      <c r="P75" s="107">
        <f t="shared" si="23"/>
        <v>0</v>
      </c>
      <c r="Q75" s="107">
        <f t="shared" si="23"/>
        <v>0</v>
      </c>
      <c r="R75" s="107">
        <f t="shared" si="23"/>
        <v>0</v>
      </c>
      <c r="S75" s="107">
        <f t="shared" si="23"/>
        <v>0</v>
      </c>
      <c r="T75" s="107">
        <f t="shared" si="23"/>
        <v>0</v>
      </c>
      <c r="U75" s="107">
        <f t="shared" si="23"/>
        <v>0</v>
      </c>
      <c r="V75" s="107">
        <f t="shared" si="23"/>
        <v>0</v>
      </c>
      <c r="W75" s="107">
        <f t="shared" si="23"/>
        <v>0</v>
      </c>
      <c r="X75" s="107">
        <f t="shared" si="23"/>
        <v>0</v>
      </c>
      <c r="Y75" s="107">
        <f t="shared" si="23"/>
        <v>0</v>
      </c>
      <c r="Z75" s="107">
        <f t="shared" si="23"/>
        <v>0</v>
      </c>
      <c r="AA75" s="107">
        <f t="shared" si="23"/>
        <v>0</v>
      </c>
      <c r="AB75" s="107">
        <f t="shared" si="23"/>
        <v>0</v>
      </c>
      <c r="AC75" s="107">
        <f t="shared" si="23"/>
        <v>0</v>
      </c>
      <c r="AD75" s="107">
        <f t="shared" si="23"/>
        <v>0</v>
      </c>
      <c r="AE75" s="107">
        <f t="shared" si="23"/>
        <v>0</v>
      </c>
      <c r="AF75" s="107">
        <f t="shared" si="23"/>
        <v>0</v>
      </c>
      <c r="AG75" s="107">
        <f t="shared" si="23"/>
        <v>0</v>
      </c>
      <c r="AH75" s="107">
        <f t="shared" si="23"/>
        <v>0</v>
      </c>
      <c r="AI75" s="107">
        <f t="shared" si="23"/>
        <v>0</v>
      </c>
      <c r="AJ75" s="107">
        <f t="shared" ref="AJ75:BK75" si="24">SUM(AJ76:AJ76)</f>
        <v>0</v>
      </c>
      <c r="AK75" s="107">
        <f t="shared" si="24"/>
        <v>0</v>
      </c>
      <c r="AL75" s="107">
        <f t="shared" si="24"/>
        <v>0</v>
      </c>
      <c r="AM75" s="107">
        <f t="shared" si="24"/>
        <v>0</v>
      </c>
      <c r="AN75" s="221">
        <f t="shared" si="24"/>
        <v>0</v>
      </c>
      <c r="AO75" s="221">
        <f t="shared" si="24"/>
        <v>0</v>
      </c>
      <c r="AP75" s="107">
        <f t="shared" si="24"/>
        <v>0</v>
      </c>
      <c r="AQ75" s="107">
        <f t="shared" si="24"/>
        <v>0</v>
      </c>
      <c r="AR75" s="107">
        <f t="shared" si="24"/>
        <v>0</v>
      </c>
      <c r="AS75" s="107">
        <f t="shared" si="24"/>
        <v>0</v>
      </c>
      <c r="AT75" s="107">
        <f t="shared" si="24"/>
        <v>0</v>
      </c>
      <c r="AU75" s="107">
        <f t="shared" si="24"/>
        <v>0</v>
      </c>
      <c r="AV75" s="107">
        <f t="shared" si="24"/>
        <v>0</v>
      </c>
      <c r="AW75" s="107">
        <f t="shared" si="24"/>
        <v>0</v>
      </c>
      <c r="AX75" s="107">
        <f t="shared" si="24"/>
        <v>0</v>
      </c>
      <c r="AY75" s="107">
        <f t="shared" si="24"/>
        <v>0</v>
      </c>
      <c r="AZ75" s="107">
        <f t="shared" si="24"/>
        <v>0</v>
      </c>
      <c r="BA75" s="107">
        <f t="shared" si="24"/>
        <v>0</v>
      </c>
      <c r="BB75" s="107">
        <f t="shared" si="24"/>
        <v>0</v>
      </c>
      <c r="BC75" s="107">
        <f t="shared" si="24"/>
        <v>0</v>
      </c>
      <c r="BD75" s="107">
        <f t="shared" si="24"/>
        <v>0</v>
      </c>
      <c r="BE75" s="107">
        <f t="shared" si="24"/>
        <v>0</v>
      </c>
      <c r="BF75" s="107">
        <f t="shared" si="24"/>
        <v>0</v>
      </c>
      <c r="BG75" s="107">
        <f t="shared" si="24"/>
        <v>0</v>
      </c>
      <c r="BH75" s="107">
        <f t="shared" si="24"/>
        <v>0</v>
      </c>
      <c r="BI75" s="107">
        <f t="shared" si="24"/>
        <v>0</v>
      </c>
      <c r="BJ75" s="107">
        <f t="shared" si="24"/>
        <v>0</v>
      </c>
      <c r="BK75" s="107">
        <f t="shared" si="24"/>
        <v>0</v>
      </c>
    </row>
    <row r="76" spans="1:63" ht="15.75" hidden="1" x14ac:dyDescent="0.25">
      <c r="A76" s="90"/>
      <c r="B76" s="104"/>
      <c r="C76" s="105"/>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478"/>
      <c r="AQ76" s="107"/>
      <c r="AR76" s="107"/>
      <c r="AS76" s="107"/>
      <c r="AT76" s="107"/>
      <c r="AU76" s="107"/>
      <c r="AV76" s="107"/>
      <c r="AW76" s="107"/>
      <c r="AX76" s="107"/>
      <c r="AY76" s="107"/>
      <c r="AZ76" s="107"/>
      <c r="BA76" s="478"/>
      <c r="BB76" s="107"/>
      <c r="BC76" s="107"/>
      <c r="BD76" s="107"/>
      <c r="BE76" s="107"/>
      <c r="BF76" s="107"/>
      <c r="BG76" s="107"/>
      <c r="BH76" s="107"/>
      <c r="BI76" s="107"/>
      <c r="BJ76" s="107"/>
      <c r="BK76" s="107"/>
    </row>
    <row r="77" spans="1:63" ht="47.25" x14ac:dyDescent="0.25">
      <c r="A77" s="90" t="str">
        <f>G0228_1074205010351_02_0_69_!A78</f>
        <v>1.4</v>
      </c>
      <c r="B77" s="104" t="str">
        <f>G0228_1074205010351_02_0_69_!B78</f>
        <v>Прочее новое строительство объектов электросетевого хозяйства, всего, в том числе:</v>
      </c>
      <c r="C77" s="105" t="str">
        <f>G0228_1074205010351_02_0_69_!C78</f>
        <v>Г</v>
      </c>
      <c r="D77" s="107">
        <f t="shared" ref="D77:AI77" si="25">SUM(D78:D81)</f>
        <v>0</v>
      </c>
      <c r="E77" s="107">
        <f t="shared" si="25"/>
        <v>0</v>
      </c>
      <c r="F77" s="107">
        <f t="shared" si="25"/>
        <v>0</v>
      </c>
      <c r="G77" s="107">
        <f t="shared" si="25"/>
        <v>0</v>
      </c>
      <c r="H77" s="107">
        <f t="shared" si="25"/>
        <v>0</v>
      </c>
      <c r="I77" s="107">
        <f t="shared" si="25"/>
        <v>0</v>
      </c>
      <c r="J77" s="107">
        <f t="shared" si="25"/>
        <v>0</v>
      </c>
      <c r="K77" s="107">
        <f t="shared" si="25"/>
        <v>0</v>
      </c>
      <c r="L77" s="107">
        <f t="shared" si="25"/>
        <v>0</v>
      </c>
      <c r="M77" s="107">
        <f t="shared" si="25"/>
        <v>0</v>
      </c>
      <c r="N77" s="107">
        <f t="shared" si="25"/>
        <v>0</v>
      </c>
      <c r="O77" s="107">
        <f t="shared" si="25"/>
        <v>0</v>
      </c>
      <c r="P77" s="107">
        <f t="shared" si="25"/>
        <v>0</v>
      </c>
      <c r="Q77" s="107">
        <f t="shared" si="25"/>
        <v>0</v>
      </c>
      <c r="R77" s="107">
        <f t="shared" si="25"/>
        <v>0</v>
      </c>
      <c r="S77" s="107">
        <f t="shared" si="25"/>
        <v>0</v>
      </c>
      <c r="T77" s="107">
        <f t="shared" si="25"/>
        <v>0</v>
      </c>
      <c r="U77" s="107">
        <f t="shared" si="25"/>
        <v>0</v>
      </c>
      <c r="V77" s="107">
        <f t="shared" si="25"/>
        <v>0</v>
      </c>
      <c r="W77" s="107">
        <f t="shared" si="25"/>
        <v>0</v>
      </c>
      <c r="X77" s="107">
        <f t="shared" si="25"/>
        <v>0</v>
      </c>
      <c r="Y77" s="107">
        <f t="shared" si="25"/>
        <v>0</v>
      </c>
      <c r="Z77" s="107">
        <f t="shared" si="25"/>
        <v>0</v>
      </c>
      <c r="AA77" s="107">
        <f t="shared" si="25"/>
        <v>0</v>
      </c>
      <c r="AB77" s="107">
        <f t="shared" si="25"/>
        <v>0</v>
      </c>
      <c r="AC77" s="107">
        <f t="shared" si="25"/>
        <v>0</v>
      </c>
      <c r="AD77" s="107">
        <f t="shared" si="25"/>
        <v>0</v>
      </c>
      <c r="AE77" s="107">
        <f t="shared" si="25"/>
        <v>0</v>
      </c>
      <c r="AF77" s="107">
        <f t="shared" si="25"/>
        <v>0</v>
      </c>
      <c r="AG77" s="107">
        <f t="shared" si="25"/>
        <v>0</v>
      </c>
      <c r="AH77" s="107">
        <f t="shared" si="25"/>
        <v>0</v>
      </c>
      <c r="AI77" s="107">
        <f t="shared" si="25"/>
        <v>0</v>
      </c>
      <c r="AJ77" s="107">
        <f t="shared" ref="AJ77:BK77" si="26">SUM(AJ78:AJ81)</f>
        <v>0</v>
      </c>
      <c r="AK77" s="107">
        <f t="shared" si="26"/>
        <v>0</v>
      </c>
      <c r="AL77" s="107">
        <f t="shared" si="26"/>
        <v>0</v>
      </c>
      <c r="AM77" s="107">
        <f t="shared" si="26"/>
        <v>0</v>
      </c>
      <c r="AN77" s="221">
        <f t="shared" si="26"/>
        <v>0</v>
      </c>
      <c r="AO77" s="221">
        <f t="shared" si="26"/>
        <v>0</v>
      </c>
      <c r="AP77" s="107">
        <f t="shared" si="26"/>
        <v>0</v>
      </c>
      <c r="AQ77" s="107">
        <f t="shared" si="26"/>
        <v>0</v>
      </c>
      <c r="AR77" s="107">
        <f t="shared" si="26"/>
        <v>0</v>
      </c>
      <c r="AS77" s="107">
        <f t="shared" si="26"/>
        <v>0</v>
      </c>
      <c r="AT77" s="107">
        <f t="shared" si="26"/>
        <v>0</v>
      </c>
      <c r="AU77" s="107">
        <f t="shared" si="26"/>
        <v>0</v>
      </c>
      <c r="AV77" s="107">
        <f t="shared" si="26"/>
        <v>0</v>
      </c>
      <c r="AW77" s="107">
        <f t="shared" si="26"/>
        <v>0</v>
      </c>
      <c r="AX77" s="107">
        <f t="shared" si="26"/>
        <v>0</v>
      </c>
      <c r="AY77" s="107">
        <f t="shared" si="26"/>
        <v>0</v>
      </c>
      <c r="AZ77" s="107">
        <f t="shared" si="26"/>
        <v>0</v>
      </c>
      <c r="BA77" s="107">
        <f t="shared" si="26"/>
        <v>0</v>
      </c>
      <c r="BB77" s="107">
        <f t="shared" si="26"/>
        <v>0</v>
      </c>
      <c r="BC77" s="107">
        <f t="shared" si="26"/>
        <v>0</v>
      </c>
      <c r="BD77" s="107">
        <f t="shared" si="26"/>
        <v>0</v>
      </c>
      <c r="BE77" s="107">
        <f t="shared" si="26"/>
        <v>0</v>
      </c>
      <c r="BF77" s="107">
        <f t="shared" si="26"/>
        <v>0</v>
      </c>
      <c r="BG77" s="107">
        <f t="shared" si="26"/>
        <v>0</v>
      </c>
      <c r="BH77" s="107">
        <f t="shared" si="26"/>
        <v>0</v>
      </c>
      <c r="BI77" s="107">
        <f t="shared" si="26"/>
        <v>0</v>
      </c>
      <c r="BJ77" s="107">
        <f t="shared" si="26"/>
        <v>0</v>
      </c>
      <c r="BK77" s="107">
        <f t="shared" si="26"/>
        <v>0</v>
      </c>
    </row>
    <row r="78" spans="1:63" ht="15.75" hidden="1" x14ac:dyDescent="0.25">
      <c r="A78" s="90"/>
      <c r="B78" s="104"/>
      <c r="C78" s="105"/>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478"/>
      <c r="BB78" s="107"/>
      <c r="BC78" s="107"/>
      <c r="BD78" s="107"/>
      <c r="BE78" s="107"/>
      <c r="BF78" s="107"/>
      <c r="BG78" s="107"/>
      <c r="BH78" s="478"/>
      <c r="BI78" s="107"/>
      <c r="BJ78" s="107"/>
      <c r="BK78" s="107"/>
    </row>
    <row r="79" spans="1:63" ht="15.75" hidden="1" x14ac:dyDescent="0.25">
      <c r="A79" s="90"/>
      <c r="B79" s="104"/>
      <c r="C79" s="105"/>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7"/>
      <c r="AX79" s="107"/>
      <c r="AY79" s="107"/>
      <c r="AZ79" s="107"/>
      <c r="BA79" s="478"/>
      <c r="BB79" s="107"/>
      <c r="BC79" s="107"/>
      <c r="BD79" s="107"/>
      <c r="BE79" s="107"/>
      <c r="BF79" s="107"/>
      <c r="BG79" s="107"/>
      <c r="BH79" s="478"/>
      <c r="BI79" s="107"/>
      <c r="BJ79" s="107"/>
      <c r="BK79" s="107"/>
    </row>
    <row r="80" spans="1:63" ht="16.5" hidden="1" customHeight="1" x14ac:dyDescent="0.25">
      <c r="A80" s="90"/>
      <c r="B80" s="104"/>
      <c r="C80" s="105"/>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478"/>
      <c r="BA80" s="478"/>
      <c r="BB80" s="107"/>
      <c r="BC80" s="107"/>
      <c r="BD80" s="107"/>
      <c r="BE80" s="107"/>
      <c r="BF80" s="107"/>
      <c r="BG80" s="107"/>
      <c r="BH80" s="107"/>
      <c r="BI80" s="107"/>
      <c r="BJ80" s="107"/>
      <c r="BK80" s="107"/>
    </row>
    <row r="81" spans="1:63" ht="15.75" hidden="1" x14ac:dyDescent="0.25">
      <c r="A81" s="90"/>
      <c r="B81" s="104"/>
      <c r="C81" s="105"/>
      <c r="D81" s="478"/>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478"/>
      <c r="BB81" s="107"/>
      <c r="BC81" s="107"/>
      <c r="BD81" s="107"/>
      <c r="BE81" s="107"/>
      <c r="BF81" s="107"/>
      <c r="BG81" s="107"/>
      <c r="BH81" s="107"/>
      <c r="BI81" s="107"/>
      <c r="BJ81" s="107"/>
      <c r="BK81" s="107"/>
    </row>
    <row r="82" spans="1:63" ht="47.25" x14ac:dyDescent="0.25">
      <c r="A82" s="90" t="str">
        <f>G0228_1074205010351_02_0_69_!A83</f>
        <v>1.5</v>
      </c>
      <c r="B82" s="104" t="str">
        <f>G0228_1074205010351_02_0_69_!B83</f>
        <v>Покупка земельных участков для целей реализации инвестиционных проектов, всего, в том числе:</v>
      </c>
      <c r="C82" s="105" t="str">
        <f>G0228_1074205010351_02_0_69_!C83</f>
        <v>Г</v>
      </c>
      <c r="D82" s="107">
        <v>0</v>
      </c>
      <c r="E82" s="107" t="s">
        <v>482</v>
      </c>
      <c r="F82" s="107">
        <v>0</v>
      </c>
      <c r="G82" s="107" t="s">
        <v>482</v>
      </c>
      <c r="H82" s="107">
        <v>0</v>
      </c>
      <c r="I82" s="107" t="s">
        <v>482</v>
      </c>
      <c r="J82" s="107">
        <v>0</v>
      </c>
      <c r="K82" s="107" t="s">
        <v>482</v>
      </c>
      <c r="L82" s="107">
        <v>0</v>
      </c>
      <c r="M82" s="107" t="s">
        <v>482</v>
      </c>
      <c r="N82" s="107">
        <v>0</v>
      </c>
      <c r="O82" s="107" t="s">
        <v>482</v>
      </c>
      <c r="P82" s="107">
        <v>0</v>
      </c>
      <c r="Q82" s="107" t="s">
        <v>482</v>
      </c>
      <c r="R82" s="107">
        <v>0</v>
      </c>
      <c r="S82" s="107" t="s">
        <v>482</v>
      </c>
      <c r="T82" s="107">
        <v>0</v>
      </c>
      <c r="U82" s="107" t="s">
        <v>482</v>
      </c>
      <c r="V82" s="107">
        <v>0</v>
      </c>
      <c r="W82" s="107" t="s">
        <v>482</v>
      </c>
      <c r="X82" s="107">
        <v>0</v>
      </c>
      <c r="Y82" s="107" t="s">
        <v>482</v>
      </c>
      <c r="Z82" s="107">
        <v>0</v>
      </c>
      <c r="AA82" s="107" t="s">
        <v>482</v>
      </c>
      <c r="AB82" s="107">
        <v>0</v>
      </c>
      <c r="AC82" s="107" t="s">
        <v>482</v>
      </c>
      <c r="AD82" s="107">
        <v>0</v>
      </c>
      <c r="AE82" s="107" t="s">
        <v>482</v>
      </c>
      <c r="AF82" s="107">
        <v>0</v>
      </c>
      <c r="AG82" s="107" t="s">
        <v>482</v>
      </c>
      <c r="AH82" s="107">
        <v>0</v>
      </c>
      <c r="AI82" s="107" t="s">
        <v>482</v>
      </c>
      <c r="AJ82" s="107">
        <v>0</v>
      </c>
      <c r="AK82" s="107" t="s">
        <v>482</v>
      </c>
      <c r="AL82" s="107">
        <v>0</v>
      </c>
      <c r="AM82" s="107" t="s">
        <v>482</v>
      </c>
      <c r="AN82" s="107">
        <v>0</v>
      </c>
      <c r="AO82" s="107" t="s">
        <v>482</v>
      </c>
      <c r="AP82" s="107">
        <v>0</v>
      </c>
      <c r="AQ82" s="107" t="s">
        <v>482</v>
      </c>
      <c r="AR82" s="107">
        <v>0</v>
      </c>
      <c r="AS82" s="107" t="s">
        <v>482</v>
      </c>
      <c r="AT82" s="107">
        <v>0</v>
      </c>
      <c r="AU82" s="107" t="s">
        <v>482</v>
      </c>
      <c r="AV82" s="107">
        <v>0</v>
      </c>
      <c r="AW82" s="107" t="s">
        <v>482</v>
      </c>
      <c r="AX82" s="107">
        <v>0</v>
      </c>
      <c r="AY82" s="107" t="s">
        <v>482</v>
      </c>
      <c r="AZ82" s="107">
        <v>0</v>
      </c>
      <c r="BA82" s="107" t="s">
        <v>482</v>
      </c>
      <c r="BB82" s="107">
        <v>0</v>
      </c>
      <c r="BC82" s="107" t="s">
        <v>482</v>
      </c>
      <c r="BD82" s="107">
        <v>0</v>
      </c>
      <c r="BE82" s="107" t="s">
        <v>482</v>
      </c>
      <c r="BF82" s="107">
        <v>0</v>
      </c>
      <c r="BG82" s="107" t="s">
        <v>482</v>
      </c>
      <c r="BH82" s="107">
        <v>0</v>
      </c>
      <c r="BI82" s="107" t="s">
        <v>482</v>
      </c>
      <c r="BJ82" s="107">
        <v>0</v>
      </c>
      <c r="BK82" s="107" t="s">
        <v>482</v>
      </c>
    </row>
    <row r="83" spans="1:63" ht="31.5" x14ac:dyDescent="0.25">
      <c r="A83" s="90" t="str">
        <f>G0228_1074205010351_02_0_69_!A84</f>
        <v>1.6</v>
      </c>
      <c r="B83" s="104" t="str">
        <f>G0228_1074205010351_02_0_69_!B84</f>
        <v>Прочие инвестиционные проекты, всего, в том числе:</v>
      </c>
      <c r="C83" s="105" t="str">
        <f>G0228_1074205010351_02_0_69_!C84</f>
        <v>Г</v>
      </c>
      <c r="D83" s="107">
        <f t="shared" ref="D83:AI83" si="27">SUM(D84:D100)</f>
        <v>0</v>
      </c>
      <c r="E83" s="107">
        <f t="shared" si="27"/>
        <v>0</v>
      </c>
      <c r="F83" s="107">
        <f t="shared" si="27"/>
        <v>0</v>
      </c>
      <c r="G83" s="107">
        <f t="shared" si="27"/>
        <v>0</v>
      </c>
      <c r="H83" s="107">
        <f t="shared" si="27"/>
        <v>0</v>
      </c>
      <c r="I83" s="107">
        <f t="shared" si="27"/>
        <v>0</v>
      </c>
      <c r="J83" s="107">
        <f t="shared" si="27"/>
        <v>0</v>
      </c>
      <c r="K83" s="107">
        <f t="shared" si="27"/>
        <v>0</v>
      </c>
      <c r="L83" s="107">
        <f t="shared" si="27"/>
        <v>0</v>
      </c>
      <c r="M83" s="107">
        <f t="shared" si="27"/>
        <v>0</v>
      </c>
      <c r="N83" s="107">
        <f t="shared" si="27"/>
        <v>0</v>
      </c>
      <c r="O83" s="107">
        <f t="shared" si="27"/>
        <v>0</v>
      </c>
      <c r="P83" s="107">
        <f t="shared" si="27"/>
        <v>0</v>
      </c>
      <c r="Q83" s="107">
        <f t="shared" si="27"/>
        <v>0</v>
      </c>
      <c r="R83" s="107">
        <f t="shared" si="27"/>
        <v>0</v>
      </c>
      <c r="S83" s="107">
        <f t="shared" si="27"/>
        <v>0</v>
      </c>
      <c r="T83" s="107">
        <f t="shared" si="27"/>
        <v>0</v>
      </c>
      <c r="U83" s="107">
        <f t="shared" si="27"/>
        <v>0</v>
      </c>
      <c r="V83" s="107">
        <f t="shared" si="27"/>
        <v>0</v>
      </c>
      <c r="W83" s="107">
        <f t="shared" si="27"/>
        <v>0</v>
      </c>
      <c r="X83" s="107">
        <f t="shared" si="27"/>
        <v>0</v>
      </c>
      <c r="Y83" s="107">
        <f t="shared" si="27"/>
        <v>0</v>
      </c>
      <c r="Z83" s="107">
        <f t="shared" si="27"/>
        <v>0</v>
      </c>
      <c r="AA83" s="107">
        <f t="shared" si="27"/>
        <v>0</v>
      </c>
      <c r="AB83" s="107">
        <f t="shared" si="27"/>
        <v>0</v>
      </c>
      <c r="AC83" s="107">
        <f t="shared" si="27"/>
        <v>0</v>
      </c>
      <c r="AD83" s="107">
        <f t="shared" si="27"/>
        <v>0</v>
      </c>
      <c r="AE83" s="107">
        <f t="shared" si="27"/>
        <v>0</v>
      </c>
      <c r="AF83" s="107">
        <f t="shared" si="27"/>
        <v>0</v>
      </c>
      <c r="AG83" s="107">
        <f t="shared" si="27"/>
        <v>0</v>
      </c>
      <c r="AH83" s="107">
        <f t="shared" si="27"/>
        <v>0</v>
      </c>
      <c r="AI83" s="107">
        <f t="shared" si="27"/>
        <v>0</v>
      </c>
      <c r="AJ83" s="107">
        <f t="shared" ref="AJ83:BK83" si="28">SUM(AJ84:AJ100)</f>
        <v>0</v>
      </c>
      <c r="AK83" s="107">
        <f t="shared" si="28"/>
        <v>0</v>
      </c>
      <c r="AL83" s="107">
        <f t="shared" si="28"/>
        <v>0</v>
      </c>
      <c r="AM83" s="107">
        <f t="shared" si="28"/>
        <v>0</v>
      </c>
      <c r="AN83" s="221">
        <f t="shared" si="28"/>
        <v>0</v>
      </c>
      <c r="AO83" s="221">
        <f t="shared" si="28"/>
        <v>0</v>
      </c>
      <c r="AP83" s="107">
        <f t="shared" si="28"/>
        <v>0</v>
      </c>
      <c r="AQ83" s="107">
        <f t="shared" si="28"/>
        <v>0</v>
      </c>
      <c r="AR83" s="107">
        <f t="shared" si="28"/>
        <v>0</v>
      </c>
      <c r="AS83" s="107">
        <f t="shared" si="28"/>
        <v>0</v>
      </c>
      <c r="AT83" s="107">
        <f t="shared" si="28"/>
        <v>0</v>
      </c>
      <c r="AU83" s="107">
        <f t="shared" si="28"/>
        <v>0</v>
      </c>
      <c r="AV83" s="107">
        <f t="shared" si="28"/>
        <v>0</v>
      </c>
      <c r="AW83" s="107">
        <f t="shared" si="28"/>
        <v>0</v>
      </c>
      <c r="AX83" s="107">
        <f t="shared" si="28"/>
        <v>0</v>
      </c>
      <c r="AY83" s="107">
        <f t="shared" si="28"/>
        <v>0</v>
      </c>
      <c r="AZ83" s="107">
        <f t="shared" si="28"/>
        <v>0</v>
      </c>
      <c r="BA83" s="107">
        <f t="shared" si="28"/>
        <v>0</v>
      </c>
      <c r="BB83" s="107">
        <f t="shared" si="28"/>
        <v>0</v>
      </c>
      <c r="BC83" s="107">
        <f t="shared" si="28"/>
        <v>0</v>
      </c>
      <c r="BD83" s="107">
        <f t="shared" si="28"/>
        <v>0</v>
      </c>
      <c r="BE83" s="107">
        <f t="shared" si="28"/>
        <v>0</v>
      </c>
      <c r="BF83" s="107">
        <f t="shared" si="28"/>
        <v>0</v>
      </c>
      <c r="BG83" s="107">
        <f t="shared" si="28"/>
        <v>0</v>
      </c>
      <c r="BH83" s="107">
        <f t="shared" si="28"/>
        <v>0</v>
      </c>
      <c r="BI83" s="107">
        <f t="shared" si="28"/>
        <v>0</v>
      </c>
      <c r="BJ83" s="107">
        <f t="shared" si="28"/>
        <v>0</v>
      </c>
      <c r="BK83" s="107">
        <f t="shared" si="28"/>
        <v>0</v>
      </c>
    </row>
    <row r="84" spans="1:63" ht="15.75" x14ac:dyDescent="0.25">
      <c r="A84" s="90" t="str">
        <f>G0228_1074205010351_02_0_69_!A85</f>
        <v>1.6.1</v>
      </c>
      <c r="B84" s="104" t="str">
        <f>G0228_1074205010351_02_0_69_!B85</f>
        <v>Приобретение автогидроподъемника</v>
      </c>
      <c r="C84" s="105" t="str">
        <f>G0228_1074205010351_02_0_69_!C85</f>
        <v>J_0000000002</v>
      </c>
      <c r="D84" s="107">
        <v>0</v>
      </c>
      <c r="E84" s="107" t="s">
        <v>482</v>
      </c>
      <c r="F84" s="107">
        <v>0</v>
      </c>
      <c r="G84" s="107" t="s">
        <v>482</v>
      </c>
      <c r="H84" s="107">
        <v>0</v>
      </c>
      <c r="I84" s="107" t="s">
        <v>482</v>
      </c>
      <c r="J84" s="107">
        <v>0</v>
      </c>
      <c r="K84" s="107" t="s">
        <v>482</v>
      </c>
      <c r="L84" s="107">
        <v>0</v>
      </c>
      <c r="M84" s="107" t="s">
        <v>482</v>
      </c>
      <c r="N84" s="107">
        <v>0</v>
      </c>
      <c r="O84" s="107" t="s">
        <v>482</v>
      </c>
      <c r="P84" s="107">
        <v>0</v>
      </c>
      <c r="Q84" s="107" t="s">
        <v>482</v>
      </c>
      <c r="R84" s="107">
        <v>0</v>
      </c>
      <c r="S84" s="107" t="s">
        <v>482</v>
      </c>
      <c r="T84" s="107">
        <v>0</v>
      </c>
      <c r="U84" s="107" t="s">
        <v>482</v>
      </c>
      <c r="V84" s="107">
        <v>0</v>
      </c>
      <c r="W84" s="107" t="s">
        <v>482</v>
      </c>
      <c r="X84" s="107">
        <v>0</v>
      </c>
      <c r="Y84" s="107" t="s">
        <v>482</v>
      </c>
      <c r="Z84" s="107">
        <v>0</v>
      </c>
      <c r="AA84" s="107" t="s">
        <v>482</v>
      </c>
      <c r="AB84" s="107">
        <v>0</v>
      </c>
      <c r="AC84" s="107" t="s">
        <v>482</v>
      </c>
      <c r="AD84" s="107">
        <v>0</v>
      </c>
      <c r="AE84" s="107" t="s">
        <v>482</v>
      </c>
      <c r="AF84" s="107">
        <v>0</v>
      </c>
      <c r="AG84" s="107" t="s">
        <v>482</v>
      </c>
      <c r="AH84" s="107">
        <v>0</v>
      </c>
      <c r="AI84" s="107" t="s">
        <v>482</v>
      </c>
      <c r="AJ84" s="107">
        <v>0</v>
      </c>
      <c r="AK84" s="107" t="s">
        <v>482</v>
      </c>
      <c r="AL84" s="107">
        <v>0</v>
      </c>
      <c r="AM84" s="107" t="s">
        <v>482</v>
      </c>
      <c r="AN84" s="107">
        <v>0</v>
      </c>
      <c r="AO84" s="107" t="s">
        <v>482</v>
      </c>
      <c r="AP84" s="107">
        <v>0</v>
      </c>
      <c r="AQ84" s="107" t="s">
        <v>482</v>
      </c>
      <c r="AR84" s="107">
        <v>0</v>
      </c>
      <c r="AS84" s="107" t="s">
        <v>482</v>
      </c>
      <c r="AT84" s="107">
        <v>0</v>
      </c>
      <c r="AU84" s="107" t="s">
        <v>482</v>
      </c>
      <c r="AV84" s="107">
        <v>0</v>
      </c>
      <c r="AW84" s="107" t="s">
        <v>482</v>
      </c>
      <c r="AX84" s="107">
        <v>0</v>
      </c>
      <c r="AY84" s="107" t="s">
        <v>482</v>
      </c>
      <c r="AZ84" s="107">
        <v>0</v>
      </c>
      <c r="BA84" s="478" t="s">
        <v>482</v>
      </c>
      <c r="BB84" s="107">
        <v>0</v>
      </c>
      <c r="BC84" s="107" t="s">
        <v>482</v>
      </c>
      <c r="BD84" s="107">
        <v>0</v>
      </c>
      <c r="BE84" s="107" t="s">
        <v>482</v>
      </c>
      <c r="BF84" s="107">
        <v>0</v>
      </c>
      <c r="BG84" s="107" t="s">
        <v>482</v>
      </c>
      <c r="BH84" s="478">
        <f>G0228_1074205010351_03_0_69_!AI85</f>
        <v>0</v>
      </c>
      <c r="BI84" s="107" t="s">
        <v>482</v>
      </c>
      <c r="BJ84" s="107">
        <v>0</v>
      </c>
      <c r="BK84" s="107" t="s">
        <v>482</v>
      </c>
    </row>
    <row r="85" spans="1:63" ht="15.75" hidden="1" x14ac:dyDescent="0.25">
      <c r="A85" s="90"/>
      <c r="B85" s="104"/>
      <c r="C85" s="105"/>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478"/>
      <c r="BB85" s="107"/>
      <c r="BC85" s="107"/>
      <c r="BD85" s="107"/>
      <c r="BE85" s="107"/>
      <c r="BF85" s="107"/>
      <c r="BG85" s="107"/>
      <c r="BH85" s="478"/>
      <c r="BI85" s="107"/>
      <c r="BJ85" s="107"/>
      <c r="BK85" s="107"/>
    </row>
    <row r="86" spans="1:63" ht="31.5" x14ac:dyDescent="0.25">
      <c r="A86" s="90" t="str">
        <f>G0228_1074205010351_02_0_69_!A87</f>
        <v>1.6.2</v>
      </c>
      <c r="B86" s="104" t="str">
        <f>G0228_1074205010351_02_0_69_!B87</f>
        <v>Приобретение бригадного автомобиля</v>
      </c>
      <c r="C86" s="105" t="str">
        <f>G0228_1074205010351_02_0_69_!C87</f>
        <v>J_0000000003</v>
      </c>
      <c r="D86" s="107">
        <v>0</v>
      </c>
      <c r="E86" s="107" t="s">
        <v>482</v>
      </c>
      <c r="F86" s="107">
        <v>0</v>
      </c>
      <c r="G86" s="107" t="s">
        <v>482</v>
      </c>
      <c r="H86" s="107">
        <v>0</v>
      </c>
      <c r="I86" s="107" t="s">
        <v>482</v>
      </c>
      <c r="J86" s="107">
        <v>0</v>
      </c>
      <c r="K86" s="107" t="s">
        <v>482</v>
      </c>
      <c r="L86" s="107">
        <v>0</v>
      </c>
      <c r="M86" s="107" t="s">
        <v>482</v>
      </c>
      <c r="N86" s="107">
        <v>0</v>
      </c>
      <c r="O86" s="107" t="s">
        <v>482</v>
      </c>
      <c r="P86" s="107">
        <v>0</v>
      </c>
      <c r="Q86" s="107" t="s">
        <v>482</v>
      </c>
      <c r="R86" s="107">
        <v>0</v>
      </c>
      <c r="S86" s="107" t="s">
        <v>482</v>
      </c>
      <c r="T86" s="107">
        <v>0</v>
      </c>
      <c r="U86" s="107" t="s">
        <v>482</v>
      </c>
      <c r="V86" s="107">
        <v>0</v>
      </c>
      <c r="W86" s="107" t="s">
        <v>482</v>
      </c>
      <c r="X86" s="107">
        <v>0</v>
      </c>
      <c r="Y86" s="107" t="s">
        <v>482</v>
      </c>
      <c r="Z86" s="107">
        <v>0</v>
      </c>
      <c r="AA86" s="107" t="s">
        <v>482</v>
      </c>
      <c r="AB86" s="107">
        <v>0</v>
      </c>
      <c r="AC86" s="107" t="s">
        <v>482</v>
      </c>
      <c r="AD86" s="107">
        <v>0</v>
      </c>
      <c r="AE86" s="107" t="s">
        <v>482</v>
      </c>
      <c r="AF86" s="107">
        <v>0</v>
      </c>
      <c r="AG86" s="107" t="s">
        <v>482</v>
      </c>
      <c r="AH86" s="107">
        <v>0</v>
      </c>
      <c r="AI86" s="107" t="s">
        <v>482</v>
      </c>
      <c r="AJ86" s="107">
        <v>0</v>
      </c>
      <c r="AK86" s="107" t="s">
        <v>482</v>
      </c>
      <c r="AL86" s="107">
        <v>0</v>
      </c>
      <c r="AM86" s="107" t="s">
        <v>482</v>
      </c>
      <c r="AN86" s="107">
        <v>0</v>
      </c>
      <c r="AO86" s="107" t="s">
        <v>482</v>
      </c>
      <c r="AP86" s="107">
        <v>0</v>
      </c>
      <c r="AQ86" s="107" t="s">
        <v>482</v>
      </c>
      <c r="AR86" s="107">
        <v>0</v>
      </c>
      <c r="AS86" s="107" t="s">
        <v>482</v>
      </c>
      <c r="AT86" s="107">
        <v>0</v>
      </c>
      <c r="AU86" s="107" t="s">
        <v>482</v>
      </c>
      <c r="AV86" s="107">
        <v>0</v>
      </c>
      <c r="AW86" s="107" t="s">
        <v>482</v>
      </c>
      <c r="AX86" s="107">
        <v>0</v>
      </c>
      <c r="AY86" s="107" t="s">
        <v>482</v>
      </c>
      <c r="AZ86" s="107">
        <v>0</v>
      </c>
      <c r="BA86" s="478" t="s">
        <v>482</v>
      </c>
      <c r="BB86" s="107">
        <v>0</v>
      </c>
      <c r="BC86" s="107" t="s">
        <v>482</v>
      </c>
      <c r="BD86" s="107">
        <v>0</v>
      </c>
      <c r="BE86" s="107" t="s">
        <v>482</v>
      </c>
      <c r="BF86" s="107">
        <v>0</v>
      </c>
      <c r="BG86" s="107" t="s">
        <v>482</v>
      </c>
      <c r="BH86" s="478">
        <f>G0228_1074205010351_03_0_69_!AI87</f>
        <v>0</v>
      </c>
      <c r="BI86" s="107" t="s">
        <v>482</v>
      </c>
      <c r="BJ86" s="107">
        <v>0</v>
      </c>
      <c r="BK86" s="107" t="s">
        <v>482</v>
      </c>
    </row>
    <row r="87" spans="1:63" ht="15.75" hidden="1" x14ac:dyDescent="0.25">
      <c r="A87" s="90"/>
      <c r="B87" s="104"/>
      <c r="C87" s="105"/>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478"/>
      <c r="BB87" s="107"/>
      <c r="BC87" s="107"/>
      <c r="BD87" s="107"/>
      <c r="BE87" s="107"/>
      <c r="BF87" s="107"/>
      <c r="BG87" s="107"/>
      <c r="BH87" s="478"/>
      <c r="BI87" s="107"/>
      <c r="BJ87" s="107"/>
      <c r="BK87" s="107"/>
    </row>
    <row r="88" spans="1:63" ht="15.75" hidden="1" x14ac:dyDescent="0.25">
      <c r="A88" s="90"/>
      <c r="B88" s="104"/>
      <c r="C88" s="105"/>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478"/>
      <c r="BB88" s="107"/>
      <c r="BC88" s="107"/>
      <c r="BD88" s="107"/>
      <c r="BE88" s="107"/>
      <c r="BF88" s="478"/>
      <c r="BG88" s="107"/>
      <c r="BH88" s="478"/>
      <c r="BI88" s="107"/>
      <c r="BJ88" s="107"/>
      <c r="BK88" s="107"/>
    </row>
    <row r="89" spans="1:63" ht="15.75" hidden="1" x14ac:dyDescent="0.25">
      <c r="A89" s="90"/>
      <c r="B89" s="104"/>
      <c r="C89" s="10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478"/>
      <c r="BB89" s="107"/>
      <c r="BC89" s="107"/>
      <c r="BD89" s="107"/>
      <c r="BE89" s="107"/>
      <c r="BF89" s="107"/>
      <c r="BG89" s="107"/>
      <c r="BH89" s="478"/>
      <c r="BI89" s="107"/>
      <c r="BJ89" s="107"/>
      <c r="BK89" s="107"/>
    </row>
    <row r="90" spans="1:63" ht="15.75" hidden="1" x14ac:dyDescent="0.25">
      <c r="A90" s="90"/>
      <c r="B90" s="104"/>
      <c r="C90" s="105"/>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478"/>
      <c r="BB90" s="107"/>
      <c r="BC90" s="107"/>
      <c r="BD90" s="107"/>
      <c r="BE90" s="107"/>
      <c r="BF90" s="107"/>
      <c r="BG90" s="107"/>
      <c r="BH90" s="478"/>
      <c r="BI90" s="107"/>
      <c r="BJ90" s="107"/>
      <c r="BK90" s="107"/>
    </row>
    <row r="91" spans="1:63" ht="15.75" hidden="1" x14ac:dyDescent="0.25">
      <c r="A91" s="90"/>
      <c r="B91" s="104"/>
      <c r="C91" s="105"/>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478"/>
      <c r="BB91" s="107"/>
      <c r="BC91" s="107"/>
      <c r="BD91" s="107"/>
      <c r="BE91" s="107"/>
      <c r="BF91" s="107"/>
      <c r="BG91" s="107"/>
      <c r="BH91" s="478"/>
      <c r="BI91" s="107"/>
      <c r="BJ91" s="107"/>
      <c r="BK91" s="107"/>
    </row>
    <row r="92" spans="1:63" ht="15.75" hidden="1" x14ac:dyDescent="0.25">
      <c r="A92" s="90"/>
      <c r="B92" s="104"/>
      <c r="C92" s="105"/>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478"/>
      <c r="BB92" s="107"/>
      <c r="BC92" s="107"/>
      <c r="BD92" s="107"/>
      <c r="BE92" s="107"/>
      <c r="BF92" s="107"/>
      <c r="BG92" s="107"/>
      <c r="BH92" s="478"/>
      <c r="BI92" s="107"/>
      <c r="BJ92" s="107"/>
      <c r="BK92" s="107"/>
    </row>
    <row r="93" spans="1:63" ht="15.75" hidden="1" x14ac:dyDescent="0.25">
      <c r="A93" s="90"/>
      <c r="B93" s="104"/>
      <c r="C93" s="105"/>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478"/>
      <c r="BB93" s="107"/>
      <c r="BC93" s="107"/>
      <c r="BD93" s="107"/>
      <c r="BE93" s="107"/>
      <c r="BF93" s="107"/>
      <c r="BG93" s="107"/>
      <c r="BH93" s="478"/>
      <c r="BI93" s="107"/>
      <c r="BJ93" s="107"/>
      <c r="BK93" s="107"/>
    </row>
    <row r="94" spans="1:63" ht="15.75" hidden="1" x14ac:dyDescent="0.25">
      <c r="A94" s="90"/>
      <c r="B94" s="104"/>
      <c r="C94" s="105"/>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478"/>
      <c r="BB94" s="107"/>
      <c r="BC94" s="107"/>
      <c r="BD94" s="107"/>
      <c r="BE94" s="107"/>
      <c r="BF94" s="107"/>
      <c r="BG94" s="107"/>
      <c r="BH94" s="478"/>
      <c r="BI94" s="107"/>
      <c r="BJ94" s="107"/>
      <c r="BK94" s="107"/>
    </row>
    <row r="95" spans="1:63" ht="15.75" hidden="1" x14ac:dyDescent="0.25">
      <c r="A95" s="90"/>
      <c r="B95" s="104"/>
      <c r="C95" s="10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478"/>
      <c r="BB95" s="107"/>
      <c r="BC95" s="107"/>
      <c r="BD95" s="107"/>
      <c r="BE95" s="107"/>
      <c r="BF95" s="107"/>
      <c r="BG95" s="107"/>
      <c r="BH95" s="478"/>
      <c r="BI95" s="107"/>
      <c r="BJ95" s="107"/>
      <c r="BK95" s="107"/>
    </row>
    <row r="96" spans="1:63" ht="15.75" hidden="1" x14ac:dyDescent="0.25">
      <c r="A96" s="90"/>
      <c r="B96" s="104"/>
      <c r="C96" s="105"/>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478"/>
      <c r="BB96" s="107"/>
      <c r="BC96" s="107"/>
      <c r="BD96" s="107"/>
      <c r="BE96" s="107"/>
      <c r="BF96" s="478"/>
      <c r="BG96" s="107"/>
      <c r="BH96" s="107"/>
      <c r="BI96" s="107"/>
      <c r="BJ96" s="107"/>
      <c r="BK96" s="107"/>
    </row>
    <row r="97" spans="1:63" ht="15.75" hidden="1" x14ac:dyDescent="0.25">
      <c r="A97" s="90"/>
      <c r="B97" s="104"/>
      <c r="C97" s="105"/>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478"/>
      <c r="BB97" s="107"/>
      <c r="BC97" s="107"/>
      <c r="BD97" s="107"/>
      <c r="BE97" s="107"/>
      <c r="BF97" s="478"/>
      <c r="BG97" s="107"/>
      <c r="BH97" s="107"/>
      <c r="BI97" s="107"/>
      <c r="BJ97" s="107"/>
      <c r="BK97" s="107"/>
    </row>
    <row r="98" spans="1:63" ht="15.75" hidden="1" x14ac:dyDescent="0.25">
      <c r="A98" s="90"/>
      <c r="B98" s="104"/>
      <c r="C98" s="105"/>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478"/>
      <c r="BB98" s="107"/>
      <c r="BC98" s="107"/>
      <c r="BD98" s="107"/>
      <c r="BE98" s="107"/>
      <c r="BF98" s="478"/>
      <c r="BG98" s="107"/>
      <c r="BH98" s="107"/>
      <c r="BI98" s="107"/>
      <c r="BJ98" s="107"/>
      <c r="BK98" s="107"/>
    </row>
    <row r="99" spans="1:63" ht="15.75" hidden="1" x14ac:dyDescent="0.25">
      <c r="A99" s="90"/>
      <c r="B99" s="104"/>
      <c r="C99" s="105"/>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478"/>
      <c r="BB99" s="107"/>
      <c r="BC99" s="107"/>
      <c r="BD99" s="107"/>
      <c r="BE99" s="107"/>
      <c r="BF99" s="478"/>
      <c r="BG99" s="107"/>
      <c r="BH99" s="107"/>
      <c r="BI99" s="107"/>
      <c r="BJ99" s="107"/>
      <c r="BK99" s="107"/>
    </row>
    <row r="100" spans="1:63" ht="15.75" hidden="1" x14ac:dyDescent="0.25">
      <c r="A100" s="90"/>
      <c r="B100" s="104"/>
      <c r="C100" s="105"/>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478"/>
      <c r="BB100" s="107"/>
      <c r="BC100" s="107"/>
      <c r="BD100" s="107"/>
      <c r="BE100" s="107"/>
      <c r="BF100" s="478"/>
      <c r="BG100" s="107"/>
      <c r="BH100" s="107"/>
      <c r="BI100" s="107"/>
      <c r="BJ100" s="107"/>
      <c r="BK100" s="107"/>
    </row>
    <row r="102" spans="1:63" s="215" customFormat="1" ht="18.75" x14ac:dyDescent="0.25">
      <c r="A102" s="214"/>
      <c r="C102" s="99"/>
    </row>
    <row r="103" spans="1:63" s="215" customFormat="1" ht="18.75" x14ac:dyDescent="0.25">
      <c r="A103" s="214"/>
      <c r="C103" s="99"/>
    </row>
    <row r="104" spans="1:63" s="215" customFormat="1" ht="18.75" x14ac:dyDescent="0.25">
      <c r="A104" s="214"/>
      <c r="C104" s="99"/>
    </row>
    <row r="105" spans="1:63" s="215" customFormat="1" ht="18.75" x14ac:dyDescent="0.25">
      <c r="A105" s="214"/>
      <c r="C105" s="99"/>
    </row>
    <row r="106" spans="1:63" s="215" customFormat="1" ht="18.75" x14ac:dyDescent="0.25">
      <c r="A106" s="214"/>
      <c r="C106" s="99"/>
    </row>
    <row r="111" spans="1:63" x14ac:dyDescent="0.25">
      <c r="B111" s="96"/>
    </row>
  </sheetData>
  <mergeCells count="53">
    <mergeCell ref="A4:AQ4"/>
    <mergeCell ref="BF1:BK1"/>
    <mergeCell ref="K2:L2"/>
    <mergeCell ref="M2:N2"/>
    <mergeCell ref="BF2:BK2"/>
    <mergeCell ref="BF3:BK3"/>
    <mergeCell ref="A13:A16"/>
    <mergeCell ref="B13:B16"/>
    <mergeCell ref="C13:C16"/>
    <mergeCell ref="D13:AO13"/>
    <mergeCell ref="AP13:BK13"/>
    <mergeCell ref="BJ14:BK14"/>
    <mergeCell ref="D15:E15"/>
    <mergeCell ref="F15:G15"/>
    <mergeCell ref="H15:I15"/>
    <mergeCell ref="J15:K15"/>
    <mergeCell ref="L15:M15"/>
    <mergeCell ref="N15:O15"/>
    <mergeCell ref="P15:Q15"/>
    <mergeCell ref="R15:S15"/>
    <mergeCell ref="T15:U15"/>
    <mergeCell ref="D14:W14"/>
    <mergeCell ref="A5:AQ5"/>
    <mergeCell ref="A7:AQ7"/>
    <mergeCell ref="A8:AQ8"/>
    <mergeCell ref="A10:AQ10"/>
    <mergeCell ref="A12:AQ12"/>
    <mergeCell ref="X14:AO14"/>
    <mergeCell ref="AP14:AU14"/>
    <mergeCell ref="AV14:AY14"/>
    <mergeCell ref="AZ14:BE14"/>
    <mergeCell ref="BF14:BI14"/>
    <mergeCell ref="AR15:AS15"/>
    <mergeCell ref="V15:W15"/>
    <mergeCell ref="X15:Y15"/>
    <mergeCell ref="Z15:AA15"/>
    <mergeCell ref="AB15:AC15"/>
    <mergeCell ref="AD15:AE15"/>
    <mergeCell ref="AF15:AG15"/>
    <mergeCell ref="AH15:AI15"/>
    <mergeCell ref="AJ15:AK15"/>
    <mergeCell ref="AL15:AM15"/>
    <mergeCell ref="AN15:AO15"/>
    <mergeCell ref="AP15:AQ15"/>
    <mergeCell ref="BF15:BG15"/>
    <mergeCell ref="BH15:BI15"/>
    <mergeCell ref="BJ15:BK15"/>
    <mergeCell ref="AT15:AU15"/>
    <mergeCell ref="AV15:AW15"/>
    <mergeCell ref="AX15:AY15"/>
    <mergeCell ref="AZ15:BA15"/>
    <mergeCell ref="BB15:BC15"/>
    <mergeCell ref="BD15:BE15"/>
  </mergeCells>
  <pageMargins left="0.59055118110236227" right="0.19685039370078741" top="0.19685039370078741" bottom="0.19685039370078741" header="0.27559055118110237" footer="0.27559055118110237"/>
  <pageSetup paperSize="8" scale="49" fitToWidth="2"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K111"/>
  <sheetViews>
    <sheetView view="pageBreakPreview" topLeftCell="AD4" zoomScale="50" zoomScaleNormal="75" zoomScaleSheetLayoutView="50" workbookViewId="0">
      <selection activeCell="BI54" sqref="BI54"/>
    </sheetView>
  </sheetViews>
  <sheetFormatPr defaultRowHeight="12" x14ac:dyDescent="0.25"/>
  <cols>
    <col min="1" max="1" width="9.85546875" style="96" customWidth="1"/>
    <col min="2" max="2" width="38.7109375" style="95" customWidth="1"/>
    <col min="3" max="3" width="14.140625" style="97" customWidth="1"/>
    <col min="4" max="63" width="10.7109375" style="95" customWidth="1"/>
    <col min="64" max="16384" width="9.140625" style="95"/>
  </cols>
  <sheetData>
    <row r="1" spans="1:63" s="92" customFormat="1" ht="15" customHeight="1" x14ac:dyDescent="0.25">
      <c r="A1" s="91"/>
      <c r="C1" s="93"/>
      <c r="BF1" s="529" t="s">
        <v>0</v>
      </c>
      <c r="BG1" s="529"/>
      <c r="BH1" s="529"/>
      <c r="BI1" s="529"/>
      <c r="BJ1" s="529"/>
      <c r="BK1" s="529"/>
    </row>
    <row r="2" spans="1:63" s="92" customFormat="1" ht="15" customHeight="1" x14ac:dyDescent="0.25">
      <c r="A2" s="91"/>
      <c r="C2" s="93"/>
      <c r="J2" s="430"/>
      <c r="K2" s="524"/>
      <c r="L2" s="524"/>
      <c r="M2" s="524"/>
      <c r="N2" s="524"/>
      <c r="O2" s="430"/>
      <c r="BF2" s="529" t="s">
        <v>1</v>
      </c>
      <c r="BG2" s="529"/>
      <c r="BH2" s="529"/>
      <c r="BI2" s="529"/>
      <c r="BJ2" s="529"/>
      <c r="BK2" s="529"/>
    </row>
    <row r="3" spans="1:63" s="92" customFormat="1" ht="15" customHeight="1" x14ac:dyDescent="0.25">
      <c r="A3" s="91"/>
      <c r="C3" s="93"/>
      <c r="J3" s="94"/>
      <c r="K3" s="94"/>
      <c r="L3" s="94"/>
      <c r="M3" s="94"/>
      <c r="N3" s="94"/>
      <c r="O3" s="94"/>
      <c r="BF3" s="529" t="s">
        <v>2</v>
      </c>
      <c r="BG3" s="529"/>
      <c r="BH3" s="529"/>
      <c r="BI3" s="529"/>
      <c r="BJ3" s="529"/>
      <c r="BK3" s="529"/>
    </row>
    <row r="4" spans="1:63" ht="18.75" x14ac:dyDescent="0.25">
      <c r="A4" s="525" t="s">
        <v>3</v>
      </c>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c r="AN4" s="525"/>
      <c r="AO4" s="525"/>
      <c r="AP4" s="525"/>
      <c r="AQ4" s="525"/>
    </row>
    <row r="5" spans="1:63" ht="18.75" x14ac:dyDescent="0.25">
      <c r="A5" s="525" t="s">
        <v>900</v>
      </c>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row>
    <row r="7" spans="1:63" ht="18.75" x14ac:dyDescent="0.25">
      <c r="A7" s="526" t="str">
        <f>G0228_1074205010351_01_4_69!A7</f>
        <v xml:space="preserve">Инвестиционная программа              ООО "ИнвестГрадСтрой"                </v>
      </c>
      <c r="B7" s="526"/>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63" ht="15.75" x14ac:dyDescent="0.25">
      <c r="A8" s="527" t="s">
        <v>4</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7"/>
      <c r="AO8" s="527"/>
      <c r="AP8" s="527"/>
      <c r="AQ8" s="527"/>
    </row>
    <row r="10" spans="1:63" ht="18.75" x14ac:dyDescent="0.25">
      <c r="A10" s="526" t="s">
        <v>953</v>
      </c>
      <c r="B10" s="526"/>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row>
    <row r="11" spans="1:63" ht="18.75" x14ac:dyDescent="0.25">
      <c r="A11" s="98"/>
      <c r="B11" s="99"/>
      <c r="C11" s="99"/>
      <c r="D11" s="99"/>
      <c r="E11" s="99"/>
      <c r="F11" s="99"/>
      <c r="G11" s="99"/>
      <c r="H11" s="99"/>
      <c r="I11" s="99"/>
      <c r="J11" s="99"/>
      <c r="K11" s="99"/>
      <c r="L11" s="99"/>
      <c r="M11" s="99"/>
      <c r="N11" s="99"/>
      <c r="O11" s="99"/>
      <c r="P11" s="100"/>
      <c r="Q11" s="100"/>
      <c r="R11" s="100"/>
      <c r="S11" s="100"/>
      <c r="T11" s="100"/>
      <c r="U11" s="100"/>
      <c r="V11" s="100"/>
      <c r="W11" s="100"/>
      <c r="X11" s="100"/>
      <c r="Y11" s="100"/>
      <c r="Z11" s="100"/>
      <c r="AA11" s="100"/>
      <c r="AB11" s="100"/>
      <c r="AC11" s="100"/>
      <c r="AD11" s="100"/>
      <c r="AE11" s="100"/>
      <c r="AF11" s="100"/>
      <c r="AG11" s="100"/>
      <c r="AH11" s="99"/>
      <c r="AI11" s="99"/>
      <c r="AJ11" s="99"/>
      <c r="AK11" s="99"/>
      <c r="AL11" s="99"/>
      <c r="AM11" s="99"/>
      <c r="AN11" s="99"/>
      <c r="AO11" s="99"/>
      <c r="AP11" s="99"/>
      <c r="AQ11" s="99"/>
    </row>
    <row r="12" spans="1:63" s="102" customFormat="1" ht="18.75" x14ac:dyDescent="0.25">
      <c r="A12" s="526"/>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101"/>
      <c r="AS12" s="101"/>
      <c r="AT12" s="101"/>
      <c r="AU12" s="101"/>
      <c r="AV12" s="101"/>
      <c r="AW12" s="101"/>
      <c r="AX12" s="101"/>
      <c r="AY12" s="101"/>
      <c r="AZ12" s="101"/>
      <c r="BA12" s="101"/>
      <c r="BB12" s="101"/>
      <c r="BC12" s="101"/>
      <c r="BD12" s="101"/>
    </row>
    <row r="13" spans="1:63" ht="15.75" customHeight="1" x14ac:dyDescent="0.25">
      <c r="A13" s="531" t="s">
        <v>5</v>
      </c>
      <c r="B13" s="523" t="s">
        <v>6</v>
      </c>
      <c r="C13" s="523" t="s">
        <v>7</v>
      </c>
      <c r="D13" s="530" t="s">
        <v>8</v>
      </c>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t="s">
        <v>8</v>
      </c>
      <c r="AQ13" s="530"/>
      <c r="AR13" s="530"/>
      <c r="AS13" s="530"/>
      <c r="AT13" s="530"/>
      <c r="AU13" s="530"/>
      <c r="AV13" s="530"/>
      <c r="AW13" s="530"/>
      <c r="AX13" s="530"/>
      <c r="AY13" s="530"/>
      <c r="AZ13" s="530"/>
      <c r="BA13" s="530"/>
      <c r="BB13" s="530"/>
      <c r="BC13" s="530"/>
      <c r="BD13" s="530"/>
      <c r="BE13" s="530"/>
      <c r="BF13" s="530"/>
      <c r="BG13" s="530"/>
      <c r="BH13" s="530"/>
      <c r="BI13" s="530"/>
      <c r="BJ13" s="530"/>
      <c r="BK13" s="530"/>
    </row>
    <row r="14" spans="1:63" ht="96.75" customHeight="1" x14ac:dyDescent="0.25">
      <c r="A14" s="531"/>
      <c r="B14" s="523"/>
      <c r="C14" s="523"/>
      <c r="D14" s="530" t="s">
        <v>9</v>
      </c>
      <c r="E14" s="530"/>
      <c r="F14" s="530"/>
      <c r="G14" s="530"/>
      <c r="H14" s="530"/>
      <c r="I14" s="530"/>
      <c r="J14" s="530"/>
      <c r="K14" s="530"/>
      <c r="L14" s="530"/>
      <c r="M14" s="530"/>
      <c r="N14" s="530"/>
      <c r="O14" s="530"/>
      <c r="P14" s="530"/>
      <c r="Q14" s="530"/>
      <c r="R14" s="530"/>
      <c r="S14" s="530"/>
      <c r="T14" s="530"/>
      <c r="U14" s="530"/>
      <c r="V14" s="530"/>
      <c r="W14" s="530"/>
      <c r="X14" s="530" t="s">
        <v>764</v>
      </c>
      <c r="Y14" s="530"/>
      <c r="Z14" s="530"/>
      <c r="AA14" s="530"/>
      <c r="AB14" s="530"/>
      <c r="AC14" s="530"/>
      <c r="AD14" s="530"/>
      <c r="AE14" s="530"/>
      <c r="AF14" s="530"/>
      <c r="AG14" s="530"/>
      <c r="AH14" s="530"/>
      <c r="AI14" s="530"/>
      <c r="AJ14" s="530"/>
      <c r="AK14" s="530"/>
      <c r="AL14" s="530"/>
      <c r="AM14" s="530"/>
      <c r="AN14" s="530"/>
      <c r="AO14" s="530"/>
      <c r="AP14" s="530" t="s">
        <v>10</v>
      </c>
      <c r="AQ14" s="530"/>
      <c r="AR14" s="530"/>
      <c r="AS14" s="530"/>
      <c r="AT14" s="530"/>
      <c r="AU14" s="530"/>
      <c r="AV14" s="530" t="s">
        <v>11</v>
      </c>
      <c r="AW14" s="530"/>
      <c r="AX14" s="530"/>
      <c r="AY14" s="530"/>
      <c r="AZ14" s="530" t="s">
        <v>12</v>
      </c>
      <c r="BA14" s="530"/>
      <c r="BB14" s="530"/>
      <c r="BC14" s="530"/>
      <c r="BD14" s="530"/>
      <c r="BE14" s="530"/>
      <c r="BF14" s="530" t="s">
        <v>13</v>
      </c>
      <c r="BG14" s="530"/>
      <c r="BH14" s="530"/>
      <c r="BI14" s="530"/>
      <c r="BJ14" s="530" t="s">
        <v>14</v>
      </c>
      <c r="BK14" s="530"/>
    </row>
    <row r="15" spans="1:63" ht="232.5" customHeight="1" x14ac:dyDescent="0.25">
      <c r="A15" s="531"/>
      <c r="B15" s="523"/>
      <c r="C15" s="523"/>
      <c r="D15" s="528" t="s">
        <v>765</v>
      </c>
      <c r="E15" s="528"/>
      <c r="F15" s="528" t="s">
        <v>766</v>
      </c>
      <c r="G15" s="528"/>
      <c r="H15" s="528" t="s">
        <v>767</v>
      </c>
      <c r="I15" s="528"/>
      <c r="J15" s="528" t="s">
        <v>768</v>
      </c>
      <c r="K15" s="528"/>
      <c r="L15" s="528" t="s">
        <v>769</v>
      </c>
      <c r="M15" s="528"/>
      <c r="N15" s="528" t="s">
        <v>770</v>
      </c>
      <c r="O15" s="528"/>
      <c r="P15" s="528" t="s">
        <v>771</v>
      </c>
      <c r="Q15" s="528"/>
      <c r="R15" s="528" t="s">
        <v>772</v>
      </c>
      <c r="S15" s="528"/>
      <c r="T15" s="528" t="s">
        <v>896</v>
      </c>
      <c r="U15" s="528"/>
      <c r="V15" s="528" t="s">
        <v>773</v>
      </c>
      <c r="W15" s="528"/>
      <c r="X15" s="528" t="s">
        <v>774</v>
      </c>
      <c r="Y15" s="528"/>
      <c r="Z15" s="528" t="s">
        <v>775</v>
      </c>
      <c r="AA15" s="528"/>
      <c r="AB15" s="528" t="s">
        <v>776</v>
      </c>
      <c r="AC15" s="528"/>
      <c r="AD15" s="528" t="s">
        <v>777</v>
      </c>
      <c r="AE15" s="528"/>
      <c r="AF15" s="528" t="s">
        <v>778</v>
      </c>
      <c r="AG15" s="528"/>
      <c r="AH15" s="528" t="s">
        <v>779</v>
      </c>
      <c r="AI15" s="528"/>
      <c r="AJ15" s="528" t="s">
        <v>780</v>
      </c>
      <c r="AK15" s="528"/>
      <c r="AL15" s="528" t="s">
        <v>781</v>
      </c>
      <c r="AM15" s="528"/>
      <c r="AN15" s="528" t="s">
        <v>782</v>
      </c>
      <c r="AO15" s="528"/>
      <c r="AP15" s="528" t="s">
        <v>783</v>
      </c>
      <c r="AQ15" s="528"/>
      <c r="AR15" s="528" t="s">
        <v>784</v>
      </c>
      <c r="AS15" s="528"/>
      <c r="AT15" s="528" t="s">
        <v>785</v>
      </c>
      <c r="AU15" s="528"/>
      <c r="AV15" s="528" t="s">
        <v>786</v>
      </c>
      <c r="AW15" s="528"/>
      <c r="AX15" s="528" t="s">
        <v>787</v>
      </c>
      <c r="AY15" s="528"/>
      <c r="AZ15" s="528" t="s">
        <v>788</v>
      </c>
      <c r="BA15" s="528"/>
      <c r="BB15" s="528" t="s">
        <v>789</v>
      </c>
      <c r="BC15" s="528"/>
      <c r="BD15" s="528" t="s">
        <v>790</v>
      </c>
      <c r="BE15" s="528"/>
      <c r="BF15" s="528" t="s">
        <v>791</v>
      </c>
      <c r="BG15" s="528"/>
      <c r="BH15" s="528" t="s">
        <v>792</v>
      </c>
      <c r="BI15" s="528"/>
      <c r="BJ15" s="528" t="s">
        <v>15</v>
      </c>
      <c r="BK15" s="528"/>
    </row>
    <row r="16" spans="1:63" ht="66.75" customHeight="1" x14ac:dyDescent="0.25">
      <c r="A16" s="531"/>
      <c r="B16" s="523"/>
      <c r="C16" s="523"/>
      <c r="D16" s="182" t="s">
        <v>54</v>
      </c>
      <c r="E16" s="182" t="s">
        <v>55</v>
      </c>
      <c r="F16" s="182" t="s">
        <v>54</v>
      </c>
      <c r="G16" s="182" t="s">
        <v>55</v>
      </c>
      <c r="H16" s="182" t="s">
        <v>54</v>
      </c>
      <c r="I16" s="182" t="s">
        <v>55</v>
      </c>
      <c r="J16" s="182" t="s">
        <v>54</v>
      </c>
      <c r="K16" s="182" t="s">
        <v>55</v>
      </c>
      <c r="L16" s="182" t="s">
        <v>54</v>
      </c>
      <c r="M16" s="182" t="s">
        <v>55</v>
      </c>
      <c r="N16" s="182" t="s">
        <v>54</v>
      </c>
      <c r="O16" s="182" t="s">
        <v>55</v>
      </c>
      <c r="P16" s="182" t="s">
        <v>54</v>
      </c>
      <c r="Q16" s="182" t="s">
        <v>55</v>
      </c>
      <c r="R16" s="182" t="s">
        <v>54</v>
      </c>
      <c r="S16" s="182" t="s">
        <v>55</v>
      </c>
      <c r="T16" s="182" t="s">
        <v>54</v>
      </c>
      <c r="U16" s="182" t="s">
        <v>55</v>
      </c>
      <c r="V16" s="182" t="s">
        <v>54</v>
      </c>
      <c r="W16" s="182" t="s">
        <v>55</v>
      </c>
      <c r="X16" s="182" t="s">
        <v>54</v>
      </c>
      <c r="Y16" s="182" t="s">
        <v>55</v>
      </c>
      <c r="Z16" s="182" t="s">
        <v>54</v>
      </c>
      <c r="AA16" s="182" t="s">
        <v>55</v>
      </c>
      <c r="AB16" s="182" t="s">
        <v>54</v>
      </c>
      <c r="AC16" s="182" t="s">
        <v>55</v>
      </c>
      <c r="AD16" s="182" t="s">
        <v>54</v>
      </c>
      <c r="AE16" s="182" t="s">
        <v>55</v>
      </c>
      <c r="AF16" s="182" t="s">
        <v>54</v>
      </c>
      <c r="AG16" s="182" t="s">
        <v>55</v>
      </c>
      <c r="AH16" s="182" t="s">
        <v>54</v>
      </c>
      <c r="AI16" s="182" t="s">
        <v>55</v>
      </c>
      <c r="AJ16" s="182" t="s">
        <v>54</v>
      </c>
      <c r="AK16" s="182" t="s">
        <v>55</v>
      </c>
      <c r="AL16" s="182" t="s">
        <v>54</v>
      </c>
      <c r="AM16" s="182" t="s">
        <v>55</v>
      </c>
      <c r="AN16" s="182" t="s">
        <v>54</v>
      </c>
      <c r="AO16" s="182" t="s">
        <v>55</v>
      </c>
      <c r="AP16" s="182" t="s">
        <v>54</v>
      </c>
      <c r="AQ16" s="182" t="s">
        <v>55</v>
      </c>
      <c r="AR16" s="182" t="s">
        <v>54</v>
      </c>
      <c r="AS16" s="182" t="s">
        <v>55</v>
      </c>
      <c r="AT16" s="182" t="s">
        <v>54</v>
      </c>
      <c r="AU16" s="182" t="s">
        <v>55</v>
      </c>
      <c r="AV16" s="182" t="s">
        <v>54</v>
      </c>
      <c r="AW16" s="182" t="s">
        <v>55</v>
      </c>
      <c r="AX16" s="182" t="s">
        <v>54</v>
      </c>
      <c r="AY16" s="182" t="s">
        <v>55</v>
      </c>
      <c r="AZ16" s="182" t="s">
        <v>54</v>
      </c>
      <c r="BA16" s="182" t="s">
        <v>55</v>
      </c>
      <c r="BB16" s="182" t="s">
        <v>54</v>
      </c>
      <c r="BC16" s="182" t="s">
        <v>55</v>
      </c>
      <c r="BD16" s="182" t="s">
        <v>54</v>
      </c>
      <c r="BE16" s="182" t="s">
        <v>55</v>
      </c>
      <c r="BF16" s="182" t="s">
        <v>54</v>
      </c>
      <c r="BG16" s="182" t="s">
        <v>55</v>
      </c>
      <c r="BH16" s="182" t="s">
        <v>54</v>
      </c>
      <c r="BI16" s="182" t="s">
        <v>55</v>
      </c>
      <c r="BJ16" s="182" t="s">
        <v>54</v>
      </c>
      <c r="BK16" s="182" t="s">
        <v>55</v>
      </c>
    </row>
    <row r="17" spans="1:63" s="103" customFormat="1" ht="15.75" x14ac:dyDescent="0.25">
      <c r="A17" s="432">
        <v>1</v>
      </c>
      <c r="B17" s="429">
        <v>2</v>
      </c>
      <c r="C17" s="429">
        <v>3</v>
      </c>
      <c r="D17" s="431" t="s">
        <v>16</v>
      </c>
      <c r="E17" s="431" t="s">
        <v>17</v>
      </c>
      <c r="F17" s="431" t="s">
        <v>18</v>
      </c>
      <c r="G17" s="431" t="s">
        <v>19</v>
      </c>
      <c r="H17" s="431" t="s">
        <v>793</v>
      </c>
      <c r="I17" s="431" t="s">
        <v>794</v>
      </c>
      <c r="J17" s="431" t="s">
        <v>795</v>
      </c>
      <c r="K17" s="431" t="s">
        <v>796</v>
      </c>
      <c r="L17" s="431" t="s">
        <v>797</v>
      </c>
      <c r="M17" s="431" t="s">
        <v>798</v>
      </c>
      <c r="N17" s="431" t="s">
        <v>799</v>
      </c>
      <c r="O17" s="431" t="s">
        <v>800</v>
      </c>
      <c r="P17" s="431" t="s">
        <v>801</v>
      </c>
      <c r="Q17" s="431" t="s">
        <v>802</v>
      </c>
      <c r="R17" s="431" t="s">
        <v>803</v>
      </c>
      <c r="S17" s="431" t="s">
        <v>804</v>
      </c>
      <c r="T17" s="431" t="s">
        <v>805</v>
      </c>
      <c r="U17" s="431" t="s">
        <v>806</v>
      </c>
      <c r="V17" s="431" t="s">
        <v>807</v>
      </c>
      <c r="W17" s="431" t="s">
        <v>808</v>
      </c>
      <c r="X17" s="431" t="s">
        <v>20</v>
      </c>
      <c r="Y17" s="431" t="s">
        <v>21</v>
      </c>
      <c r="Z17" s="431" t="s">
        <v>22</v>
      </c>
      <c r="AA17" s="431" t="s">
        <v>23</v>
      </c>
      <c r="AB17" s="431" t="s">
        <v>465</v>
      </c>
      <c r="AC17" s="431" t="s">
        <v>809</v>
      </c>
      <c r="AD17" s="431" t="s">
        <v>810</v>
      </c>
      <c r="AE17" s="431" t="s">
        <v>811</v>
      </c>
      <c r="AF17" s="431" t="s">
        <v>812</v>
      </c>
      <c r="AG17" s="431" t="s">
        <v>813</v>
      </c>
      <c r="AH17" s="431" t="s">
        <v>814</v>
      </c>
      <c r="AI17" s="431" t="s">
        <v>815</v>
      </c>
      <c r="AJ17" s="431" t="s">
        <v>816</v>
      </c>
      <c r="AK17" s="431" t="s">
        <v>817</v>
      </c>
      <c r="AL17" s="431" t="s">
        <v>818</v>
      </c>
      <c r="AM17" s="431" t="s">
        <v>819</v>
      </c>
      <c r="AN17" s="431" t="s">
        <v>820</v>
      </c>
      <c r="AO17" s="431" t="s">
        <v>821</v>
      </c>
      <c r="AP17" s="431" t="s">
        <v>24</v>
      </c>
      <c r="AQ17" s="431" t="s">
        <v>25</v>
      </c>
      <c r="AR17" s="431" t="s">
        <v>26</v>
      </c>
      <c r="AS17" s="431" t="s">
        <v>27</v>
      </c>
      <c r="AT17" s="431" t="s">
        <v>822</v>
      </c>
      <c r="AU17" s="431" t="s">
        <v>823</v>
      </c>
      <c r="AV17" s="431" t="s">
        <v>28</v>
      </c>
      <c r="AW17" s="431" t="s">
        <v>29</v>
      </c>
      <c r="AX17" s="431" t="s">
        <v>30</v>
      </c>
      <c r="AY17" s="431" t="s">
        <v>31</v>
      </c>
      <c r="AZ17" s="431" t="s">
        <v>32</v>
      </c>
      <c r="BA17" s="431" t="s">
        <v>33</v>
      </c>
      <c r="BB17" s="431" t="s">
        <v>34</v>
      </c>
      <c r="BC17" s="431" t="s">
        <v>35</v>
      </c>
      <c r="BD17" s="431" t="s">
        <v>824</v>
      </c>
      <c r="BE17" s="431" t="s">
        <v>825</v>
      </c>
      <c r="BF17" s="431" t="s">
        <v>36</v>
      </c>
      <c r="BG17" s="431" t="s">
        <v>37</v>
      </c>
      <c r="BH17" s="431" t="s">
        <v>38</v>
      </c>
      <c r="BI17" s="431" t="s">
        <v>39</v>
      </c>
      <c r="BJ17" s="184" t="s">
        <v>40</v>
      </c>
      <c r="BK17" s="184" t="s">
        <v>41</v>
      </c>
    </row>
    <row r="18" spans="1:63" s="103" customFormat="1" ht="31.5" x14ac:dyDescent="0.25">
      <c r="A18" s="90">
        <f>G0228_1074205010351_02_0_69_!A19</f>
        <v>0</v>
      </c>
      <c r="B18" s="104" t="str">
        <f>G0228_1074205010351_02_0_69_!B19</f>
        <v>ВСЕГО по инвестиционной программе, в том числе:</v>
      </c>
      <c r="C18" s="105" t="str">
        <f>G0228_1074205010351_02_0_69_!C19</f>
        <v>Г</v>
      </c>
      <c r="D18" s="129">
        <f t="shared" ref="D18:BK18" si="0">SUM(D19:D24)</f>
        <v>0</v>
      </c>
      <c r="E18" s="129">
        <f t="shared" si="0"/>
        <v>0</v>
      </c>
      <c r="F18" s="129">
        <f t="shared" si="0"/>
        <v>0</v>
      </c>
      <c r="G18" s="129">
        <f t="shared" si="0"/>
        <v>0</v>
      </c>
      <c r="H18" s="129">
        <f t="shared" si="0"/>
        <v>0</v>
      </c>
      <c r="I18" s="129">
        <f t="shared" si="0"/>
        <v>0</v>
      </c>
      <c r="J18" s="129">
        <f t="shared" si="0"/>
        <v>0</v>
      </c>
      <c r="K18" s="129">
        <f t="shared" si="0"/>
        <v>0</v>
      </c>
      <c r="L18" s="129">
        <f t="shared" si="0"/>
        <v>0</v>
      </c>
      <c r="M18" s="129">
        <f t="shared" si="0"/>
        <v>0</v>
      </c>
      <c r="N18" s="129">
        <f t="shared" si="0"/>
        <v>0</v>
      </c>
      <c r="O18" s="129">
        <f t="shared" si="0"/>
        <v>0</v>
      </c>
      <c r="P18" s="129">
        <f t="shared" si="0"/>
        <v>0</v>
      </c>
      <c r="Q18" s="129">
        <f t="shared" si="0"/>
        <v>0</v>
      </c>
      <c r="R18" s="129">
        <f t="shared" si="0"/>
        <v>0</v>
      </c>
      <c r="S18" s="129">
        <f t="shared" si="0"/>
        <v>0</v>
      </c>
      <c r="T18" s="129">
        <f t="shared" si="0"/>
        <v>0</v>
      </c>
      <c r="U18" s="129">
        <f t="shared" si="0"/>
        <v>0</v>
      </c>
      <c r="V18" s="129">
        <f t="shared" si="0"/>
        <v>0</v>
      </c>
      <c r="W18" s="129">
        <f t="shared" si="0"/>
        <v>0</v>
      </c>
      <c r="X18" s="129">
        <f t="shared" si="0"/>
        <v>0</v>
      </c>
      <c r="Y18" s="129">
        <f t="shared" si="0"/>
        <v>0</v>
      </c>
      <c r="Z18" s="129">
        <f t="shared" si="0"/>
        <v>0</v>
      </c>
      <c r="AA18" s="129">
        <f t="shared" si="0"/>
        <v>0</v>
      </c>
      <c r="AB18" s="129">
        <f t="shared" si="0"/>
        <v>0</v>
      </c>
      <c r="AC18" s="129">
        <f t="shared" si="0"/>
        <v>0</v>
      </c>
      <c r="AD18" s="129">
        <f t="shared" si="0"/>
        <v>0</v>
      </c>
      <c r="AE18" s="129">
        <f t="shared" si="0"/>
        <v>0</v>
      </c>
      <c r="AF18" s="129">
        <f t="shared" si="0"/>
        <v>0</v>
      </c>
      <c r="AG18" s="129">
        <f t="shared" si="0"/>
        <v>0</v>
      </c>
      <c r="AH18" s="129">
        <f t="shared" si="0"/>
        <v>0</v>
      </c>
      <c r="AI18" s="129">
        <f t="shared" si="0"/>
        <v>0</v>
      </c>
      <c r="AJ18" s="129">
        <f t="shared" si="0"/>
        <v>0</v>
      </c>
      <c r="AK18" s="129">
        <f t="shared" si="0"/>
        <v>0</v>
      </c>
      <c r="AL18" s="129">
        <f t="shared" si="0"/>
        <v>0</v>
      </c>
      <c r="AM18" s="129">
        <f t="shared" si="0"/>
        <v>0</v>
      </c>
      <c r="AN18" s="222">
        <f t="shared" si="0"/>
        <v>0.15</v>
      </c>
      <c r="AO18" s="222">
        <f t="shared" si="0"/>
        <v>0</v>
      </c>
      <c r="AP18" s="129">
        <f t="shared" si="0"/>
        <v>0</v>
      </c>
      <c r="AQ18" s="129">
        <f t="shared" si="0"/>
        <v>0</v>
      </c>
      <c r="AR18" s="129">
        <f t="shared" si="0"/>
        <v>0</v>
      </c>
      <c r="AS18" s="129">
        <f t="shared" si="0"/>
        <v>0</v>
      </c>
      <c r="AT18" s="129">
        <f t="shared" si="0"/>
        <v>0</v>
      </c>
      <c r="AU18" s="129">
        <f t="shared" si="0"/>
        <v>0</v>
      </c>
      <c r="AV18" s="129">
        <f t="shared" si="0"/>
        <v>0</v>
      </c>
      <c r="AW18" s="129">
        <f t="shared" si="0"/>
        <v>0</v>
      </c>
      <c r="AX18" s="129">
        <f t="shared" si="0"/>
        <v>0</v>
      </c>
      <c r="AY18" s="129">
        <f t="shared" si="0"/>
        <v>0</v>
      </c>
      <c r="AZ18" s="129">
        <f t="shared" si="0"/>
        <v>0</v>
      </c>
      <c r="BA18" s="129">
        <f t="shared" si="0"/>
        <v>0</v>
      </c>
      <c r="BB18" s="129">
        <f t="shared" si="0"/>
        <v>0</v>
      </c>
      <c r="BC18" s="129">
        <f t="shared" si="0"/>
        <v>0</v>
      </c>
      <c r="BD18" s="129">
        <f t="shared" si="0"/>
        <v>0</v>
      </c>
      <c r="BE18" s="129">
        <f t="shared" si="0"/>
        <v>0</v>
      </c>
      <c r="BF18" s="129">
        <f t="shared" si="0"/>
        <v>0</v>
      </c>
      <c r="BG18" s="129">
        <f t="shared" si="0"/>
        <v>0</v>
      </c>
      <c r="BH18" s="129">
        <f t="shared" si="0"/>
        <v>0.25983514323553492</v>
      </c>
      <c r="BI18" s="129">
        <f t="shared" si="0"/>
        <v>267.69600000000003</v>
      </c>
      <c r="BJ18" s="129">
        <f t="shared" si="0"/>
        <v>0</v>
      </c>
      <c r="BK18" s="129">
        <f t="shared" si="0"/>
        <v>0</v>
      </c>
    </row>
    <row r="19" spans="1:63" ht="31.5" x14ac:dyDescent="0.25">
      <c r="A19" s="90" t="str">
        <f>G0228_1074205010351_02_0_69_!A20</f>
        <v>0.1</v>
      </c>
      <c r="B19" s="104" t="str">
        <f>G0228_1074205010351_02_0_69_!B20</f>
        <v>Технологическое присоединение, всего</v>
      </c>
      <c r="C19" s="105" t="str">
        <f>G0228_1074205010351_02_0_69_!C20</f>
        <v>Г</v>
      </c>
      <c r="D19" s="107">
        <f t="shared" ref="D19:BK19" si="1">SUM(D25)</f>
        <v>0</v>
      </c>
      <c r="E19" s="107">
        <f t="shared" si="1"/>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07">
        <f t="shared" si="1"/>
        <v>0</v>
      </c>
      <c r="Q19" s="107">
        <f t="shared" si="1"/>
        <v>0</v>
      </c>
      <c r="R19" s="107">
        <f t="shared" si="1"/>
        <v>0</v>
      </c>
      <c r="S19" s="107">
        <f t="shared" si="1"/>
        <v>0</v>
      </c>
      <c r="T19" s="107">
        <f t="shared" si="1"/>
        <v>0</v>
      </c>
      <c r="U19" s="107">
        <f t="shared" si="1"/>
        <v>0</v>
      </c>
      <c r="V19" s="107">
        <f t="shared" si="1"/>
        <v>0</v>
      </c>
      <c r="W19" s="107">
        <f t="shared" si="1"/>
        <v>0</v>
      </c>
      <c r="X19" s="107">
        <f t="shared" si="1"/>
        <v>0</v>
      </c>
      <c r="Y19" s="107">
        <f t="shared" si="1"/>
        <v>0</v>
      </c>
      <c r="Z19" s="107">
        <f t="shared" si="1"/>
        <v>0</v>
      </c>
      <c r="AA19" s="107">
        <f t="shared" si="1"/>
        <v>0</v>
      </c>
      <c r="AB19" s="107">
        <f t="shared" si="1"/>
        <v>0</v>
      </c>
      <c r="AC19" s="107">
        <f t="shared" si="1"/>
        <v>0</v>
      </c>
      <c r="AD19" s="107">
        <f t="shared" si="1"/>
        <v>0</v>
      </c>
      <c r="AE19" s="107">
        <f t="shared" si="1"/>
        <v>0</v>
      </c>
      <c r="AF19" s="107">
        <f t="shared" si="1"/>
        <v>0</v>
      </c>
      <c r="AG19" s="107">
        <f t="shared" si="1"/>
        <v>0</v>
      </c>
      <c r="AH19" s="107">
        <f t="shared" si="1"/>
        <v>0</v>
      </c>
      <c r="AI19" s="107">
        <f t="shared" si="1"/>
        <v>0</v>
      </c>
      <c r="AJ19" s="107">
        <f t="shared" si="1"/>
        <v>0</v>
      </c>
      <c r="AK19" s="107">
        <f t="shared" si="1"/>
        <v>0</v>
      </c>
      <c r="AL19" s="107">
        <f t="shared" si="1"/>
        <v>0</v>
      </c>
      <c r="AM19" s="107">
        <f t="shared" si="1"/>
        <v>0</v>
      </c>
      <c r="AN19" s="221">
        <f t="shared" si="1"/>
        <v>0</v>
      </c>
      <c r="AO19" s="221">
        <f t="shared" si="1"/>
        <v>0</v>
      </c>
      <c r="AP19" s="107">
        <f t="shared" si="1"/>
        <v>0</v>
      </c>
      <c r="AQ19" s="107">
        <f t="shared" si="1"/>
        <v>0</v>
      </c>
      <c r="AR19" s="107">
        <f t="shared" si="1"/>
        <v>0</v>
      </c>
      <c r="AS19" s="107">
        <f t="shared" si="1"/>
        <v>0</v>
      </c>
      <c r="AT19" s="107">
        <f t="shared" si="1"/>
        <v>0</v>
      </c>
      <c r="AU19" s="107">
        <f t="shared" si="1"/>
        <v>0</v>
      </c>
      <c r="AV19" s="107">
        <f t="shared" si="1"/>
        <v>0</v>
      </c>
      <c r="AW19" s="107">
        <f t="shared" si="1"/>
        <v>0</v>
      </c>
      <c r="AX19" s="107">
        <f t="shared" si="1"/>
        <v>0</v>
      </c>
      <c r="AY19" s="107">
        <f t="shared" si="1"/>
        <v>0</v>
      </c>
      <c r="AZ19" s="107">
        <f t="shared" si="1"/>
        <v>0</v>
      </c>
      <c r="BA19" s="107">
        <f t="shared" si="1"/>
        <v>0</v>
      </c>
      <c r="BB19" s="107">
        <f t="shared" si="1"/>
        <v>0</v>
      </c>
      <c r="BC19" s="107">
        <f t="shared" si="1"/>
        <v>0</v>
      </c>
      <c r="BD19" s="107">
        <f t="shared" si="1"/>
        <v>0</v>
      </c>
      <c r="BE19" s="107">
        <f t="shared" si="1"/>
        <v>0</v>
      </c>
      <c r="BF19" s="107">
        <f t="shared" si="1"/>
        <v>0</v>
      </c>
      <c r="BG19" s="107">
        <f t="shared" si="1"/>
        <v>0</v>
      </c>
      <c r="BH19" s="107">
        <f t="shared" si="1"/>
        <v>0</v>
      </c>
      <c r="BI19" s="107">
        <f t="shared" si="1"/>
        <v>0</v>
      </c>
      <c r="BJ19" s="107">
        <f t="shared" si="1"/>
        <v>0</v>
      </c>
      <c r="BK19" s="107">
        <f t="shared" si="1"/>
        <v>0</v>
      </c>
    </row>
    <row r="20" spans="1:63" ht="31.5" x14ac:dyDescent="0.25">
      <c r="A20" s="90" t="str">
        <f>G0228_1074205010351_02_0_69_!A21</f>
        <v>0.2</v>
      </c>
      <c r="B20" s="104" t="str">
        <f>G0228_1074205010351_02_0_69_!B21</f>
        <v>Реконструкция, модернизация, техническое перевооружение, всего</v>
      </c>
      <c r="C20" s="105" t="str">
        <f>G0228_1074205010351_02_0_69_!C21</f>
        <v>Г</v>
      </c>
      <c r="D20" s="107">
        <f t="shared" ref="D20:BK20" si="2">SUM(D43)</f>
        <v>0</v>
      </c>
      <c r="E20" s="107">
        <f t="shared" si="2"/>
        <v>0</v>
      </c>
      <c r="F20" s="107">
        <f t="shared" si="2"/>
        <v>0</v>
      </c>
      <c r="G20" s="107">
        <f t="shared" si="2"/>
        <v>0</v>
      </c>
      <c r="H20" s="107">
        <f t="shared" si="2"/>
        <v>0</v>
      </c>
      <c r="I20" s="107">
        <f t="shared" si="2"/>
        <v>0</v>
      </c>
      <c r="J20" s="107">
        <f t="shared" si="2"/>
        <v>0</v>
      </c>
      <c r="K20" s="107">
        <f t="shared" si="2"/>
        <v>0</v>
      </c>
      <c r="L20" s="107">
        <f t="shared" si="2"/>
        <v>0</v>
      </c>
      <c r="M20" s="107">
        <f t="shared" si="2"/>
        <v>0</v>
      </c>
      <c r="N20" s="107">
        <f t="shared" si="2"/>
        <v>0</v>
      </c>
      <c r="O20" s="107">
        <f t="shared" si="2"/>
        <v>0</v>
      </c>
      <c r="P20" s="107">
        <f t="shared" si="2"/>
        <v>0</v>
      </c>
      <c r="Q20" s="107">
        <f t="shared" si="2"/>
        <v>0</v>
      </c>
      <c r="R20" s="107">
        <f t="shared" si="2"/>
        <v>0</v>
      </c>
      <c r="S20" s="107">
        <f t="shared" si="2"/>
        <v>0</v>
      </c>
      <c r="T20" s="107">
        <f t="shared" si="2"/>
        <v>0</v>
      </c>
      <c r="U20" s="107">
        <f t="shared" si="2"/>
        <v>0</v>
      </c>
      <c r="V20" s="107">
        <f t="shared" si="2"/>
        <v>0</v>
      </c>
      <c r="W20" s="107">
        <f t="shared" si="2"/>
        <v>0</v>
      </c>
      <c r="X20" s="107">
        <f t="shared" si="2"/>
        <v>0</v>
      </c>
      <c r="Y20" s="107">
        <f t="shared" si="2"/>
        <v>0</v>
      </c>
      <c r="Z20" s="107">
        <f t="shared" si="2"/>
        <v>0</v>
      </c>
      <c r="AA20" s="107">
        <f t="shared" si="2"/>
        <v>0</v>
      </c>
      <c r="AB20" s="107">
        <f t="shared" si="2"/>
        <v>0</v>
      </c>
      <c r="AC20" s="107">
        <f t="shared" si="2"/>
        <v>0</v>
      </c>
      <c r="AD20" s="107">
        <f t="shared" si="2"/>
        <v>0</v>
      </c>
      <c r="AE20" s="107">
        <f t="shared" si="2"/>
        <v>0</v>
      </c>
      <c r="AF20" s="107">
        <f t="shared" si="2"/>
        <v>0</v>
      </c>
      <c r="AG20" s="107">
        <f t="shared" si="2"/>
        <v>0</v>
      </c>
      <c r="AH20" s="107">
        <f t="shared" si="2"/>
        <v>0</v>
      </c>
      <c r="AI20" s="107">
        <f t="shared" si="2"/>
        <v>0</v>
      </c>
      <c r="AJ20" s="107">
        <f t="shared" si="2"/>
        <v>0</v>
      </c>
      <c r="AK20" s="107">
        <f t="shared" si="2"/>
        <v>0</v>
      </c>
      <c r="AL20" s="107">
        <f t="shared" si="2"/>
        <v>0</v>
      </c>
      <c r="AM20" s="107">
        <f t="shared" si="2"/>
        <v>0</v>
      </c>
      <c r="AN20" s="221">
        <f t="shared" si="2"/>
        <v>0.15</v>
      </c>
      <c r="AO20" s="221">
        <f t="shared" si="2"/>
        <v>0</v>
      </c>
      <c r="AP20" s="107">
        <f t="shared" si="2"/>
        <v>0</v>
      </c>
      <c r="AQ20" s="107">
        <f t="shared" si="2"/>
        <v>0</v>
      </c>
      <c r="AR20" s="107">
        <f t="shared" si="2"/>
        <v>0</v>
      </c>
      <c r="AS20" s="107">
        <f t="shared" si="2"/>
        <v>0</v>
      </c>
      <c r="AT20" s="107">
        <f t="shared" si="2"/>
        <v>0</v>
      </c>
      <c r="AU20" s="107">
        <f t="shared" si="2"/>
        <v>0</v>
      </c>
      <c r="AV20" s="107">
        <f t="shared" si="2"/>
        <v>0</v>
      </c>
      <c r="AW20" s="107">
        <f t="shared" si="2"/>
        <v>0</v>
      </c>
      <c r="AX20" s="107">
        <f t="shared" si="2"/>
        <v>0</v>
      </c>
      <c r="AY20" s="107">
        <f t="shared" si="2"/>
        <v>0</v>
      </c>
      <c r="AZ20" s="107">
        <f t="shared" si="2"/>
        <v>0</v>
      </c>
      <c r="BA20" s="107">
        <f t="shared" si="2"/>
        <v>0</v>
      </c>
      <c r="BB20" s="107">
        <f t="shared" si="2"/>
        <v>0</v>
      </c>
      <c r="BC20" s="107">
        <f t="shared" si="2"/>
        <v>0</v>
      </c>
      <c r="BD20" s="107">
        <f t="shared" si="2"/>
        <v>0</v>
      </c>
      <c r="BE20" s="107">
        <f t="shared" si="2"/>
        <v>0</v>
      </c>
      <c r="BF20" s="107">
        <f t="shared" si="2"/>
        <v>0</v>
      </c>
      <c r="BG20" s="107">
        <f t="shared" si="2"/>
        <v>0</v>
      </c>
      <c r="BH20" s="107">
        <f t="shared" si="2"/>
        <v>0.25983514323553492</v>
      </c>
      <c r="BI20" s="107">
        <f t="shared" si="2"/>
        <v>267.69600000000003</v>
      </c>
      <c r="BJ20" s="107">
        <f t="shared" si="2"/>
        <v>0</v>
      </c>
      <c r="BK20" s="107">
        <f t="shared" si="2"/>
        <v>0</v>
      </c>
    </row>
    <row r="21" spans="1:63" ht="78.75" x14ac:dyDescent="0.25">
      <c r="A21" s="90" t="str">
        <f>G0228_1074205010351_02_0_69_!A22</f>
        <v>0.3</v>
      </c>
      <c r="B21" s="104"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1" s="105" t="str">
        <f>G0228_1074205010351_02_0_69_!C22</f>
        <v>Г</v>
      </c>
      <c r="D21" s="107">
        <f t="shared" ref="D21:BK21" si="3">SUM(D73)</f>
        <v>0</v>
      </c>
      <c r="E21" s="107">
        <f t="shared" si="3"/>
        <v>0</v>
      </c>
      <c r="F21" s="107">
        <f t="shared" si="3"/>
        <v>0</v>
      </c>
      <c r="G21" s="107">
        <f t="shared" si="3"/>
        <v>0</v>
      </c>
      <c r="H21" s="107">
        <f t="shared" si="3"/>
        <v>0</v>
      </c>
      <c r="I21" s="107">
        <f t="shared" si="3"/>
        <v>0</v>
      </c>
      <c r="J21" s="107">
        <f t="shared" si="3"/>
        <v>0</v>
      </c>
      <c r="K21" s="107">
        <f t="shared" si="3"/>
        <v>0</v>
      </c>
      <c r="L21" s="107">
        <f t="shared" si="3"/>
        <v>0</v>
      </c>
      <c r="M21" s="107">
        <f t="shared" si="3"/>
        <v>0</v>
      </c>
      <c r="N21" s="107">
        <f t="shared" si="3"/>
        <v>0</v>
      </c>
      <c r="O21" s="107">
        <f t="shared" si="3"/>
        <v>0</v>
      </c>
      <c r="P21" s="107">
        <f t="shared" si="3"/>
        <v>0</v>
      </c>
      <c r="Q21" s="107">
        <f t="shared" si="3"/>
        <v>0</v>
      </c>
      <c r="R21" s="107">
        <f t="shared" si="3"/>
        <v>0</v>
      </c>
      <c r="S21" s="107">
        <f t="shared" si="3"/>
        <v>0</v>
      </c>
      <c r="T21" s="107">
        <f t="shared" si="3"/>
        <v>0</v>
      </c>
      <c r="U21" s="107">
        <f t="shared" si="3"/>
        <v>0</v>
      </c>
      <c r="V21" s="107">
        <f t="shared" si="3"/>
        <v>0</v>
      </c>
      <c r="W21" s="107">
        <f t="shared" si="3"/>
        <v>0</v>
      </c>
      <c r="X21" s="107">
        <f t="shared" si="3"/>
        <v>0</v>
      </c>
      <c r="Y21" s="107">
        <f t="shared" si="3"/>
        <v>0</v>
      </c>
      <c r="Z21" s="107">
        <f t="shared" si="3"/>
        <v>0</v>
      </c>
      <c r="AA21" s="107">
        <f t="shared" si="3"/>
        <v>0</v>
      </c>
      <c r="AB21" s="107">
        <f t="shared" si="3"/>
        <v>0</v>
      </c>
      <c r="AC21" s="107">
        <f t="shared" si="3"/>
        <v>0</v>
      </c>
      <c r="AD21" s="107">
        <f t="shared" si="3"/>
        <v>0</v>
      </c>
      <c r="AE21" s="107">
        <f t="shared" si="3"/>
        <v>0</v>
      </c>
      <c r="AF21" s="107">
        <f t="shared" si="3"/>
        <v>0</v>
      </c>
      <c r="AG21" s="107">
        <f t="shared" si="3"/>
        <v>0</v>
      </c>
      <c r="AH21" s="107">
        <f t="shared" si="3"/>
        <v>0</v>
      </c>
      <c r="AI21" s="107">
        <f t="shared" si="3"/>
        <v>0</v>
      </c>
      <c r="AJ21" s="107">
        <f t="shared" si="3"/>
        <v>0</v>
      </c>
      <c r="AK21" s="107">
        <f t="shared" si="3"/>
        <v>0</v>
      </c>
      <c r="AL21" s="107">
        <f t="shared" si="3"/>
        <v>0</v>
      </c>
      <c r="AM21" s="107">
        <f t="shared" si="3"/>
        <v>0</v>
      </c>
      <c r="AN21" s="221">
        <f t="shared" si="3"/>
        <v>0</v>
      </c>
      <c r="AO21" s="221">
        <f t="shared" si="3"/>
        <v>0</v>
      </c>
      <c r="AP21" s="107">
        <f t="shared" si="3"/>
        <v>0</v>
      </c>
      <c r="AQ21" s="107">
        <f t="shared" si="3"/>
        <v>0</v>
      </c>
      <c r="AR21" s="107">
        <f t="shared" si="3"/>
        <v>0</v>
      </c>
      <c r="AS21" s="107">
        <f t="shared" si="3"/>
        <v>0</v>
      </c>
      <c r="AT21" s="107">
        <f t="shared" si="3"/>
        <v>0</v>
      </c>
      <c r="AU21" s="107">
        <f t="shared" si="3"/>
        <v>0</v>
      </c>
      <c r="AV21" s="107">
        <f t="shared" si="3"/>
        <v>0</v>
      </c>
      <c r="AW21" s="107">
        <f t="shared" si="3"/>
        <v>0</v>
      </c>
      <c r="AX21" s="107">
        <f t="shared" si="3"/>
        <v>0</v>
      </c>
      <c r="AY21" s="107">
        <f t="shared" si="3"/>
        <v>0</v>
      </c>
      <c r="AZ21" s="107">
        <f t="shared" si="3"/>
        <v>0</v>
      </c>
      <c r="BA21" s="107">
        <f t="shared" si="3"/>
        <v>0</v>
      </c>
      <c r="BB21" s="107">
        <f t="shared" si="3"/>
        <v>0</v>
      </c>
      <c r="BC21" s="107">
        <f t="shared" si="3"/>
        <v>0</v>
      </c>
      <c r="BD21" s="107">
        <f t="shared" si="3"/>
        <v>0</v>
      </c>
      <c r="BE21" s="107">
        <f t="shared" si="3"/>
        <v>0</v>
      </c>
      <c r="BF21" s="107">
        <f t="shared" si="3"/>
        <v>0</v>
      </c>
      <c r="BG21" s="107">
        <f t="shared" si="3"/>
        <v>0</v>
      </c>
      <c r="BH21" s="107">
        <f t="shared" si="3"/>
        <v>0</v>
      </c>
      <c r="BI21" s="107">
        <f t="shared" si="3"/>
        <v>0</v>
      </c>
      <c r="BJ21" s="107">
        <f t="shared" si="3"/>
        <v>0</v>
      </c>
      <c r="BK21" s="107">
        <f t="shared" si="3"/>
        <v>0</v>
      </c>
    </row>
    <row r="22" spans="1:63" ht="47.25" x14ac:dyDescent="0.25">
      <c r="A22" s="90" t="str">
        <f>G0228_1074205010351_02_0_69_!A23</f>
        <v>0.4</v>
      </c>
      <c r="B22" s="104" t="str">
        <f>G0228_1074205010351_02_0_69_!B23</f>
        <v>Прочее новое строительство объектов электросетевого хозяйства, всего</v>
      </c>
      <c r="C22" s="105" t="str">
        <f>G0228_1074205010351_02_0_69_!C23</f>
        <v>Г</v>
      </c>
      <c r="D22" s="107">
        <f t="shared" ref="D22:BK22" si="4">SUM(D77)</f>
        <v>0</v>
      </c>
      <c r="E22" s="107">
        <f t="shared" si="4"/>
        <v>0</v>
      </c>
      <c r="F22" s="107">
        <f t="shared" si="4"/>
        <v>0</v>
      </c>
      <c r="G22" s="107">
        <f t="shared" si="4"/>
        <v>0</v>
      </c>
      <c r="H22" s="107">
        <f t="shared" si="4"/>
        <v>0</v>
      </c>
      <c r="I22" s="107">
        <f t="shared" si="4"/>
        <v>0</v>
      </c>
      <c r="J22" s="107">
        <f t="shared" si="4"/>
        <v>0</v>
      </c>
      <c r="K22" s="107">
        <f t="shared" si="4"/>
        <v>0</v>
      </c>
      <c r="L22" s="107">
        <f t="shared" si="4"/>
        <v>0</v>
      </c>
      <c r="M22" s="107">
        <f t="shared" si="4"/>
        <v>0</v>
      </c>
      <c r="N22" s="107">
        <f t="shared" si="4"/>
        <v>0</v>
      </c>
      <c r="O22" s="107">
        <f t="shared" si="4"/>
        <v>0</v>
      </c>
      <c r="P22" s="107">
        <f t="shared" si="4"/>
        <v>0</v>
      </c>
      <c r="Q22" s="107">
        <f t="shared" si="4"/>
        <v>0</v>
      </c>
      <c r="R22" s="107">
        <f t="shared" si="4"/>
        <v>0</v>
      </c>
      <c r="S22" s="107">
        <f t="shared" si="4"/>
        <v>0</v>
      </c>
      <c r="T22" s="107">
        <f t="shared" si="4"/>
        <v>0</v>
      </c>
      <c r="U22" s="107">
        <f t="shared" si="4"/>
        <v>0</v>
      </c>
      <c r="V22" s="107">
        <f t="shared" si="4"/>
        <v>0</v>
      </c>
      <c r="W22" s="107">
        <f t="shared" si="4"/>
        <v>0</v>
      </c>
      <c r="X22" s="107">
        <f t="shared" si="4"/>
        <v>0</v>
      </c>
      <c r="Y22" s="107">
        <f t="shared" si="4"/>
        <v>0</v>
      </c>
      <c r="Z22" s="107">
        <f t="shared" si="4"/>
        <v>0</v>
      </c>
      <c r="AA22" s="107">
        <f t="shared" si="4"/>
        <v>0</v>
      </c>
      <c r="AB22" s="107">
        <f t="shared" si="4"/>
        <v>0</v>
      </c>
      <c r="AC22" s="107">
        <f t="shared" si="4"/>
        <v>0</v>
      </c>
      <c r="AD22" s="107">
        <f t="shared" si="4"/>
        <v>0</v>
      </c>
      <c r="AE22" s="107">
        <f t="shared" si="4"/>
        <v>0</v>
      </c>
      <c r="AF22" s="107">
        <f t="shared" si="4"/>
        <v>0</v>
      </c>
      <c r="AG22" s="107">
        <f t="shared" si="4"/>
        <v>0</v>
      </c>
      <c r="AH22" s="107">
        <f t="shared" si="4"/>
        <v>0</v>
      </c>
      <c r="AI22" s="107">
        <f t="shared" si="4"/>
        <v>0</v>
      </c>
      <c r="AJ22" s="107">
        <f t="shared" si="4"/>
        <v>0</v>
      </c>
      <c r="AK22" s="107">
        <f t="shared" si="4"/>
        <v>0</v>
      </c>
      <c r="AL22" s="107">
        <f t="shared" si="4"/>
        <v>0</v>
      </c>
      <c r="AM22" s="107">
        <f t="shared" si="4"/>
        <v>0</v>
      </c>
      <c r="AN22" s="221">
        <f t="shared" si="4"/>
        <v>0</v>
      </c>
      <c r="AO22" s="221">
        <f t="shared" si="4"/>
        <v>0</v>
      </c>
      <c r="AP22" s="107">
        <f t="shared" si="4"/>
        <v>0</v>
      </c>
      <c r="AQ22" s="107">
        <f t="shared" si="4"/>
        <v>0</v>
      </c>
      <c r="AR22" s="107">
        <f t="shared" si="4"/>
        <v>0</v>
      </c>
      <c r="AS22" s="107">
        <f t="shared" si="4"/>
        <v>0</v>
      </c>
      <c r="AT22" s="107">
        <f t="shared" si="4"/>
        <v>0</v>
      </c>
      <c r="AU22" s="107">
        <f t="shared" si="4"/>
        <v>0</v>
      </c>
      <c r="AV22" s="107">
        <f t="shared" si="4"/>
        <v>0</v>
      </c>
      <c r="AW22" s="107">
        <f t="shared" si="4"/>
        <v>0</v>
      </c>
      <c r="AX22" s="107">
        <f t="shared" si="4"/>
        <v>0</v>
      </c>
      <c r="AY22" s="107">
        <f t="shared" si="4"/>
        <v>0</v>
      </c>
      <c r="AZ22" s="107">
        <f t="shared" si="4"/>
        <v>0</v>
      </c>
      <c r="BA22" s="107">
        <f t="shared" si="4"/>
        <v>0</v>
      </c>
      <c r="BB22" s="107">
        <f t="shared" si="4"/>
        <v>0</v>
      </c>
      <c r="BC22" s="107">
        <f t="shared" si="4"/>
        <v>0</v>
      </c>
      <c r="BD22" s="107">
        <f t="shared" si="4"/>
        <v>0</v>
      </c>
      <c r="BE22" s="107">
        <f t="shared" si="4"/>
        <v>0</v>
      </c>
      <c r="BF22" s="107">
        <f t="shared" si="4"/>
        <v>0</v>
      </c>
      <c r="BG22" s="107">
        <f t="shared" si="4"/>
        <v>0</v>
      </c>
      <c r="BH22" s="107">
        <f t="shared" si="4"/>
        <v>0</v>
      </c>
      <c r="BI22" s="107">
        <f t="shared" si="4"/>
        <v>0</v>
      </c>
      <c r="BJ22" s="107">
        <f t="shared" si="4"/>
        <v>0</v>
      </c>
      <c r="BK22" s="107">
        <f t="shared" si="4"/>
        <v>0</v>
      </c>
    </row>
    <row r="23" spans="1:63" ht="47.25" x14ac:dyDescent="0.25">
      <c r="A23" s="90" t="str">
        <f>G0228_1074205010351_02_0_69_!A24</f>
        <v>0.5</v>
      </c>
      <c r="B23" s="104" t="str">
        <f>G0228_1074205010351_02_0_69_!B24</f>
        <v>Покупка земельных участков для целей реализации инвестиционных проектов, всего</v>
      </c>
      <c r="C23" s="105" t="str">
        <f>G0228_1074205010351_02_0_69_!C24</f>
        <v>Г</v>
      </c>
      <c r="D23" s="107">
        <f t="shared" ref="D23:BK24" si="5">SUM(D82)</f>
        <v>0</v>
      </c>
      <c r="E23" s="107">
        <f t="shared" si="5"/>
        <v>0</v>
      </c>
      <c r="F23" s="107">
        <f t="shared" si="5"/>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si="5"/>
        <v>0</v>
      </c>
      <c r="U23" s="107">
        <f t="shared" si="5"/>
        <v>0</v>
      </c>
      <c r="V23" s="107">
        <f t="shared" si="5"/>
        <v>0</v>
      </c>
      <c r="W23" s="107">
        <f t="shared" si="5"/>
        <v>0</v>
      </c>
      <c r="X23" s="107">
        <f t="shared" si="5"/>
        <v>0</v>
      </c>
      <c r="Y23" s="107">
        <f t="shared" si="5"/>
        <v>0</v>
      </c>
      <c r="Z23" s="107">
        <f t="shared" si="5"/>
        <v>0</v>
      </c>
      <c r="AA23" s="107">
        <f t="shared" si="5"/>
        <v>0</v>
      </c>
      <c r="AB23" s="107">
        <f t="shared" si="5"/>
        <v>0</v>
      </c>
      <c r="AC23" s="107">
        <f t="shared" si="5"/>
        <v>0</v>
      </c>
      <c r="AD23" s="107">
        <f t="shared" si="5"/>
        <v>0</v>
      </c>
      <c r="AE23" s="107">
        <f t="shared" si="5"/>
        <v>0</v>
      </c>
      <c r="AF23" s="107">
        <f t="shared" si="5"/>
        <v>0</v>
      </c>
      <c r="AG23" s="107">
        <f t="shared" si="5"/>
        <v>0</v>
      </c>
      <c r="AH23" s="107">
        <f t="shared" si="5"/>
        <v>0</v>
      </c>
      <c r="AI23" s="107">
        <f t="shared" si="5"/>
        <v>0</v>
      </c>
      <c r="AJ23" s="107">
        <f t="shared" si="5"/>
        <v>0</v>
      </c>
      <c r="AK23" s="107">
        <f t="shared" si="5"/>
        <v>0</v>
      </c>
      <c r="AL23" s="107">
        <f t="shared" si="5"/>
        <v>0</v>
      </c>
      <c r="AM23" s="107">
        <f t="shared" si="5"/>
        <v>0</v>
      </c>
      <c r="AN23" s="221">
        <f t="shared" si="5"/>
        <v>0</v>
      </c>
      <c r="AO23" s="221">
        <f t="shared" si="5"/>
        <v>0</v>
      </c>
      <c r="AP23" s="107">
        <f t="shared" si="5"/>
        <v>0</v>
      </c>
      <c r="AQ23" s="107">
        <f t="shared" si="5"/>
        <v>0</v>
      </c>
      <c r="AR23" s="107">
        <f t="shared" si="5"/>
        <v>0</v>
      </c>
      <c r="AS23" s="107">
        <f t="shared" si="5"/>
        <v>0</v>
      </c>
      <c r="AT23" s="107">
        <f t="shared" si="5"/>
        <v>0</v>
      </c>
      <c r="AU23" s="107">
        <f t="shared" si="5"/>
        <v>0</v>
      </c>
      <c r="AV23" s="107">
        <f t="shared" si="5"/>
        <v>0</v>
      </c>
      <c r="AW23" s="107">
        <f t="shared" si="5"/>
        <v>0</v>
      </c>
      <c r="AX23" s="107">
        <f t="shared" si="5"/>
        <v>0</v>
      </c>
      <c r="AY23" s="107">
        <f t="shared" si="5"/>
        <v>0</v>
      </c>
      <c r="AZ23" s="107">
        <f t="shared" si="5"/>
        <v>0</v>
      </c>
      <c r="BA23" s="107">
        <f t="shared" si="5"/>
        <v>0</v>
      </c>
      <c r="BB23" s="107">
        <f t="shared" si="5"/>
        <v>0</v>
      </c>
      <c r="BC23" s="107">
        <f t="shared" si="5"/>
        <v>0</v>
      </c>
      <c r="BD23" s="107">
        <f t="shared" si="5"/>
        <v>0</v>
      </c>
      <c r="BE23" s="107">
        <f t="shared" si="5"/>
        <v>0</v>
      </c>
      <c r="BF23" s="107">
        <f t="shared" si="5"/>
        <v>0</v>
      </c>
      <c r="BG23" s="107">
        <f t="shared" si="5"/>
        <v>0</v>
      </c>
      <c r="BH23" s="107">
        <f t="shared" si="5"/>
        <v>0</v>
      </c>
      <c r="BI23" s="107">
        <f t="shared" si="5"/>
        <v>0</v>
      </c>
      <c r="BJ23" s="107">
        <f t="shared" si="5"/>
        <v>0</v>
      </c>
      <c r="BK23" s="107">
        <f t="shared" si="5"/>
        <v>0</v>
      </c>
    </row>
    <row r="24" spans="1:63" ht="31.5" x14ac:dyDescent="0.25">
      <c r="A24" s="90" t="str">
        <f>G0228_1074205010351_02_0_69_!A25</f>
        <v>0.6</v>
      </c>
      <c r="B24" s="104" t="str">
        <f>G0228_1074205010351_02_0_69_!B25</f>
        <v>Прочие инвестиционные проекты, всего</v>
      </c>
      <c r="C24" s="105" t="str">
        <f>G0228_1074205010351_02_0_69_!C25</f>
        <v>Г</v>
      </c>
      <c r="D24" s="107">
        <f t="shared" si="5"/>
        <v>0</v>
      </c>
      <c r="E24" s="107">
        <f t="shared" si="5"/>
        <v>0</v>
      </c>
      <c r="F24" s="107">
        <f t="shared" si="5"/>
        <v>0</v>
      </c>
      <c r="G24" s="107">
        <f t="shared" si="5"/>
        <v>0</v>
      </c>
      <c r="H24" s="107">
        <f t="shared" si="5"/>
        <v>0</v>
      </c>
      <c r="I24" s="107">
        <f t="shared" si="5"/>
        <v>0</v>
      </c>
      <c r="J24" s="107">
        <f t="shared" si="5"/>
        <v>0</v>
      </c>
      <c r="K24" s="107">
        <f t="shared" si="5"/>
        <v>0</v>
      </c>
      <c r="L24" s="107">
        <f t="shared" si="5"/>
        <v>0</v>
      </c>
      <c r="M24" s="107">
        <f t="shared" si="5"/>
        <v>0</v>
      </c>
      <c r="N24" s="107">
        <f t="shared" si="5"/>
        <v>0</v>
      </c>
      <c r="O24" s="107">
        <f t="shared" si="5"/>
        <v>0</v>
      </c>
      <c r="P24" s="107">
        <f t="shared" si="5"/>
        <v>0</v>
      </c>
      <c r="Q24" s="107">
        <f t="shared" si="5"/>
        <v>0</v>
      </c>
      <c r="R24" s="107">
        <f t="shared" si="5"/>
        <v>0</v>
      </c>
      <c r="S24" s="107">
        <f t="shared" si="5"/>
        <v>0</v>
      </c>
      <c r="T24" s="107">
        <f t="shared" si="5"/>
        <v>0</v>
      </c>
      <c r="U24" s="107">
        <f t="shared" si="5"/>
        <v>0</v>
      </c>
      <c r="V24" s="107">
        <f t="shared" si="5"/>
        <v>0</v>
      </c>
      <c r="W24" s="107">
        <f t="shared" si="5"/>
        <v>0</v>
      </c>
      <c r="X24" s="107">
        <f t="shared" si="5"/>
        <v>0</v>
      </c>
      <c r="Y24" s="107">
        <f t="shared" si="5"/>
        <v>0</v>
      </c>
      <c r="Z24" s="107">
        <f t="shared" si="5"/>
        <v>0</v>
      </c>
      <c r="AA24" s="107">
        <f t="shared" si="5"/>
        <v>0</v>
      </c>
      <c r="AB24" s="107">
        <f t="shared" si="5"/>
        <v>0</v>
      </c>
      <c r="AC24" s="107">
        <f t="shared" si="5"/>
        <v>0</v>
      </c>
      <c r="AD24" s="107">
        <f t="shared" si="5"/>
        <v>0</v>
      </c>
      <c r="AE24" s="107">
        <f t="shared" si="5"/>
        <v>0</v>
      </c>
      <c r="AF24" s="107">
        <f t="shared" si="5"/>
        <v>0</v>
      </c>
      <c r="AG24" s="107">
        <f t="shared" si="5"/>
        <v>0</v>
      </c>
      <c r="AH24" s="107">
        <f t="shared" si="5"/>
        <v>0</v>
      </c>
      <c r="AI24" s="107">
        <f t="shared" si="5"/>
        <v>0</v>
      </c>
      <c r="AJ24" s="107">
        <f t="shared" si="5"/>
        <v>0</v>
      </c>
      <c r="AK24" s="107">
        <f t="shared" si="5"/>
        <v>0</v>
      </c>
      <c r="AL24" s="107">
        <f t="shared" si="5"/>
        <v>0</v>
      </c>
      <c r="AM24" s="107">
        <f t="shared" si="5"/>
        <v>0</v>
      </c>
      <c r="AN24" s="221">
        <f t="shared" si="5"/>
        <v>0</v>
      </c>
      <c r="AO24" s="221">
        <f t="shared" si="5"/>
        <v>0</v>
      </c>
      <c r="AP24" s="107">
        <f t="shared" si="5"/>
        <v>0</v>
      </c>
      <c r="AQ24" s="107">
        <f t="shared" si="5"/>
        <v>0</v>
      </c>
      <c r="AR24" s="107">
        <f t="shared" si="5"/>
        <v>0</v>
      </c>
      <c r="AS24" s="107">
        <f t="shared" si="5"/>
        <v>0</v>
      </c>
      <c r="AT24" s="107">
        <f t="shared" si="5"/>
        <v>0</v>
      </c>
      <c r="AU24" s="107">
        <f t="shared" si="5"/>
        <v>0</v>
      </c>
      <c r="AV24" s="107">
        <f t="shared" si="5"/>
        <v>0</v>
      </c>
      <c r="AW24" s="107">
        <f t="shared" si="5"/>
        <v>0</v>
      </c>
      <c r="AX24" s="107">
        <f t="shared" si="5"/>
        <v>0</v>
      </c>
      <c r="AY24" s="107">
        <f t="shared" si="5"/>
        <v>0</v>
      </c>
      <c r="AZ24" s="107">
        <f t="shared" si="5"/>
        <v>0</v>
      </c>
      <c r="BA24" s="107">
        <f t="shared" si="5"/>
        <v>0</v>
      </c>
      <c r="BB24" s="107">
        <f t="shared" si="5"/>
        <v>0</v>
      </c>
      <c r="BC24" s="107">
        <f t="shared" si="5"/>
        <v>0</v>
      </c>
      <c r="BD24" s="107">
        <f t="shared" si="5"/>
        <v>0</v>
      </c>
      <c r="BE24" s="107">
        <f t="shared" si="5"/>
        <v>0</v>
      </c>
      <c r="BF24" s="107">
        <f t="shared" si="5"/>
        <v>0</v>
      </c>
      <c r="BG24" s="107">
        <f t="shared" si="5"/>
        <v>0</v>
      </c>
      <c r="BH24" s="107">
        <f t="shared" si="5"/>
        <v>0</v>
      </c>
      <c r="BI24" s="107">
        <f t="shared" si="5"/>
        <v>0</v>
      </c>
      <c r="BJ24" s="107">
        <f t="shared" si="5"/>
        <v>0</v>
      </c>
      <c r="BK24" s="107">
        <f t="shared" si="5"/>
        <v>0</v>
      </c>
    </row>
    <row r="25" spans="1:63" ht="31.5" x14ac:dyDescent="0.25">
      <c r="A25" s="90" t="str">
        <f>G0228_1074205010351_02_0_69_!A26</f>
        <v>1.1</v>
      </c>
      <c r="B25" s="104" t="str">
        <f>G0228_1074205010351_02_0_69_!B26</f>
        <v>Технологическое присоединение, всего, в том числе:</v>
      </c>
      <c r="C25" s="105" t="str">
        <f>G0228_1074205010351_02_0_69_!C26</f>
        <v>Г</v>
      </c>
      <c r="D25" s="107">
        <f t="shared" ref="D25:BK25" si="6">SUM(D26,D30,D33,D40)</f>
        <v>0</v>
      </c>
      <c r="E25" s="107">
        <f t="shared" si="6"/>
        <v>0</v>
      </c>
      <c r="F25" s="107">
        <f t="shared" si="6"/>
        <v>0</v>
      </c>
      <c r="G25" s="107">
        <f t="shared" si="6"/>
        <v>0</v>
      </c>
      <c r="H25" s="107">
        <f t="shared" si="6"/>
        <v>0</v>
      </c>
      <c r="I25" s="107">
        <f t="shared" si="6"/>
        <v>0</v>
      </c>
      <c r="J25" s="107">
        <f t="shared" si="6"/>
        <v>0</v>
      </c>
      <c r="K25" s="107">
        <f t="shared" si="6"/>
        <v>0</v>
      </c>
      <c r="L25" s="107">
        <f t="shared" si="6"/>
        <v>0</v>
      </c>
      <c r="M25" s="107">
        <f t="shared" si="6"/>
        <v>0</v>
      </c>
      <c r="N25" s="107">
        <f t="shared" si="6"/>
        <v>0</v>
      </c>
      <c r="O25" s="107">
        <f t="shared" si="6"/>
        <v>0</v>
      </c>
      <c r="P25" s="107">
        <f t="shared" si="6"/>
        <v>0</v>
      </c>
      <c r="Q25" s="107">
        <f t="shared" si="6"/>
        <v>0</v>
      </c>
      <c r="R25" s="107">
        <f t="shared" si="6"/>
        <v>0</v>
      </c>
      <c r="S25" s="107">
        <f t="shared" si="6"/>
        <v>0</v>
      </c>
      <c r="T25" s="107">
        <f t="shared" si="6"/>
        <v>0</v>
      </c>
      <c r="U25" s="107">
        <f t="shared" si="6"/>
        <v>0</v>
      </c>
      <c r="V25" s="107">
        <f t="shared" si="6"/>
        <v>0</v>
      </c>
      <c r="W25" s="107">
        <f t="shared" si="6"/>
        <v>0</v>
      </c>
      <c r="X25" s="107">
        <f t="shared" si="6"/>
        <v>0</v>
      </c>
      <c r="Y25" s="107">
        <f t="shared" si="6"/>
        <v>0</v>
      </c>
      <c r="Z25" s="107">
        <f t="shared" si="6"/>
        <v>0</v>
      </c>
      <c r="AA25" s="107">
        <f t="shared" si="6"/>
        <v>0</v>
      </c>
      <c r="AB25" s="107">
        <f t="shared" si="6"/>
        <v>0</v>
      </c>
      <c r="AC25" s="107">
        <f t="shared" si="6"/>
        <v>0</v>
      </c>
      <c r="AD25" s="107">
        <f t="shared" si="6"/>
        <v>0</v>
      </c>
      <c r="AE25" s="107">
        <f t="shared" si="6"/>
        <v>0</v>
      </c>
      <c r="AF25" s="107">
        <f t="shared" si="6"/>
        <v>0</v>
      </c>
      <c r="AG25" s="107">
        <f t="shared" si="6"/>
        <v>0</v>
      </c>
      <c r="AH25" s="107">
        <f t="shared" si="6"/>
        <v>0</v>
      </c>
      <c r="AI25" s="107">
        <f t="shared" si="6"/>
        <v>0</v>
      </c>
      <c r="AJ25" s="107">
        <f t="shared" si="6"/>
        <v>0</v>
      </c>
      <c r="AK25" s="107">
        <f t="shared" si="6"/>
        <v>0</v>
      </c>
      <c r="AL25" s="107">
        <f t="shared" si="6"/>
        <v>0</v>
      </c>
      <c r="AM25" s="107">
        <f t="shared" si="6"/>
        <v>0</v>
      </c>
      <c r="AN25" s="221">
        <f t="shared" si="6"/>
        <v>0</v>
      </c>
      <c r="AO25" s="221">
        <f t="shared" si="6"/>
        <v>0</v>
      </c>
      <c r="AP25" s="107">
        <f t="shared" si="6"/>
        <v>0</v>
      </c>
      <c r="AQ25" s="107">
        <f t="shared" si="6"/>
        <v>0</v>
      </c>
      <c r="AR25" s="107">
        <f t="shared" si="6"/>
        <v>0</v>
      </c>
      <c r="AS25" s="107">
        <f t="shared" si="6"/>
        <v>0</v>
      </c>
      <c r="AT25" s="107">
        <f t="shared" si="6"/>
        <v>0</v>
      </c>
      <c r="AU25" s="107">
        <f t="shared" si="6"/>
        <v>0</v>
      </c>
      <c r="AV25" s="107">
        <f t="shared" si="6"/>
        <v>0</v>
      </c>
      <c r="AW25" s="107">
        <f t="shared" si="6"/>
        <v>0</v>
      </c>
      <c r="AX25" s="107">
        <f t="shared" si="6"/>
        <v>0</v>
      </c>
      <c r="AY25" s="107">
        <f t="shared" si="6"/>
        <v>0</v>
      </c>
      <c r="AZ25" s="107">
        <f t="shared" si="6"/>
        <v>0</v>
      </c>
      <c r="BA25" s="107">
        <f t="shared" si="6"/>
        <v>0</v>
      </c>
      <c r="BB25" s="107">
        <f t="shared" si="6"/>
        <v>0</v>
      </c>
      <c r="BC25" s="107">
        <f t="shared" si="6"/>
        <v>0</v>
      </c>
      <c r="BD25" s="107">
        <f t="shared" si="6"/>
        <v>0</v>
      </c>
      <c r="BE25" s="107">
        <f t="shared" si="6"/>
        <v>0</v>
      </c>
      <c r="BF25" s="107">
        <f t="shared" si="6"/>
        <v>0</v>
      </c>
      <c r="BG25" s="107">
        <f t="shared" si="6"/>
        <v>0</v>
      </c>
      <c r="BH25" s="107">
        <f t="shared" si="6"/>
        <v>0</v>
      </c>
      <c r="BI25" s="107">
        <f t="shared" si="6"/>
        <v>0</v>
      </c>
      <c r="BJ25" s="107">
        <f t="shared" si="6"/>
        <v>0</v>
      </c>
      <c r="BK25" s="107">
        <f t="shared" si="6"/>
        <v>0</v>
      </c>
    </row>
    <row r="26" spans="1:63" ht="47.25" x14ac:dyDescent="0.25">
      <c r="A26" s="90" t="str">
        <f>G0228_1074205010351_02_0_69_!A27</f>
        <v>1.1.1</v>
      </c>
      <c r="B26" s="104" t="str">
        <f>G0228_1074205010351_02_0_69_!B27</f>
        <v>Технологическое присоединение энергопринимающих устройств потребителей, всего, в том числе:</v>
      </c>
      <c r="C26" s="105" t="str">
        <f>G0228_1074205010351_02_0_69_!C27</f>
        <v>Г</v>
      </c>
      <c r="D26" s="107">
        <f t="shared" ref="D26:BK26" si="7">SUM(D27:D29)</f>
        <v>0</v>
      </c>
      <c r="E26" s="107">
        <f t="shared" si="7"/>
        <v>0</v>
      </c>
      <c r="F26" s="107">
        <f t="shared" si="7"/>
        <v>0</v>
      </c>
      <c r="G26" s="107">
        <f t="shared" si="7"/>
        <v>0</v>
      </c>
      <c r="H26" s="107">
        <f t="shared" si="7"/>
        <v>0</v>
      </c>
      <c r="I26" s="107">
        <f t="shared" si="7"/>
        <v>0</v>
      </c>
      <c r="J26" s="107">
        <f t="shared" si="7"/>
        <v>0</v>
      </c>
      <c r="K26" s="107">
        <f t="shared" si="7"/>
        <v>0</v>
      </c>
      <c r="L26" s="107">
        <f t="shared" si="7"/>
        <v>0</v>
      </c>
      <c r="M26" s="107">
        <f t="shared" si="7"/>
        <v>0</v>
      </c>
      <c r="N26" s="107">
        <f t="shared" si="7"/>
        <v>0</v>
      </c>
      <c r="O26" s="107">
        <f t="shared" si="7"/>
        <v>0</v>
      </c>
      <c r="P26" s="107">
        <f t="shared" si="7"/>
        <v>0</v>
      </c>
      <c r="Q26" s="107">
        <f t="shared" si="7"/>
        <v>0</v>
      </c>
      <c r="R26" s="107">
        <f t="shared" si="7"/>
        <v>0</v>
      </c>
      <c r="S26" s="107">
        <f t="shared" si="7"/>
        <v>0</v>
      </c>
      <c r="T26" s="107">
        <f t="shared" si="7"/>
        <v>0</v>
      </c>
      <c r="U26" s="107">
        <f t="shared" si="7"/>
        <v>0</v>
      </c>
      <c r="V26" s="107">
        <f t="shared" si="7"/>
        <v>0</v>
      </c>
      <c r="W26" s="107">
        <f t="shared" si="7"/>
        <v>0</v>
      </c>
      <c r="X26" s="107">
        <f t="shared" si="7"/>
        <v>0</v>
      </c>
      <c r="Y26" s="107">
        <f t="shared" si="7"/>
        <v>0</v>
      </c>
      <c r="Z26" s="107">
        <f t="shared" si="7"/>
        <v>0</v>
      </c>
      <c r="AA26" s="107">
        <f t="shared" si="7"/>
        <v>0</v>
      </c>
      <c r="AB26" s="107">
        <f t="shared" si="7"/>
        <v>0</v>
      </c>
      <c r="AC26" s="107">
        <f t="shared" si="7"/>
        <v>0</v>
      </c>
      <c r="AD26" s="107">
        <f t="shared" si="7"/>
        <v>0</v>
      </c>
      <c r="AE26" s="107">
        <f t="shared" si="7"/>
        <v>0</v>
      </c>
      <c r="AF26" s="107">
        <f t="shared" si="7"/>
        <v>0</v>
      </c>
      <c r="AG26" s="107">
        <f t="shared" si="7"/>
        <v>0</v>
      </c>
      <c r="AH26" s="107">
        <f t="shared" si="7"/>
        <v>0</v>
      </c>
      <c r="AI26" s="107">
        <f t="shared" si="7"/>
        <v>0</v>
      </c>
      <c r="AJ26" s="107">
        <f t="shared" si="7"/>
        <v>0</v>
      </c>
      <c r="AK26" s="107">
        <f t="shared" si="7"/>
        <v>0</v>
      </c>
      <c r="AL26" s="107">
        <f t="shared" si="7"/>
        <v>0</v>
      </c>
      <c r="AM26" s="107">
        <f t="shared" si="7"/>
        <v>0</v>
      </c>
      <c r="AN26" s="221">
        <f t="shared" si="7"/>
        <v>0</v>
      </c>
      <c r="AO26" s="221">
        <f t="shared" si="7"/>
        <v>0</v>
      </c>
      <c r="AP26" s="107">
        <f t="shared" si="7"/>
        <v>0</v>
      </c>
      <c r="AQ26" s="107">
        <f t="shared" si="7"/>
        <v>0</v>
      </c>
      <c r="AR26" s="107">
        <f t="shared" si="7"/>
        <v>0</v>
      </c>
      <c r="AS26" s="107">
        <f t="shared" si="7"/>
        <v>0</v>
      </c>
      <c r="AT26" s="107">
        <f t="shared" si="7"/>
        <v>0</v>
      </c>
      <c r="AU26" s="107">
        <f t="shared" si="7"/>
        <v>0</v>
      </c>
      <c r="AV26" s="107">
        <f t="shared" si="7"/>
        <v>0</v>
      </c>
      <c r="AW26" s="107">
        <f t="shared" si="7"/>
        <v>0</v>
      </c>
      <c r="AX26" s="107">
        <f t="shared" si="7"/>
        <v>0</v>
      </c>
      <c r="AY26" s="107">
        <f t="shared" si="7"/>
        <v>0</v>
      </c>
      <c r="AZ26" s="107">
        <f t="shared" si="7"/>
        <v>0</v>
      </c>
      <c r="BA26" s="107">
        <f t="shared" si="7"/>
        <v>0</v>
      </c>
      <c r="BB26" s="107">
        <f t="shared" si="7"/>
        <v>0</v>
      </c>
      <c r="BC26" s="107">
        <f t="shared" si="7"/>
        <v>0</v>
      </c>
      <c r="BD26" s="107">
        <f t="shared" si="7"/>
        <v>0</v>
      </c>
      <c r="BE26" s="107">
        <f t="shared" si="7"/>
        <v>0</v>
      </c>
      <c r="BF26" s="107">
        <f t="shared" si="7"/>
        <v>0</v>
      </c>
      <c r="BG26" s="107">
        <f t="shared" si="7"/>
        <v>0</v>
      </c>
      <c r="BH26" s="107">
        <f t="shared" si="7"/>
        <v>0</v>
      </c>
      <c r="BI26" s="107">
        <f t="shared" si="7"/>
        <v>0</v>
      </c>
      <c r="BJ26" s="107">
        <f t="shared" si="7"/>
        <v>0</v>
      </c>
      <c r="BK26" s="107">
        <f t="shared" si="7"/>
        <v>0</v>
      </c>
    </row>
    <row r="27" spans="1:63" ht="78.75" x14ac:dyDescent="0.25">
      <c r="A27" s="90" t="str">
        <f>G0228_1074205010351_02_0_69_!A28</f>
        <v>1.1.1.1</v>
      </c>
      <c r="B27" s="104"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7" s="105" t="str">
        <f>G0228_1074205010351_02_0_69_!C28</f>
        <v>Г</v>
      </c>
      <c r="D27" s="107">
        <v>0</v>
      </c>
      <c r="E27" s="107">
        <v>0</v>
      </c>
      <c r="F27" s="107">
        <v>0</v>
      </c>
      <c r="G27" s="107">
        <v>0</v>
      </c>
      <c r="H27" s="107">
        <v>0</v>
      </c>
      <c r="I27" s="107">
        <v>0</v>
      </c>
      <c r="J27" s="107">
        <v>0</v>
      </c>
      <c r="K27" s="107">
        <v>0</v>
      </c>
      <c r="L27" s="107">
        <v>0</v>
      </c>
      <c r="M27" s="107">
        <v>0</v>
      </c>
      <c r="N27" s="107">
        <v>0</v>
      </c>
      <c r="O27" s="107">
        <v>0</v>
      </c>
      <c r="P27" s="107">
        <v>0</v>
      </c>
      <c r="Q27" s="107">
        <v>0</v>
      </c>
      <c r="R27" s="107">
        <v>0</v>
      </c>
      <c r="S27" s="107">
        <v>0</v>
      </c>
      <c r="T27" s="107">
        <v>0</v>
      </c>
      <c r="U27" s="107">
        <v>0</v>
      </c>
      <c r="V27" s="107">
        <v>0</v>
      </c>
      <c r="W27" s="107">
        <v>0</v>
      </c>
      <c r="X27" s="107">
        <v>0</v>
      </c>
      <c r="Y27" s="107">
        <v>0</v>
      </c>
      <c r="Z27" s="107">
        <v>0</v>
      </c>
      <c r="AA27" s="107">
        <v>0</v>
      </c>
      <c r="AB27" s="107">
        <v>0</v>
      </c>
      <c r="AC27" s="107">
        <v>0</v>
      </c>
      <c r="AD27" s="107">
        <v>0</v>
      </c>
      <c r="AE27" s="107">
        <v>0</v>
      </c>
      <c r="AF27" s="107">
        <v>0</v>
      </c>
      <c r="AG27" s="107">
        <v>0</v>
      </c>
      <c r="AH27" s="107">
        <v>0</v>
      </c>
      <c r="AI27" s="107">
        <v>0</v>
      </c>
      <c r="AJ27" s="107">
        <v>0</v>
      </c>
      <c r="AK27" s="107">
        <v>0</v>
      </c>
      <c r="AL27" s="107">
        <v>0</v>
      </c>
      <c r="AM27" s="107">
        <v>0</v>
      </c>
      <c r="AN27" s="221">
        <v>0</v>
      </c>
      <c r="AO27" s="221">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c r="BE27" s="107">
        <v>0</v>
      </c>
      <c r="BF27" s="107">
        <v>0</v>
      </c>
      <c r="BG27" s="107">
        <v>0</v>
      </c>
      <c r="BH27" s="107">
        <v>0</v>
      </c>
      <c r="BI27" s="107">
        <v>0</v>
      </c>
      <c r="BJ27" s="107">
        <v>0</v>
      </c>
      <c r="BK27" s="107">
        <v>0</v>
      </c>
    </row>
    <row r="28" spans="1:63" ht="78.75" x14ac:dyDescent="0.25">
      <c r="A28" s="90" t="str">
        <f>G0228_1074205010351_02_0_69_!A29</f>
        <v>1.1.1.2</v>
      </c>
      <c r="B28" s="104"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8" s="105" t="str">
        <f>G0228_1074205010351_02_0_69_!C29</f>
        <v>Г</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v>
      </c>
      <c r="AL28" s="107">
        <v>0</v>
      </c>
      <c r="AM28" s="107">
        <v>0</v>
      </c>
      <c r="AN28" s="221">
        <v>0</v>
      </c>
      <c r="AO28" s="221">
        <v>0</v>
      </c>
      <c r="AP28" s="107">
        <v>0</v>
      </c>
      <c r="AQ28" s="107">
        <v>0</v>
      </c>
      <c r="AR28" s="107">
        <v>0</v>
      </c>
      <c r="AS28" s="107">
        <v>0</v>
      </c>
      <c r="AT28" s="107">
        <v>0</v>
      </c>
      <c r="AU28" s="107">
        <v>0</v>
      </c>
      <c r="AV28" s="107">
        <v>0</v>
      </c>
      <c r="AW28" s="107">
        <v>0</v>
      </c>
      <c r="AX28" s="107">
        <v>0</v>
      </c>
      <c r="AY28" s="107">
        <v>0</v>
      </c>
      <c r="AZ28" s="107">
        <v>0</v>
      </c>
      <c r="BA28" s="107">
        <v>0</v>
      </c>
      <c r="BB28" s="107">
        <v>0</v>
      </c>
      <c r="BC28" s="107">
        <v>0</v>
      </c>
      <c r="BD28" s="107">
        <v>0</v>
      </c>
      <c r="BE28" s="107">
        <v>0</v>
      </c>
      <c r="BF28" s="107">
        <v>0</v>
      </c>
      <c r="BG28" s="107">
        <v>0</v>
      </c>
      <c r="BH28" s="107">
        <v>0</v>
      </c>
      <c r="BI28" s="107">
        <v>0</v>
      </c>
      <c r="BJ28" s="107">
        <v>0</v>
      </c>
      <c r="BK28" s="107">
        <v>0</v>
      </c>
    </row>
    <row r="29" spans="1:63" ht="63" x14ac:dyDescent="0.25">
      <c r="A29" s="90" t="str">
        <f>G0228_1074205010351_02_0_69_!A30</f>
        <v>1.1.1.3</v>
      </c>
      <c r="B29" s="104" t="str">
        <f>G0228_1074205010351_02_0_69_!B30</f>
        <v>Технологическое присоединение энергопринимающих устройств потребителей свыше 150 кВт, всего, в том числе:</v>
      </c>
      <c r="C29" s="105" t="str">
        <f>G0228_1074205010351_02_0_69_!C30</f>
        <v>Г</v>
      </c>
      <c r="D29" s="107">
        <v>0</v>
      </c>
      <c r="E29" s="107">
        <v>0</v>
      </c>
      <c r="F29" s="107">
        <v>0</v>
      </c>
      <c r="G29" s="107">
        <v>0</v>
      </c>
      <c r="H29" s="107">
        <v>0</v>
      </c>
      <c r="I29" s="107">
        <v>0</v>
      </c>
      <c r="J29" s="107">
        <v>0</v>
      </c>
      <c r="K29" s="107">
        <v>0</v>
      </c>
      <c r="L29" s="107">
        <v>0</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c r="AF29" s="107">
        <v>0</v>
      </c>
      <c r="AG29" s="107">
        <v>0</v>
      </c>
      <c r="AH29" s="107">
        <v>0</v>
      </c>
      <c r="AI29" s="107">
        <v>0</v>
      </c>
      <c r="AJ29" s="107">
        <v>0</v>
      </c>
      <c r="AK29" s="107">
        <v>0</v>
      </c>
      <c r="AL29" s="107">
        <v>0</v>
      </c>
      <c r="AM29" s="107">
        <v>0</v>
      </c>
      <c r="AN29" s="221">
        <v>0</v>
      </c>
      <c r="AO29" s="221">
        <v>0</v>
      </c>
      <c r="AP29" s="107">
        <v>0</v>
      </c>
      <c r="AQ29" s="107">
        <v>0</v>
      </c>
      <c r="AR29" s="107">
        <v>0</v>
      </c>
      <c r="AS29" s="107">
        <v>0</v>
      </c>
      <c r="AT29" s="107">
        <v>0</v>
      </c>
      <c r="AU29" s="107">
        <v>0</v>
      </c>
      <c r="AV29" s="107">
        <v>0</v>
      </c>
      <c r="AW29" s="107">
        <v>0</v>
      </c>
      <c r="AX29" s="107">
        <v>0</v>
      </c>
      <c r="AY29" s="107">
        <v>0</v>
      </c>
      <c r="AZ29" s="107">
        <v>0</v>
      </c>
      <c r="BA29" s="107">
        <v>0</v>
      </c>
      <c r="BB29" s="107">
        <v>0</v>
      </c>
      <c r="BC29" s="107">
        <v>0</v>
      </c>
      <c r="BD29" s="107">
        <v>0</v>
      </c>
      <c r="BE29" s="107">
        <v>0</v>
      </c>
      <c r="BF29" s="107">
        <v>0</v>
      </c>
      <c r="BG29" s="107">
        <v>0</v>
      </c>
      <c r="BH29" s="107">
        <v>0</v>
      </c>
      <c r="BI29" s="107">
        <v>0</v>
      </c>
      <c r="BJ29" s="107">
        <v>0</v>
      </c>
      <c r="BK29" s="107">
        <v>0</v>
      </c>
    </row>
    <row r="30" spans="1:63" ht="47.25" x14ac:dyDescent="0.25">
      <c r="A30" s="90" t="str">
        <f>G0228_1074205010351_02_0_69_!A31</f>
        <v>1.1.2</v>
      </c>
      <c r="B30" s="104" t="str">
        <f>G0228_1074205010351_02_0_69_!B31</f>
        <v>Технологическое присоединение объектов электросетевого хозяйства, всего, в том числе:</v>
      </c>
      <c r="C30" s="105" t="str">
        <f>G0228_1074205010351_02_0_69_!C31</f>
        <v>Г</v>
      </c>
      <c r="D30" s="107">
        <f t="shared" ref="D30:BK30" si="8">SUM(D31:D32)</f>
        <v>0</v>
      </c>
      <c r="E30" s="107">
        <f t="shared" si="8"/>
        <v>0</v>
      </c>
      <c r="F30" s="107">
        <f t="shared" si="8"/>
        <v>0</v>
      </c>
      <c r="G30" s="107">
        <f t="shared" si="8"/>
        <v>0</v>
      </c>
      <c r="H30" s="107">
        <f t="shared" si="8"/>
        <v>0</v>
      </c>
      <c r="I30" s="107">
        <f t="shared" si="8"/>
        <v>0</v>
      </c>
      <c r="J30" s="107">
        <f t="shared" si="8"/>
        <v>0</v>
      </c>
      <c r="K30" s="107">
        <f t="shared" si="8"/>
        <v>0</v>
      </c>
      <c r="L30" s="107">
        <f t="shared" si="8"/>
        <v>0</v>
      </c>
      <c r="M30" s="107">
        <f t="shared" si="8"/>
        <v>0</v>
      </c>
      <c r="N30" s="107">
        <f t="shared" si="8"/>
        <v>0</v>
      </c>
      <c r="O30" s="107">
        <f t="shared" si="8"/>
        <v>0</v>
      </c>
      <c r="P30" s="107">
        <f t="shared" si="8"/>
        <v>0</v>
      </c>
      <c r="Q30" s="107">
        <f t="shared" si="8"/>
        <v>0</v>
      </c>
      <c r="R30" s="107">
        <f t="shared" si="8"/>
        <v>0</v>
      </c>
      <c r="S30" s="107">
        <f t="shared" si="8"/>
        <v>0</v>
      </c>
      <c r="T30" s="107">
        <f t="shared" si="8"/>
        <v>0</v>
      </c>
      <c r="U30" s="107">
        <f t="shared" si="8"/>
        <v>0</v>
      </c>
      <c r="V30" s="107">
        <f t="shared" si="8"/>
        <v>0</v>
      </c>
      <c r="W30" s="107">
        <f t="shared" si="8"/>
        <v>0</v>
      </c>
      <c r="X30" s="107">
        <f t="shared" si="8"/>
        <v>0</v>
      </c>
      <c r="Y30" s="107">
        <f t="shared" si="8"/>
        <v>0</v>
      </c>
      <c r="Z30" s="107">
        <f t="shared" si="8"/>
        <v>0</v>
      </c>
      <c r="AA30" s="107">
        <f t="shared" si="8"/>
        <v>0</v>
      </c>
      <c r="AB30" s="107">
        <f t="shared" si="8"/>
        <v>0</v>
      </c>
      <c r="AC30" s="107">
        <f t="shared" si="8"/>
        <v>0</v>
      </c>
      <c r="AD30" s="107">
        <f t="shared" si="8"/>
        <v>0</v>
      </c>
      <c r="AE30" s="107">
        <f t="shared" si="8"/>
        <v>0</v>
      </c>
      <c r="AF30" s="107">
        <f t="shared" si="8"/>
        <v>0</v>
      </c>
      <c r="AG30" s="107">
        <f t="shared" si="8"/>
        <v>0</v>
      </c>
      <c r="AH30" s="107">
        <f t="shared" si="8"/>
        <v>0</v>
      </c>
      <c r="AI30" s="107">
        <f t="shared" si="8"/>
        <v>0</v>
      </c>
      <c r="AJ30" s="107">
        <f t="shared" si="8"/>
        <v>0</v>
      </c>
      <c r="AK30" s="107">
        <f t="shared" si="8"/>
        <v>0</v>
      </c>
      <c r="AL30" s="107">
        <f t="shared" si="8"/>
        <v>0</v>
      </c>
      <c r="AM30" s="107">
        <f t="shared" si="8"/>
        <v>0</v>
      </c>
      <c r="AN30" s="221">
        <f t="shared" si="8"/>
        <v>0</v>
      </c>
      <c r="AO30" s="221">
        <f t="shared" si="8"/>
        <v>0</v>
      </c>
      <c r="AP30" s="107">
        <f t="shared" si="8"/>
        <v>0</v>
      </c>
      <c r="AQ30" s="107">
        <f t="shared" si="8"/>
        <v>0</v>
      </c>
      <c r="AR30" s="107">
        <f t="shared" si="8"/>
        <v>0</v>
      </c>
      <c r="AS30" s="107">
        <f t="shared" si="8"/>
        <v>0</v>
      </c>
      <c r="AT30" s="107">
        <f t="shared" si="8"/>
        <v>0</v>
      </c>
      <c r="AU30" s="107">
        <f t="shared" si="8"/>
        <v>0</v>
      </c>
      <c r="AV30" s="107">
        <f t="shared" si="8"/>
        <v>0</v>
      </c>
      <c r="AW30" s="107">
        <f t="shared" si="8"/>
        <v>0</v>
      </c>
      <c r="AX30" s="107">
        <f t="shared" si="8"/>
        <v>0</v>
      </c>
      <c r="AY30" s="107">
        <f t="shared" si="8"/>
        <v>0</v>
      </c>
      <c r="AZ30" s="107">
        <f t="shared" si="8"/>
        <v>0</v>
      </c>
      <c r="BA30" s="107">
        <f t="shared" si="8"/>
        <v>0</v>
      </c>
      <c r="BB30" s="107">
        <f t="shared" si="8"/>
        <v>0</v>
      </c>
      <c r="BC30" s="107">
        <f t="shared" si="8"/>
        <v>0</v>
      </c>
      <c r="BD30" s="107">
        <f t="shared" si="8"/>
        <v>0</v>
      </c>
      <c r="BE30" s="107">
        <f t="shared" si="8"/>
        <v>0</v>
      </c>
      <c r="BF30" s="107">
        <f t="shared" si="8"/>
        <v>0</v>
      </c>
      <c r="BG30" s="107">
        <f t="shared" si="8"/>
        <v>0</v>
      </c>
      <c r="BH30" s="107">
        <f t="shared" si="8"/>
        <v>0</v>
      </c>
      <c r="BI30" s="107">
        <f t="shared" si="8"/>
        <v>0</v>
      </c>
      <c r="BJ30" s="107">
        <f t="shared" si="8"/>
        <v>0</v>
      </c>
      <c r="BK30" s="107">
        <f t="shared" si="8"/>
        <v>0</v>
      </c>
    </row>
    <row r="31" spans="1:63" ht="78.75" x14ac:dyDescent="0.25">
      <c r="A31" s="90" t="str">
        <f>G0228_1074205010351_02_0_69_!A32</f>
        <v>1.1.2.1</v>
      </c>
      <c r="B31" s="104"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1" s="105" t="str">
        <f>G0228_1074205010351_02_0_69_!C32</f>
        <v>Г</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c r="AF31" s="107">
        <v>0</v>
      </c>
      <c r="AG31" s="107">
        <v>0</v>
      </c>
      <c r="AH31" s="107">
        <v>0</v>
      </c>
      <c r="AI31" s="107">
        <v>0</v>
      </c>
      <c r="AJ31" s="107">
        <v>0</v>
      </c>
      <c r="AK31" s="107">
        <v>0</v>
      </c>
      <c r="AL31" s="107">
        <v>0</v>
      </c>
      <c r="AM31" s="107">
        <v>0</v>
      </c>
      <c r="AN31" s="221">
        <v>0</v>
      </c>
      <c r="AO31" s="221">
        <v>0</v>
      </c>
      <c r="AP31" s="107">
        <v>0</v>
      </c>
      <c r="AQ31" s="107">
        <v>0</v>
      </c>
      <c r="AR31" s="107">
        <v>0</v>
      </c>
      <c r="AS31" s="107">
        <v>0</v>
      </c>
      <c r="AT31" s="107">
        <v>0</v>
      </c>
      <c r="AU31" s="107">
        <v>0</v>
      </c>
      <c r="AV31" s="107">
        <v>0</v>
      </c>
      <c r="AW31" s="107">
        <v>0</v>
      </c>
      <c r="AX31" s="107">
        <v>0</v>
      </c>
      <c r="AY31" s="107">
        <v>0</v>
      </c>
      <c r="AZ31" s="107">
        <v>0</v>
      </c>
      <c r="BA31" s="107">
        <v>0</v>
      </c>
      <c r="BB31" s="107">
        <v>0</v>
      </c>
      <c r="BC31" s="107">
        <v>0</v>
      </c>
      <c r="BD31" s="107">
        <v>0</v>
      </c>
      <c r="BE31" s="107">
        <v>0</v>
      </c>
      <c r="BF31" s="107">
        <v>0</v>
      </c>
      <c r="BG31" s="107">
        <v>0</v>
      </c>
      <c r="BH31" s="107">
        <v>0</v>
      </c>
      <c r="BI31" s="107">
        <v>0</v>
      </c>
      <c r="BJ31" s="107">
        <v>0</v>
      </c>
      <c r="BK31" s="107">
        <v>0</v>
      </c>
    </row>
    <row r="32" spans="1:63" ht="47.25" x14ac:dyDescent="0.25">
      <c r="A32" s="90" t="str">
        <f>G0228_1074205010351_02_0_69_!A33</f>
        <v>1.1.2.2</v>
      </c>
      <c r="B32" s="104" t="str">
        <f>G0228_1074205010351_02_0_69_!B33</f>
        <v>Технологическое присоединение к электрическим сетям иных сетевых организаций, всего, в том числе:</v>
      </c>
      <c r="C32" s="105" t="str">
        <f>G0228_1074205010351_02_0_69_!C33</f>
        <v>Г</v>
      </c>
      <c r="D32" s="107">
        <v>0</v>
      </c>
      <c r="E32" s="107">
        <v>0</v>
      </c>
      <c r="F32" s="107">
        <v>0</v>
      </c>
      <c r="G32" s="107">
        <v>0</v>
      </c>
      <c r="H32" s="107">
        <v>0</v>
      </c>
      <c r="I32" s="107">
        <v>0</v>
      </c>
      <c r="J32" s="107">
        <v>0</v>
      </c>
      <c r="K32" s="107">
        <v>0</v>
      </c>
      <c r="L32" s="107">
        <v>0</v>
      </c>
      <c r="M32" s="107">
        <v>0</v>
      </c>
      <c r="N32" s="107">
        <v>0</v>
      </c>
      <c r="O32" s="107">
        <v>0</v>
      </c>
      <c r="P32" s="107">
        <v>0</v>
      </c>
      <c r="Q32" s="107">
        <v>0</v>
      </c>
      <c r="R32" s="107">
        <v>0</v>
      </c>
      <c r="S32" s="107">
        <v>0</v>
      </c>
      <c r="T32" s="107">
        <v>0</v>
      </c>
      <c r="U32" s="107">
        <v>0</v>
      </c>
      <c r="V32" s="107">
        <v>0</v>
      </c>
      <c r="W32" s="107">
        <v>0</v>
      </c>
      <c r="X32" s="107">
        <v>0</v>
      </c>
      <c r="Y32" s="107">
        <v>0</v>
      </c>
      <c r="Z32" s="107">
        <v>0</v>
      </c>
      <c r="AA32" s="107">
        <v>0</v>
      </c>
      <c r="AB32" s="107">
        <v>0</v>
      </c>
      <c r="AC32" s="107">
        <v>0</v>
      </c>
      <c r="AD32" s="107">
        <v>0</v>
      </c>
      <c r="AE32" s="107">
        <v>0</v>
      </c>
      <c r="AF32" s="107">
        <v>0</v>
      </c>
      <c r="AG32" s="107">
        <v>0</v>
      </c>
      <c r="AH32" s="107">
        <v>0</v>
      </c>
      <c r="AI32" s="107">
        <v>0</v>
      </c>
      <c r="AJ32" s="107">
        <v>0</v>
      </c>
      <c r="AK32" s="107">
        <v>0</v>
      </c>
      <c r="AL32" s="107">
        <v>0</v>
      </c>
      <c r="AM32" s="107">
        <v>0</v>
      </c>
      <c r="AN32" s="221">
        <v>0</v>
      </c>
      <c r="AO32" s="221">
        <v>0</v>
      </c>
      <c r="AP32" s="107">
        <v>0</v>
      </c>
      <c r="AQ32" s="107">
        <v>0</v>
      </c>
      <c r="AR32" s="107">
        <v>0</v>
      </c>
      <c r="AS32" s="107">
        <v>0</v>
      </c>
      <c r="AT32" s="107">
        <v>0</v>
      </c>
      <c r="AU32" s="107">
        <v>0</v>
      </c>
      <c r="AV32" s="107">
        <v>0</v>
      </c>
      <c r="AW32" s="107">
        <v>0</v>
      </c>
      <c r="AX32" s="107">
        <v>0</v>
      </c>
      <c r="AY32" s="107">
        <v>0</v>
      </c>
      <c r="AZ32" s="107">
        <v>0</v>
      </c>
      <c r="BA32" s="107">
        <v>0</v>
      </c>
      <c r="BB32" s="107">
        <v>0</v>
      </c>
      <c r="BC32" s="107">
        <v>0</v>
      </c>
      <c r="BD32" s="107">
        <v>0</v>
      </c>
      <c r="BE32" s="107">
        <v>0</v>
      </c>
      <c r="BF32" s="107">
        <v>0</v>
      </c>
      <c r="BG32" s="107">
        <v>0</v>
      </c>
      <c r="BH32" s="107">
        <v>0</v>
      </c>
      <c r="BI32" s="107">
        <v>0</v>
      </c>
      <c r="BJ32" s="107">
        <v>0</v>
      </c>
      <c r="BK32" s="107">
        <v>0</v>
      </c>
    </row>
    <row r="33" spans="1:63" ht="63" x14ac:dyDescent="0.25">
      <c r="A33" s="90" t="str">
        <f>G0228_1074205010351_02_0_69_!A34</f>
        <v>1.1.3</v>
      </c>
      <c r="B33" s="104" t="str">
        <f>G0228_1074205010351_02_0_69_!B34</f>
        <v>Технологическое присоединение объектов по производству электрической энергии всего, в том числе:</v>
      </c>
      <c r="C33" s="105" t="str">
        <f>G0228_1074205010351_02_0_69_!C34</f>
        <v>Г</v>
      </c>
      <c r="D33" s="107">
        <f t="shared" ref="D33:BK33" si="9">SUM(D34:D39)</f>
        <v>0</v>
      </c>
      <c r="E33" s="107">
        <f t="shared" si="9"/>
        <v>0</v>
      </c>
      <c r="F33" s="107">
        <f t="shared" si="9"/>
        <v>0</v>
      </c>
      <c r="G33" s="107">
        <f t="shared" si="9"/>
        <v>0</v>
      </c>
      <c r="H33" s="107">
        <f t="shared" si="9"/>
        <v>0</v>
      </c>
      <c r="I33" s="107">
        <f t="shared" si="9"/>
        <v>0</v>
      </c>
      <c r="J33" s="107">
        <f t="shared" si="9"/>
        <v>0</v>
      </c>
      <c r="K33" s="107">
        <f t="shared" si="9"/>
        <v>0</v>
      </c>
      <c r="L33" s="107">
        <f t="shared" si="9"/>
        <v>0</v>
      </c>
      <c r="M33" s="107">
        <f t="shared" si="9"/>
        <v>0</v>
      </c>
      <c r="N33" s="107">
        <f t="shared" si="9"/>
        <v>0</v>
      </c>
      <c r="O33" s="107">
        <f t="shared" si="9"/>
        <v>0</v>
      </c>
      <c r="P33" s="107">
        <f t="shared" si="9"/>
        <v>0</v>
      </c>
      <c r="Q33" s="107">
        <f t="shared" si="9"/>
        <v>0</v>
      </c>
      <c r="R33" s="107">
        <f t="shared" si="9"/>
        <v>0</v>
      </c>
      <c r="S33" s="107">
        <f t="shared" si="9"/>
        <v>0</v>
      </c>
      <c r="T33" s="107">
        <f t="shared" si="9"/>
        <v>0</v>
      </c>
      <c r="U33" s="107">
        <f t="shared" si="9"/>
        <v>0</v>
      </c>
      <c r="V33" s="107">
        <f t="shared" si="9"/>
        <v>0</v>
      </c>
      <c r="W33" s="107">
        <f t="shared" si="9"/>
        <v>0</v>
      </c>
      <c r="X33" s="107">
        <f t="shared" si="9"/>
        <v>0</v>
      </c>
      <c r="Y33" s="107">
        <f t="shared" si="9"/>
        <v>0</v>
      </c>
      <c r="Z33" s="107">
        <f t="shared" si="9"/>
        <v>0</v>
      </c>
      <c r="AA33" s="107">
        <f t="shared" si="9"/>
        <v>0</v>
      </c>
      <c r="AB33" s="107">
        <f t="shared" si="9"/>
        <v>0</v>
      </c>
      <c r="AC33" s="107">
        <f t="shared" si="9"/>
        <v>0</v>
      </c>
      <c r="AD33" s="107">
        <f t="shared" si="9"/>
        <v>0</v>
      </c>
      <c r="AE33" s="107">
        <f t="shared" si="9"/>
        <v>0</v>
      </c>
      <c r="AF33" s="107">
        <f t="shared" si="9"/>
        <v>0</v>
      </c>
      <c r="AG33" s="107">
        <f t="shared" si="9"/>
        <v>0</v>
      </c>
      <c r="AH33" s="107">
        <f t="shared" si="9"/>
        <v>0</v>
      </c>
      <c r="AI33" s="107">
        <f t="shared" si="9"/>
        <v>0</v>
      </c>
      <c r="AJ33" s="107">
        <f t="shared" si="9"/>
        <v>0</v>
      </c>
      <c r="AK33" s="107">
        <f t="shared" si="9"/>
        <v>0</v>
      </c>
      <c r="AL33" s="107">
        <f t="shared" si="9"/>
        <v>0</v>
      </c>
      <c r="AM33" s="107">
        <f t="shared" si="9"/>
        <v>0</v>
      </c>
      <c r="AN33" s="221">
        <f t="shared" si="9"/>
        <v>0</v>
      </c>
      <c r="AO33" s="221">
        <f t="shared" si="9"/>
        <v>0</v>
      </c>
      <c r="AP33" s="107">
        <f t="shared" si="9"/>
        <v>0</v>
      </c>
      <c r="AQ33" s="107">
        <f t="shared" si="9"/>
        <v>0</v>
      </c>
      <c r="AR33" s="107">
        <f t="shared" si="9"/>
        <v>0</v>
      </c>
      <c r="AS33" s="107">
        <f t="shared" si="9"/>
        <v>0</v>
      </c>
      <c r="AT33" s="107">
        <f t="shared" si="9"/>
        <v>0</v>
      </c>
      <c r="AU33" s="107">
        <f t="shared" si="9"/>
        <v>0</v>
      </c>
      <c r="AV33" s="107">
        <f t="shared" si="9"/>
        <v>0</v>
      </c>
      <c r="AW33" s="107">
        <f t="shared" si="9"/>
        <v>0</v>
      </c>
      <c r="AX33" s="107">
        <f t="shared" si="9"/>
        <v>0</v>
      </c>
      <c r="AY33" s="107">
        <f t="shared" si="9"/>
        <v>0</v>
      </c>
      <c r="AZ33" s="107">
        <f t="shared" si="9"/>
        <v>0</v>
      </c>
      <c r="BA33" s="107">
        <f t="shared" si="9"/>
        <v>0</v>
      </c>
      <c r="BB33" s="107">
        <f t="shared" si="9"/>
        <v>0</v>
      </c>
      <c r="BC33" s="107">
        <f t="shared" si="9"/>
        <v>0</v>
      </c>
      <c r="BD33" s="107">
        <f t="shared" si="9"/>
        <v>0</v>
      </c>
      <c r="BE33" s="107">
        <f t="shared" si="9"/>
        <v>0</v>
      </c>
      <c r="BF33" s="107">
        <f t="shared" si="9"/>
        <v>0</v>
      </c>
      <c r="BG33" s="107">
        <f t="shared" si="9"/>
        <v>0</v>
      </c>
      <c r="BH33" s="107">
        <f t="shared" si="9"/>
        <v>0</v>
      </c>
      <c r="BI33" s="107">
        <f t="shared" si="9"/>
        <v>0</v>
      </c>
      <c r="BJ33" s="107">
        <f t="shared" si="9"/>
        <v>0</v>
      </c>
      <c r="BK33" s="107">
        <f t="shared" si="9"/>
        <v>0</v>
      </c>
    </row>
    <row r="34" spans="1:63" ht="141.75" x14ac:dyDescent="0.25">
      <c r="A34" s="90" t="str">
        <f>G0228_1074205010351_02_0_69_!A35</f>
        <v>1.1.3.1</v>
      </c>
      <c r="B34" s="104"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4" s="105" t="str">
        <f>G0228_1074205010351_02_0_69_!C35</f>
        <v>Г</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c r="AF34" s="107">
        <v>0</v>
      </c>
      <c r="AG34" s="107">
        <v>0</v>
      </c>
      <c r="AH34" s="107">
        <v>0</v>
      </c>
      <c r="AI34" s="107">
        <v>0</v>
      </c>
      <c r="AJ34" s="107">
        <v>0</v>
      </c>
      <c r="AK34" s="107">
        <v>0</v>
      </c>
      <c r="AL34" s="107">
        <v>0</v>
      </c>
      <c r="AM34" s="107">
        <v>0</v>
      </c>
      <c r="AN34" s="221">
        <v>0</v>
      </c>
      <c r="AO34" s="221">
        <v>0</v>
      </c>
      <c r="AP34" s="107">
        <v>0</v>
      </c>
      <c r="AQ34" s="107">
        <v>0</v>
      </c>
      <c r="AR34" s="107">
        <v>0</v>
      </c>
      <c r="AS34" s="107">
        <v>0</v>
      </c>
      <c r="AT34" s="107">
        <v>0</v>
      </c>
      <c r="AU34" s="107">
        <v>0</v>
      </c>
      <c r="AV34" s="107">
        <v>0</v>
      </c>
      <c r="AW34" s="107">
        <v>0</v>
      </c>
      <c r="AX34" s="107">
        <v>0</v>
      </c>
      <c r="AY34" s="107">
        <v>0</v>
      </c>
      <c r="AZ34" s="107">
        <v>0</v>
      </c>
      <c r="BA34" s="107">
        <v>0</v>
      </c>
      <c r="BB34" s="107">
        <v>0</v>
      </c>
      <c r="BC34" s="107">
        <v>0</v>
      </c>
      <c r="BD34" s="107">
        <v>0</v>
      </c>
      <c r="BE34" s="107">
        <v>0</v>
      </c>
      <c r="BF34" s="107">
        <v>0</v>
      </c>
      <c r="BG34" s="107">
        <v>0</v>
      </c>
      <c r="BH34" s="107">
        <v>0</v>
      </c>
      <c r="BI34" s="107">
        <v>0</v>
      </c>
      <c r="BJ34" s="107">
        <v>0</v>
      </c>
      <c r="BK34" s="107">
        <v>0</v>
      </c>
    </row>
    <row r="35" spans="1:63" ht="110.25" x14ac:dyDescent="0.25">
      <c r="A35" s="90" t="str">
        <f>G0228_1074205010351_02_0_69_!A36</f>
        <v>1.1.3.1</v>
      </c>
      <c r="B35" s="104"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5" s="105" t="str">
        <f>G0228_1074205010351_02_0_69_!C36</f>
        <v>Г</v>
      </c>
      <c r="D35" s="107">
        <v>0</v>
      </c>
      <c r="E35" s="107">
        <v>0</v>
      </c>
      <c r="F35" s="107">
        <v>0</v>
      </c>
      <c r="G35" s="107">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107">
        <v>0</v>
      </c>
      <c r="AC35" s="107">
        <v>0</v>
      </c>
      <c r="AD35" s="107">
        <v>0</v>
      </c>
      <c r="AE35" s="107">
        <v>0</v>
      </c>
      <c r="AF35" s="107">
        <v>0</v>
      </c>
      <c r="AG35" s="107">
        <v>0</v>
      </c>
      <c r="AH35" s="107">
        <v>0</v>
      </c>
      <c r="AI35" s="107">
        <v>0</v>
      </c>
      <c r="AJ35" s="107">
        <v>0</v>
      </c>
      <c r="AK35" s="107">
        <v>0</v>
      </c>
      <c r="AL35" s="107">
        <v>0</v>
      </c>
      <c r="AM35" s="107">
        <v>0</v>
      </c>
      <c r="AN35" s="221">
        <v>0</v>
      </c>
      <c r="AO35" s="221">
        <v>0</v>
      </c>
      <c r="AP35" s="107">
        <v>0</v>
      </c>
      <c r="AQ35" s="107">
        <v>0</v>
      </c>
      <c r="AR35" s="107">
        <v>0</v>
      </c>
      <c r="AS35" s="107">
        <v>0</v>
      </c>
      <c r="AT35" s="107">
        <v>0</v>
      </c>
      <c r="AU35" s="107">
        <v>0</v>
      </c>
      <c r="AV35" s="107">
        <v>0</v>
      </c>
      <c r="AW35" s="107">
        <v>0</v>
      </c>
      <c r="AX35" s="107">
        <v>0</v>
      </c>
      <c r="AY35" s="107">
        <v>0</v>
      </c>
      <c r="AZ35" s="107">
        <v>0</v>
      </c>
      <c r="BA35" s="107">
        <v>0</v>
      </c>
      <c r="BB35" s="107">
        <v>0</v>
      </c>
      <c r="BC35" s="107">
        <v>0</v>
      </c>
      <c r="BD35" s="107">
        <v>0</v>
      </c>
      <c r="BE35" s="107">
        <v>0</v>
      </c>
      <c r="BF35" s="107">
        <v>0</v>
      </c>
      <c r="BG35" s="107">
        <v>0</v>
      </c>
      <c r="BH35" s="107">
        <v>0</v>
      </c>
      <c r="BI35" s="107">
        <v>0</v>
      </c>
      <c r="BJ35" s="107">
        <v>0</v>
      </c>
      <c r="BK35" s="107">
        <v>0</v>
      </c>
    </row>
    <row r="36" spans="1:63" ht="126" x14ac:dyDescent="0.25">
      <c r="A36" s="90" t="str">
        <f>G0228_1074205010351_02_0_69_!A37</f>
        <v>1.1.3.1</v>
      </c>
      <c r="B36" s="104"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105" t="str">
        <f>G0228_1074205010351_02_0_69_!C37</f>
        <v>Г</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c r="AF36" s="107">
        <v>0</v>
      </c>
      <c r="AG36" s="107">
        <v>0</v>
      </c>
      <c r="AH36" s="107">
        <v>0</v>
      </c>
      <c r="AI36" s="107">
        <v>0</v>
      </c>
      <c r="AJ36" s="107">
        <v>0</v>
      </c>
      <c r="AK36" s="107">
        <v>0</v>
      </c>
      <c r="AL36" s="107">
        <v>0</v>
      </c>
      <c r="AM36" s="107">
        <v>0</v>
      </c>
      <c r="AN36" s="221">
        <v>0</v>
      </c>
      <c r="AO36" s="221">
        <v>0</v>
      </c>
      <c r="AP36" s="107">
        <v>0</v>
      </c>
      <c r="AQ36" s="107">
        <v>0</v>
      </c>
      <c r="AR36" s="107">
        <v>0</v>
      </c>
      <c r="AS36" s="107">
        <v>0</v>
      </c>
      <c r="AT36" s="107">
        <v>0</v>
      </c>
      <c r="AU36" s="107">
        <v>0</v>
      </c>
      <c r="AV36" s="107">
        <v>0</v>
      </c>
      <c r="AW36" s="107">
        <v>0</v>
      </c>
      <c r="AX36" s="107">
        <v>0</v>
      </c>
      <c r="AY36" s="107">
        <v>0</v>
      </c>
      <c r="AZ36" s="107">
        <v>0</v>
      </c>
      <c r="BA36" s="107">
        <v>0</v>
      </c>
      <c r="BB36" s="107">
        <v>0</v>
      </c>
      <c r="BC36" s="107">
        <v>0</v>
      </c>
      <c r="BD36" s="107">
        <v>0</v>
      </c>
      <c r="BE36" s="107">
        <v>0</v>
      </c>
      <c r="BF36" s="107">
        <v>0</v>
      </c>
      <c r="BG36" s="107">
        <v>0</v>
      </c>
      <c r="BH36" s="107">
        <v>0</v>
      </c>
      <c r="BI36" s="107">
        <v>0</v>
      </c>
      <c r="BJ36" s="107">
        <v>0</v>
      </c>
      <c r="BK36" s="107">
        <v>0</v>
      </c>
    </row>
    <row r="37" spans="1:63" ht="141.75" x14ac:dyDescent="0.25">
      <c r="A37" s="90" t="str">
        <f>G0228_1074205010351_02_0_69_!A38</f>
        <v>1.1.3.2</v>
      </c>
      <c r="B37" s="104"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7" s="105" t="str">
        <f>G0228_1074205010351_02_0_69_!C38</f>
        <v>Г</v>
      </c>
      <c r="D37" s="107">
        <v>0</v>
      </c>
      <c r="E37" s="107">
        <v>0</v>
      </c>
      <c r="F37" s="107">
        <v>0</v>
      </c>
      <c r="G37" s="107">
        <v>0</v>
      </c>
      <c r="H37" s="107">
        <v>0</v>
      </c>
      <c r="I37" s="107">
        <v>0</v>
      </c>
      <c r="J37" s="107">
        <v>0</v>
      </c>
      <c r="K37" s="107">
        <v>0</v>
      </c>
      <c r="L37" s="107">
        <v>0</v>
      </c>
      <c r="M37" s="107">
        <v>0</v>
      </c>
      <c r="N37" s="107">
        <v>0</v>
      </c>
      <c r="O37" s="107">
        <v>0</v>
      </c>
      <c r="P37" s="107">
        <v>0</v>
      </c>
      <c r="Q37" s="107">
        <v>0</v>
      </c>
      <c r="R37" s="107">
        <v>0</v>
      </c>
      <c r="S37" s="107">
        <v>0</v>
      </c>
      <c r="T37" s="107">
        <v>0</v>
      </c>
      <c r="U37" s="107">
        <v>0</v>
      </c>
      <c r="V37" s="107">
        <v>0</v>
      </c>
      <c r="W37" s="107">
        <v>0</v>
      </c>
      <c r="X37" s="107">
        <v>0</v>
      </c>
      <c r="Y37" s="107">
        <v>0</v>
      </c>
      <c r="Z37" s="107">
        <v>0</v>
      </c>
      <c r="AA37" s="107">
        <v>0</v>
      </c>
      <c r="AB37" s="107">
        <v>0</v>
      </c>
      <c r="AC37" s="107">
        <v>0</v>
      </c>
      <c r="AD37" s="107">
        <v>0</v>
      </c>
      <c r="AE37" s="107">
        <v>0</v>
      </c>
      <c r="AF37" s="107">
        <v>0</v>
      </c>
      <c r="AG37" s="107">
        <v>0</v>
      </c>
      <c r="AH37" s="107">
        <v>0</v>
      </c>
      <c r="AI37" s="107">
        <v>0</v>
      </c>
      <c r="AJ37" s="107">
        <v>0</v>
      </c>
      <c r="AK37" s="107">
        <v>0</v>
      </c>
      <c r="AL37" s="107">
        <v>0</v>
      </c>
      <c r="AM37" s="107">
        <v>0</v>
      </c>
      <c r="AN37" s="221">
        <v>0</v>
      </c>
      <c r="AO37" s="221">
        <v>0</v>
      </c>
      <c r="AP37" s="107">
        <v>0</v>
      </c>
      <c r="AQ37" s="107">
        <v>0</v>
      </c>
      <c r="AR37" s="107">
        <v>0</v>
      </c>
      <c r="AS37" s="107">
        <v>0</v>
      </c>
      <c r="AT37" s="107">
        <v>0</v>
      </c>
      <c r="AU37" s="107">
        <v>0</v>
      </c>
      <c r="AV37" s="107">
        <v>0</v>
      </c>
      <c r="AW37" s="107">
        <v>0</v>
      </c>
      <c r="AX37" s="107">
        <v>0</v>
      </c>
      <c r="AY37" s="107">
        <v>0</v>
      </c>
      <c r="AZ37" s="107">
        <v>0</v>
      </c>
      <c r="BA37" s="107">
        <v>0</v>
      </c>
      <c r="BB37" s="107">
        <v>0</v>
      </c>
      <c r="BC37" s="107">
        <v>0</v>
      </c>
      <c r="BD37" s="107">
        <v>0</v>
      </c>
      <c r="BE37" s="107">
        <v>0</v>
      </c>
      <c r="BF37" s="107">
        <v>0</v>
      </c>
      <c r="BG37" s="107">
        <v>0</v>
      </c>
      <c r="BH37" s="107">
        <v>0</v>
      </c>
      <c r="BI37" s="107">
        <v>0</v>
      </c>
      <c r="BJ37" s="107">
        <v>0</v>
      </c>
      <c r="BK37" s="107">
        <v>0</v>
      </c>
    </row>
    <row r="38" spans="1:63" ht="110.25" x14ac:dyDescent="0.25">
      <c r="A38" s="90" t="str">
        <f>G0228_1074205010351_02_0_69_!A39</f>
        <v>1.1.3.2</v>
      </c>
      <c r="B38" s="104"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8" s="105" t="str">
        <f>G0228_1074205010351_02_0_69_!C39</f>
        <v>Г</v>
      </c>
      <c r="D38" s="107">
        <v>0</v>
      </c>
      <c r="E38" s="107">
        <v>0</v>
      </c>
      <c r="F38" s="107">
        <v>0</v>
      </c>
      <c r="G38" s="107">
        <v>0</v>
      </c>
      <c r="H38" s="107">
        <v>0</v>
      </c>
      <c r="I38" s="107">
        <v>0</v>
      </c>
      <c r="J38" s="107">
        <v>0</v>
      </c>
      <c r="K38" s="107">
        <v>0</v>
      </c>
      <c r="L38" s="107">
        <v>0</v>
      </c>
      <c r="M38" s="107">
        <v>0</v>
      </c>
      <c r="N38" s="107">
        <v>0</v>
      </c>
      <c r="O38" s="107">
        <v>0</v>
      </c>
      <c r="P38" s="107">
        <v>0</v>
      </c>
      <c r="Q38" s="107">
        <v>0</v>
      </c>
      <c r="R38" s="107">
        <v>0</v>
      </c>
      <c r="S38" s="107">
        <v>0</v>
      </c>
      <c r="T38" s="107">
        <v>0</v>
      </c>
      <c r="U38" s="107">
        <v>0</v>
      </c>
      <c r="V38" s="107">
        <v>0</v>
      </c>
      <c r="W38" s="107">
        <v>0</v>
      </c>
      <c r="X38" s="107">
        <v>0</v>
      </c>
      <c r="Y38" s="107">
        <v>0</v>
      </c>
      <c r="Z38" s="107">
        <v>0</v>
      </c>
      <c r="AA38" s="107">
        <v>0</v>
      </c>
      <c r="AB38" s="107">
        <v>0</v>
      </c>
      <c r="AC38" s="107">
        <v>0</v>
      </c>
      <c r="AD38" s="107">
        <v>0</v>
      </c>
      <c r="AE38" s="107">
        <v>0</v>
      </c>
      <c r="AF38" s="107">
        <v>0</v>
      </c>
      <c r="AG38" s="107">
        <v>0</v>
      </c>
      <c r="AH38" s="107">
        <v>0</v>
      </c>
      <c r="AI38" s="107">
        <v>0</v>
      </c>
      <c r="AJ38" s="107">
        <v>0</v>
      </c>
      <c r="AK38" s="107">
        <v>0</v>
      </c>
      <c r="AL38" s="107">
        <v>0</v>
      </c>
      <c r="AM38" s="107">
        <v>0</v>
      </c>
      <c r="AN38" s="221">
        <v>0</v>
      </c>
      <c r="AO38" s="221">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c r="BE38" s="107">
        <v>0</v>
      </c>
      <c r="BF38" s="107">
        <v>0</v>
      </c>
      <c r="BG38" s="107">
        <v>0</v>
      </c>
      <c r="BH38" s="107">
        <v>0</v>
      </c>
      <c r="BI38" s="107">
        <v>0</v>
      </c>
      <c r="BJ38" s="107">
        <v>0</v>
      </c>
      <c r="BK38" s="107">
        <v>0</v>
      </c>
    </row>
    <row r="39" spans="1:63" ht="126" x14ac:dyDescent="0.25">
      <c r="A39" s="90" t="str">
        <f>G0228_1074205010351_02_0_69_!A40</f>
        <v>1.1.3.2</v>
      </c>
      <c r="B39" s="104"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105" t="str">
        <f>G0228_1074205010351_02_0_69_!C40</f>
        <v>Г</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c r="AN39" s="221">
        <v>0</v>
      </c>
      <c r="AO39" s="221">
        <v>0</v>
      </c>
      <c r="AP39" s="107">
        <v>0</v>
      </c>
      <c r="AQ39" s="107">
        <v>0</v>
      </c>
      <c r="AR39" s="107">
        <v>0</v>
      </c>
      <c r="AS39" s="107">
        <v>0</v>
      </c>
      <c r="AT39" s="107">
        <v>0</v>
      </c>
      <c r="AU39" s="107">
        <v>0</v>
      </c>
      <c r="AV39" s="107">
        <v>0</v>
      </c>
      <c r="AW39" s="107">
        <v>0</v>
      </c>
      <c r="AX39" s="107">
        <v>0</v>
      </c>
      <c r="AY39" s="107">
        <v>0</v>
      </c>
      <c r="AZ39" s="107">
        <v>0</v>
      </c>
      <c r="BA39" s="107">
        <v>0</v>
      </c>
      <c r="BB39" s="107">
        <v>0</v>
      </c>
      <c r="BC39" s="107">
        <v>0</v>
      </c>
      <c r="BD39" s="107">
        <v>0</v>
      </c>
      <c r="BE39" s="107">
        <v>0</v>
      </c>
      <c r="BF39" s="107">
        <v>0</v>
      </c>
      <c r="BG39" s="107">
        <v>0</v>
      </c>
      <c r="BH39" s="107">
        <v>0</v>
      </c>
      <c r="BI39" s="107">
        <v>0</v>
      </c>
      <c r="BJ39" s="107">
        <v>0</v>
      </c>
      <c r="BK39" s="107">
        <v>0</v>
      </c>
    </row>
    <row r="40" spans="1:63" ht="110.25" x14ac:dyDescent="0.25">
      <c r="A40" s="90" t="str">
        <f>G0228_1074205010351_02_0_69_!A41</f>
        <v>1.1.4</v>
      </c>
      <c r="B40" s="104"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0" s="105" t="str">
        <f>G0228_1074205010351_02_0_69_!C41</f>
        <v>Г</v>
      </c>
      <c r="D40" s="107">
        <f t="shared" ref="D40:BK40" si="10">SUM(D41:D42)</f>
        <v>0</v>
      </c>
      <c r="E40" s="107">
        <f t="shared" si="10"/>
        <v>0</v>
      </c>
      <c r="F40" s="107">
        <f t="shared" si="10"/>
        <v>0</v>
      </c>
      <c r="G40" s="107">
        <f t="shared" si="10"/>
        <v>0</v>
      </c>
      <c r="H40" s="107">
        <f t="shared" si="10"/>
        <v>0</v>
      </c>
      <c r="I40" s="107">
        <f t="shared" si="10"/>
        <v>0</v>
      </c>
      <c r="J40" s="107">
        <f t="shared" si="10"/>
        <v>0</v>
      </c>
      <c r="K40" s="107">
        <f t="shared" si="10"/>
        <v>0</v>
      </c>
      <c r="L40" s="107">
        <f t="shared" si="10"/>
        <v>0</v>
      </c>
      <c r="M40" s="107">
        <f t="shared" si="10"/>
        <v>0</v>
      </c>
      <c r="N40" s="107">
        <f t="shared" si="10"/>
        <v>0</v>
      </c>
      <c r="O40" s="107">
        <f t="shared" si="10"/>
        <v>0</v>
      </c>
      <c r="P40" s="107">
        <f t="shared" si="10"/>
        <v>0</v>
      </c>
      <c r="Q40" s="107">
        <f t="shared" si="10"/>
        <v>0</v>
      </c>
      <c r="R40" s="107">
        <f t="shared" si="10"/>
        <v>0</v>
      </c>
      <c r="S40" s="107">
        <f t="shared" si="10"/>
        <v>0</v>
      </c>
      <c r="T40" s="107">
        <f t="shared" si="10"/>
        <v>0</v>
      </c>
      <c r="U40" s="107">
        <f t="shared" si="10"/>
        <v>0</v>
      </c>
      <c r="V40" s="107">
        <f t="shared" si="10"/>
        <v>0</v>
      </c>
      <c r="W40" s="107">
        <f t="shared" si="10"/>
        <v>0</v>
      </c>
      <c r="X40" s="107">
        <f t="shared" si="10"/>
        <v>0</v>
      </c>
      <c r="Y40" s="107">
        <f t="shared" si="10"/>
        <v>0</v>
      </c>
      <c r="Z40" s="107">
        <f t="shared" si="10"/>
        <v>0</v>
      </c>
      <c r="AA40" s="107">
        <f t="shared" si="10"/>
        <v>0</v>
      </c>
      <c r="AB40" s="107">
        <f t="shared" si="10"/>
        <v>0</v>
      </c>
      <c r="AC40" s="107">
        <f t="shared" si="10"/>
        <v>0</v>
      </c>
      <c r="AD40" s="107">
        <f t="shared" si="10"/>
        <v>0</v>
      </c>
      <c r="AE40" s="107">
        <f t="shared" si="10"/>
        <v>0</v>
      </c>
      <c r="AF40" s="107">
        <f t="shared" si="10"/>
        <v>0</v>
      </c>
      <c r="AG40" s="107">
        <f t="shared" si="10"/>
        <v>0</v>
      </c>
      <c r="AH40" s="107">
        <f t="shared" si="10"/>
        <v>0</v>
      </c>
      <c r="AI40" s="107">
        <f t="shared" si="10"/>
        <v>0</v>
      </c>
      <c r="AJ40" s="107">
        <f t="shared" si="10"/>
        <v>0</v>
      </c>
      <c r="AK40" s="107">
        <f t="shared" si="10"/>
        <v>0</v>
      </c>
      <c r="AL40" s="107">
        <f t="shared" si="10"/>
        <v>0</v>
      </c>
      <c r="AM40" s="107">
        <f t="shared" si="10"/>
        <v>0</v>
      </c>
      <c r="AN40" s="221">
        <f t="shared" si="10"/>
        <v>0</v>
      </c>
      <c r="AO40" s="221">
        <f t="shared" si="10"/>
        <v>0</v>
      </c>
      <c r="AP40" s="107">
        <f t="shared" si="10"/>
        <v>0</v>
      </c>
      <c r="AQ40" s="107">
        <f t="shared" si="10"/>
        <v>0</v>
      </c>
      <c r="AR40" s="107">
        <f t="shared" si="10"/>
        <v>0</v>
      </c>
      <c r="AS40" s="107">
        <f t="shared" si="10"/>
        <v>0</v>
      </c>
      <c r="AT40" s="107">
        <f t="shared" si="10"/>
        <v>0</v>
      </c>
      <c r="AU40" s="107">
        <f t="shared" si="10"/>
        <v>0</v>
      </c>
      <c r="AV40" s="107">
        <f t="shared" si="10"/>
        <v>0</v>
      </c>
      <c r="AW40" s="107">
        <f t="shared" si="10"/>
        <v>0</v>
      </c>
      <c r="AX40" s="107">
        <f t="shared" si="10"/>
        <v>0</v>
      </c>
      <c r="AY40" s="107">
        <f t="shared" si="10"/>
        <v>0</v>
      </c>
      <c r="AZ40" s="107">
        <f t="shared" si="10"/>
        <v>0</v>
      </c>
      <c r="BA40" s="107">
        <f t="shared" si="10"/>
        <v>0</v>
      </c>
      <c r="BB40" s="107">
        <f t="shared" si="10"/>
        <v>0</v>
      </c>
      <c r="BC40" s="107">
        <f t="shared" si="10"/>
        <v>0</v>
      </c>
      <c r="BD40" s="107">
        <f t="shared" si="10"/>
        <v>0</v>
      </c>
      <c r="BE40" s="107">
        <f t="shared" si="10"/>
        <v>0</v>
      </c>
      <c r="BF40" s="107">
        <f t="shared" si="10"/>
        <v>0</v>
      </c>
      <c r="BG40" s="107">
        <f t="shared" si="10"/>
        <v>0</v>
      </c>
      <c r="BH40" s="107">
        <f t="shared" si="10"/>
        <v>0</v>
      </c>
      <c r="BI40" s="107">
        <f t="shared" si="10"/>
        <v>0</v>
      </c>
      <c r="BJ40" s="107">
        <f t="shared" si="10"/>
        <v>0</v>
      </c>
      <c r="BK40" s="107">
        <f t="shared" si="10"/>
        <v>0</v>
      </c>
    </row>
    <row r="41" spans="1:63" ht="78.75" x14ac:dyDescent="0.25">
      <c r="A41" s="90" t="str">
        <f>G0228_1074205010351_02_0_69_!A42</f>
        <v>1.1.4.1</v>
      </c>
      <c r="B41" s="104"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1" s="105" t="str">
        <f>G0228_1074205010351_02_0_69_!C42</f>
        <v>Г</v>
      </c>
      <c r="D41" s="107">
        <v>0</v>
      </c>
      <c r="E41" s="107">
        <v>0</v>
      </c>
      <c r="F41" s="107">
        <v>0</v>
      </c>
      <c r="G41" s="107">
        <v>0</v>
      </c>
      <c r="H41" s="107">
        <v>0</v>
      </c>
      <c r="I41" s="107">
        <v>0</v>
      </c>
      <c r="J41" s="107">
        <v>0</v>
      </c>
      <c r="K41" s="107">
        <v>0</v>
      </c>
      <c r="L41" s="107">
        <v>0</v>
      </c>
      <c r="M41" s="107">
        <v>0</v>
      </c>
      <c r="N41" s="107">
        <v>0</v>
      </c>
      <c r="O41" s="107">
        <v>0</v>
      </c>
      <c r="P41" s="107">
        <v>0</v>
      </c>
      <c r="Q41" s="107">
        <v>0</v>
      </c>
      <c r="R41" s="107">
        <v>0</v>
      </c>
      <c r="S41" s="107">
        <v>0</v>
      </c>
      <c r="T41" s="107">
        <v>0</v>
      </c>
      <c r="U41" s="107">
        <v>0</v>
      </c>
      <c r="V41" s="107">
        <v>0</v>
      </c>
      <c r="W41" s="107">
        <v>0</v>
      </c>
      <c r="X41" s="107">
        <v>0</v>
      </c>
      <c r="Y41" s="107">
        <v>0</v>
      </c>
      <c r="Z41" s="107">
        <v>0</v>
      </c>
      <c r="AA41" s="107">
        <v>0</v>
      </c>
      <c r="AB41" s="107">
        <v>0</v>
      </c>
      <c r="AC41" s="107">
        <v>0</v>
      </c>
      <c r="AD41" s="107">
        <v>0</v>
      </c>
      <c r="AE41" s="107">
        <v>0</v>
      </c>
      <c r="AF41" s="107">
        <v>0</v>
      </c>
      <c r="AG41" s="107">
        <v>0</v>
      </c>
      <c r="AH41" s="107">
        <v>0</v>
      </c>
      <c r="AI41" s="107">
        <v>0</v>
      </c>
      <c r="AJ41" s="107">
        <v>0</v>
      </c>
      <c r="AK41" s="107">
        <v>0</v>
      </c>
      <c r="AL41" s="107">
        <v>0</v>
      </c>
      <c r="AM41" s="107">
        <v>0</v>
      </c>
      <c r="AN41" s="221">
        <v>0</v>
      </c>
      <c r="AO41" s="221">
        <v>0</v>
      </c>
      <c r="AP41" s="107">
        <v>0</v>
      </c>
      <c r="AQ41" s="107">
        <v>0</v>
      </c>
      <c r="AR41" s="107">
        <v>0</v>
      </c>
      <c r="AS41" s="107">
        <v>0</v>
      </c>
      <c r="AT41" s="107">
        <v>0</v>
      </c>
      <c r="AU41" s="107">
        <v>0</v>
      </c>
      <c r="AV41" s="107">
        <v>0</v>
      </c>
      <c r="AW41" s="107">
        <v>0</v>
      </c>
      <c r="AX41" s="107">
        <v>0</v>
      </c>
      <c r="AY41" s="107">
        <v>0</v>
      </c>
      <c r="AZ41" s="107">
        <v>0</v>
      </c>
      <c r="BA41" s="107">
        <v>0</v>
      </c>
      <c r="BB41" s="107">
        <v>0</v>
      </c>
      <c r="BC41" s="107">
        <v>0</v>
      </c>
      <c r="BD41" s="107">
        <v>0</v>
      </c>
      <c r="BE41" s="107">
        <v>0</v>
      </c>
      <c r="BF41" s="107">
        <v>0</v>
      </c>
      <c r="BG41" s="107">
        <v>0</v>
      </c>
      <c r="BH41" s="107">
        <v>0</v>
      </c>
      <c r="BI41" s="107">
        <v>0</v>
      </c>
      <c r="BJ41" s="107">
        <v>0</v>
      </c>
      <c r="BK41" s="107">
        <v>0</v>
      </c>
    </row>
    <row r="42" spans="1:63" ht="94.5" x14ac:dyDescent="0.25">
      <c r="A42" s="90" t="str">
        <f>G0228_1074205010351_02_0_69_!A43</f>
        <v>1.1.4.2</v>
      </c>
      <c r="B42" s="104"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2" s="105" t="str">
        <f>G0228_1074205010351_02_0_69_!C43</f>
        <v>Г</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c r="AJ42" s="107">
        <v>0</v>
      </c>
      <c r="AK42" s="107">
        <v>0</v>
      </c>
      <c r="AL42" s="107">
        <v>0</v>
      </c>
      <c r="AM42" s="107">
        <v>0</v>
      </c>
      <c r="AN42" s="221">
        <v>0</v>
      </c>
      <c r="AO42" s="221">
        <v>0</v>
      </c>
      <c r="AP42" s="107">
        <v>0</v>
      </c>
      <c r="AQ42" s="107">
        <v>0</v>
      </c>
      <c r="AR42" s="107">
        <v>0</v>
      </c>
      <c r="AS42" s="107">
        <v>0</v>
      </c>
      <c r="AT42" s="107">
        <v>0</v>
      </c>
      <c r="AU42" s="107">
        <v>0</v>
      </c>
      <c r="AV42" s="107">
        <v>0</v>
      </c>
      <c r="AW42" s="107">
        <v>0</v>
      </c>
      <c r="AX42" s="107">
        <v>0</v>
      </c>
      <c r="AY42" s="107">
        <v>0</v>
      </c>
      <c r="AZ42" s="107">
        <v>0</v>
      </c>
      <c r="BA42" s="107">
        <v>0</v>
      </c>
      <c r="BB42" s="107">
        <v>0</v>
      </c>
      <c r="BC42" s="107">
        <v>0</v>
      </c>
      <c r="BD42" s="107">
        <v>0</v>
      </c>
      <c r="BE42" s="107">
        <v>0</v>
      </c>
      <c r="BF42" s="107">
        <v>0</v>
      </c>
      <c r="BG42" s="107">
        <v>0</v>
      </c>
      <c r="BH42" s="107">
        <v>0</v>
      </c>
      <c r="BI42" s="107">
        <v>0</v>
      </c>
      <c r="BJ42" s="107">
        <v>0</v>
      </c>
      <c r="BK42" s="107">
        <v>0</v>
      </c>
    </row>
    <row r="43" spans="1:63" ht="47.25" x14ac:dyDescent="0.25">
      <c r="A43" s="90" t="str">
        <f>G0228_1074205010351_02_0_69_!A44</f>
        <v>1.2</v>
      </c>
      <c r="B43" s="104" t="str">
        <f>G0228_1074205010351_02_0_69_!B44</f>
        <v>Реконструкция, модернизация, техническое перевооружение всего, в том числе:</v>
      </c>
      <c r="C43" s="105" t="str">
        <f>G0228_1074205010351_02_0_69_!C44</f>
        <v>Г</v>
      </c>
      <c r="D43" s="107">
        <f t="shared" ref="D43:AI43" si="11">SUM(D44,D54,D57,D70)</f>
        <v>0</v>
      </c>
      <c r="E43" s="107">
        <f t="shared" si="11"/>
        <v>0</v>
      </c>
      <c r="F43" s="107">
        <f t="shared" si="11"/>
        <v>0</v>
      </c>
      <c r="G43" s="107">
        <f t="shared" si="11"/>
        <v>0</v>
      </c>
      <c r="H43" s="107">
        <f t="shared" si="11"/>
        <v>0</v>
      </c>
      <c r="I43" s="107">
        <f t="shared" si="11"/>
        <v>0</v>
      </c>
      <c r="J43" s="107">
        <f t="shared" si="11"/>
        <v>0</v>
      </c>
      <c r="K43" s="107">
        <f t="shared" si="11"/>
        <v>0</v>
      </c>
      <c r="L43" s="107">
        <f t="shared" si="11"/>
        <v>0</v>
      </c>
      <c r="M43" s="107">
        <f t="shared" si="11"/>
        <v>0</v>
      </c>
      <c r="N43" s="107">
        <f t="shared" si="11"/>
        <v>0</v>
      </c>
      <c r="O43" s="107">
        <f t="shared" si="11"/>
        <v>0</v>
      </c>
      <c r="P43" s="107">
        <f t="shared" si="11"/>
        <v>0</v>
      </c>
      <c r="Q43" s="107">
        <f t="shared" si="11"/>
        <v>0</v>
      </c>
      <c r="R43" s="107">
        <f t="shared" si="11"/>
        <v>0</v>
      </c>
      <c r="S43" s="107">
        <f t="shared" si="11"/>
        <v>0</v>
      </c>
      <c r="T43" s="107">
        <f t="shared" si="11"/>
        <v>0</v>
      </c>
      <c r="U43" s="107">
        <f t="shared" si="11"/>
        <v>0</v>
      </c>
      <c r="V43" s="107">
        <f t="shared" si="11"/>
        <v>0</v>
      </c>
      <c r="W43" s="107">
        <f t="shared" si="11"/>
        <v>0</v>
      </c>
      <c r="X43" s="107">
        <f t="shared" si="11"/>
        <v>0</v>
      </c>
      <c r="Y43" s="107">
        <f t="shared" si="11"/>
        <v>0</v>
      </c>
      <c r="Z43" s="107">
        <f t="shared" si="11"/>
        <v>0</v>
      </c>
      <c r="AA43" s="107">
        <f t="shared" si="11"/>
        <v>0</v>
      </c>
      <c r="AB43" s="107">
        <f t="shared" si="11"/>
        <v>0</v>
      </c>
      <c r="AC43" s="107">
        <f t="shared" si="11"/>
        <v>0</v>
      </c>
      <c r="AD43" s="107">
        <f t="shared" si="11"/>
        <v>0</v>
      </c>
      <c r="AE43" s="107">
        <f t="shared" si="11"/>
        <v>0</v>
      </c>
      <c r="AF43" s="107">
        <f t="shared" si="11"/>
        <v>0</v>
      </c>
      <c r="AG43" s="107">
        <f t="shared" si="11"/>
        <v>0</v>
      </c>
      <c r="AH43" s="107">
        <f t="shared" si="11"/>
        <v>0</v>
      </c>
      <c r="AI43" s="107">
        <f t="shared" si="11"/>
        <v>0</v>
      </c>
      <c r="AJ43" s="107">
        <f t="shared" ref="AJ43:BK43" si="12">SUM(AJ44,AJ54,AJ57,AJ70)</f>
        <v>0</v>
      </c>
      <c r="AK43" s="107">
        <f t="shared" si="12"/>
        <v>0</v>
      </c>
      <c r="AL43" s="107">
        <f t="shared" si="12"/>
        <v>0</v>
      </c>
      <c r="AM43" s="107">
        <f t="shared" si="12"/>
        <v>0</v>
      </c>
      <c r="AN43" s="221">
        <f t="shared" si="12"/>
        <v>0.15</v>
      </c>
      <c r="AO43" s="221">
        <f t="shared" si="12"/>
        <v>0</v>
      </c>
      <c r="AP43" s="107">
        <f t="shared" si="12"/>
        <v>0</v>
      </c>
      <c r="AQ43" s="107">
        <f t="shared" si="12"/>
        <v>0</v>
      </c>
      <c r="AR43" s="107">
        <f t="shared" si="12"/>
        <v>0</v>
      </c>
      <c r="AS43" s="107">
        <f t="shared" si="12"/>
        <v>0</v>
      </c>
      <c r="AT43" s="107">
        <f t="shared" si="12"/>
        <v>0</v>
      </c>
      <c r="AU43" s="107">
        <f t="shared" si="12"/>
        <v>0</v>
      </c>
      <c r="AV43" s="107">
        <f t="shared" si="12"/>
        <v>0</v>
      </c>
      <c r="AW43" s="107">
        <f t="shared" si="12"/>
        <v>0</v>
      </c>
      <c r="AX43" s="107">
        <f t="shared" si="12"/>
        <v>0</v>
      </c>
      <c r="AY43" s="107">
        <f t="shared" si="12"/>
        <v>0</v>
      </c>
      <c r="AZ43" s="107">
        <f t="shared" si="12"/>
        <v>0</v>
      </c>
      <c r="BA43" s="107">
        <f t="shared" si="12"/>
        <v>0</v>
      </c>
      <c r="BB43" s="107">
        <f t="shared" si="12"/>
        <v>0</v>
      </c>
      <c r="BC43" s="107">
        <f t="shared" si="12"/>
        <v>0</v>
      </c>
      <c r="BD43" s="107">
        <f t="shared" si="12"/>
        <v>0</v>
      </c>
      <c r="BE43" s="107">
        <f t="shared" si="12"/>
        <v>0</v>
      </c>
      <c r="BF43" s="107">
        <f t="shared" si="12"/>
        <v>0</v>
      </c>
      <c r="BG43" s="107">
        <f t="shared" si="12"/>
        <v>0</v>
      </c>
      <c r="BH43" s="107">
        <f t="shared" si="12"/>
        <v>0.25983514323553492</v>
      </c>
      <c r="BI43" s="107">
        <f t="shared" si="12"/>
        <v>267.69600000000003</v>
      </c>
      <c r="BJ43" s="107">
        <f t="shared" si="12"/>
        <v>0</v>
      </c>
      <c r="BK43" s="107">
        <f t="shared" si="12"/>
        <v>0</v>
      </c>
    </row>
    <row r="44" spans="1:63" ht="78.75" x14ac:dyDescent="0.25">
      <c r="A44" s="90" t="str">
        <f>G0228_1074205010351_02_0_69_!A45</f>
        <v>1.2.1</v>
      </c>
      <c r="B44" s="104"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4" s="105" t="str">
        <f>G0228_1074205010351_02_0_69_!C45</f>
        <v>Г</v>
      </c>
      <c r="D44" s="107">
        <f t="shared" ref="D44:AI44" si="13">SUM(D45,D46)</f>
        <v>0</v>
      </c>
      <c r="E44" s="107">
        <f t="shared" si="13"/>
        <v>0</v>
      </c>
      <c r="F44" s="107">
        <f t="shared" si="13"/>
        <v>0</v>
      </c>
      <c r="G44" s="107">
        <f t="shared" si="13"/>
        <v>0</v>
      </c>
      <c r="H44" s="107">
        <f t="shared" si="13"/>
        <v>0</v>
      </c>
      <c r="I44" s="107">
        <f t="shared" si="13"/>
        <v>0</v>
      </c>
      <c r="J44" s="107">
        <f t="shared" si="13"/>
        <v>0</v>
      </c>
      <c r="K44" s="107">
        <f t="shared" si="13"/>
        <v>0</v>
      </c>
      <c r="L44" s="107">
        <f t="shared" si="13"/>
        <v>0</v>
      </c>
      <c r="M44" s="107">
        <f t="shared" si="13"/>
        <v>0</v>
      </c>
      <c r="N44" s="107">
        <f t="shared" si="13"/>
        <v>0</v>
      </c>
      <c r="O44" s="107">
        <f t="shared" si="13"/>
        <v>0</v>
      </c>
      <c r="P44" s="107">
        <f t="shared" si="13"/>
        <v>0</v>
      </c>
      <c r="Q44" s="107">
        <f t="shared" si="13"/>
        <v>0</v>
      </c>
      <c r="R44" s="107">
        <f t="shared" si="13"/>
        <v>0</v>
      </c>
      <c r="S44" s="107">
        <f t="shared" si="13"/>
        <v>0</v>
      </c>
      <c r="T44" s="107">
        <f t="shared" si="13"/>
        <v>0</v>
      </c>
      <c r="U44" s="107">
        <f t="shared" si="13"/>
        <v>0</v>
      </c>
      <c r="V44" s="107">
        <f t="shared" si="13"/>
        <v>0</v>
      </c>
      <c r="W44" s="107">
        <f t="shared" si="13"/>
        <v>0</v>
      </c>
      <c r="X44" s="107">
        <f t="shared" si="13"/>
        <v>0</v>
      </c>
      <c r="Y44" s="107">
        <f t="shared" si="13"/>
        <v>0</v>
      </c>
      <c r="Z44" s="107">
        <f t="shared" si="13"/>
        <v>0</v>
      </c>
      <c r="AA44" s="107">
        <f t="shared" si="13"/>
        <v>0</v>
      </c>
      <c r="AB44" s="107">
        <f t="shared" si="13"/>
        <v>0</v>
      </c>
      <c r="AC44" s="107">
        <f t="shared" si="13"/>
        <v>0</v>
      </c>
      <c r="AD44" s="107">
        <f t="shared" si="13"/>
        <v>0</v>
      </c>
      <c r="AE44" s="107">
        <f t="shared" si="13"/>
        <v>0</v>
      </c>
      <c r="AF44" s="107">
        <f t="shared" si="13"/>
        <v>0</v>
      </c>
      <c r="AG44" s="107">
        <f t="shared" si="13"/>
        <v>0</v>
      </c>
      <c r="AH44" s="107">
        <f t="shared" si="13"/>
        <v>0</v>
      </c>
      <c r="AI44" s="107">
        <f t="shared" si="13"/>
        <v>0</v>
      </c>
      <c r="AJ44" s="107">
        <f t="shared" ref="AJ44:BK44" si="14">SUM(AJ45,AJ46)</f>
        <v>0</v>
      </c>
      <c r="AK44" s="107">
        <f t="shared" si="14"/>
        <v>0</v>
      </c>
      <c r="AL44" s="107">
        <f t="shared" si="14"/>
        <v>0</v>
      </c>
      <c r="AM44" s="107">
        <f t="shared" si="14"/>
        <v>0</v>
      </c>
      <c r="AN44" s="221">
        <f t="shared" si="14"/>
        <v>0</v>
      </c>
      <c r="AO44" s="221">
        <f t="shared" si="14"/>
        <v>0</v>
      </c>
      <c r="AP44" s="107">
        <f t="shared" si="14"/>
        <v>0</v>
      </c>
      <c r="AQ44" s="107">
        <f t="shared" si="14"/>
        <v>0</v>
      </c>
      <c r="AR44" s="107">
        <f t="shared" si="14"/>
        <v>0</v>
      </c>
      <c r="AS44" s="107">
        <f t="shared" si="14"/>
        <v>0</v>
      </c>
      <c r="AT44" s="107">
        <f t="shared" si="14"/>
        <v>0</v>
      </c>
      <c r="AU44" s="107">
        <f t="shared" si="14"/>
        <v>0</v>
      </c>
      <c r="AV44" s="107">
        <f t="shared" si="14"/>
        <v>0</v>
      </c>
      <c r="AW44" s="107">
        <f t="shared" si="14"/>
        <v>0</v>
      </c>
      <c r="AX44" s="107">
        <f t="shared" si="14"/>
        <v>0</v>
      </c>
      <c r="AY44" s="107">
        <f t="shared" si="14"/>
        <v>0</v>
      </c>
      <c r="AZ44" s="107">
        <f t="shared" si="14"/>
        <v>0</v>
      </c>
      <c r="BA44" s="107">
        <f t="shared" si="14"/>
        <v>0</v>
      </c>
      <c r="BB44" s="107">
        <f t="shared" si="14"/>
        <v>0</v>
      </c>
      <c r="BC44" s="107">
        <f t="shared" si="14"/>
        <v>0</v>
      </c>
      <c r="BD44" s="107">
        <f t="shared" si="14"/>
        <v>0</v>
      </c>
      <c r="BE44" s="107">
        <f t="shared" si="14"/>
        <v>0</v>
      </c>
      <c r="BF44" s="107">
        <f t="shared" si="14"/>
        <v>0</v>
      </c>
      <c r="BG44" s="107">
        <f t="shared" si="14"/>
        <v>0</v>
      </c>
      <c r="BH44" s="107">
        <f t="shared" si="14"/>
        <v>0</v>
      </c>
      <c r="BI44" s="107">
        <f t="shared" si="14"/>
        <v>267.69600000000003</v>
      </c>
      <c r="BJ44" s="107">
        <f t="shared" si="14"/>
        <v>0</v>
      </c>
      <c r="BK44" s="107">
        <f t="shared" si="14"/>
        <v>0</v>
      </c>
    </row>
    <row r="45" spans="1:63" ht="31.5" x14ac:dyDescent="0.25">
      <c r="A45" s="90" t="str">
        <f>G0228_1074205010351_02_0_69_!A46</f>
        <v>1.2.1.1</v>
      </c>
      <c r="B45" s="104" t="str">
        <f>G0228_1074205010351_02_0_69_!B46</f>
        <v>Реконструкция трансформаторных и иных подстанций, всего, в числе:</v>
      </c>
      <c r="C45" s="105" t="str">
        <f>G0228_1074205010351_02_0_69_!C46</f>
        <v>Г</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c r="AJ45" s="107">
        <v>0</v>
      </c>
      <c r="AK45" s="107">
        <v>0</v>
      </c>
      <c r="AL45" s="107">
        <v>0</v>
      </c>
      <c r="AM45" s="107">
        <v>0</v>
      </c>
      <c r="AN45" s="107">
        <v>0</v>
      </c>
      <c r="AO45" s="107">
        <v>0</v>
      </c>
      <c r="AP45" s="107">
        <v>0</v>
      </c>
      <c r="AQ45" s="107">
        <v>0</v>
      </c>
      <c r="AR45" s="107">
        <v>0</v>
      </c>
      <c r="AS45" s="107">
        <v>0</v>
      </c>
      <c r="AT45" s="107">
        <v>0</v>
      </c>
      <c r="AU45" s="107">
        <v>0</v>
      </c>
      <c r="AV45" s="107">
        <v>0</v>
      </c>
      <c r="AW45" s="107">
        <v>0</v>
      </c>
      <c r="AX45" s="107">
        <v>0</v>
      </c>
      <c r="AY45" s="107">
        <v>0</v>
      </c>
      <c r="AZ45" s="107">
        <v>0</v>
      </c>
      <c r="BA45" s="107">
        <v>0</v>
      </c>
      <c r="BB45" s="107">
        <v>0</v>
      </c>
      <c r="BC45" s="107">
        <v>0</v>
      </c>
      <c r="BD45" s="107">
        <v>0</v>
      </c>
      <c r="BE45" s="107">
        <v>0</v>
      </c>
      <c r="BF45" s="107">
        <v>0</v>
      </c>
      <c r="BG45" s="107">
        <v>0</v>
      </c>
      <c r="BH45" s="107">
        <v>0</v>
      </c>
      <c r="BI45" s="107">
        <v>0</v>
      </c>
      <c r="BJ45" s="107">
        <v>0</v>
      </c>
      <c r="BK45" s="107">
        <v>0</v>
      </c>
    </row>
    <row r="46" spans="1:63" ht="78.75" x14ac:dyDescent="0.25">
      <c r="A46" s="90" t="str">
        <f>G0228_1074205010351_02_0_69_!A47</f>
        <v>1.2.1.2</v>
      </c>
      <c r="B46" s="104" t="str">
        <f>G0228_1074205010351_02_0_69_!B47</f>
        <v>Модернизация, техническое перевооружение трансформаторных и иных подстанций, распределительных пунктов, всего, в том числе:</v>
      </c>
      <c r="C46" s="105" t="str">
        <f>G0228_1074205010351_02_0_69_!C47</f>
        <v>Г</v>
      </c>
      <c r="D46" s="121">
        <f>SUM(D47:D53)</f>
        <v>0</v>
      </c>
      <c r="E46" s="121">
        <f t="shared" ref="E46:BK46" si="15">SUM(E47:E53)</f>
        <v>0</v>
      </c>
      <c r="F46" s="121">
        <f t="shared" si="15"/>
        <v>0</v>
      </c>
      <c r="G46" s="121">
        <f t="shared" si="15"/>
        <v>0</v>
      </c>
      <c r="H46" s="121">
        <f t="shared" si="15"/>
        <v>0</v>
      </c>
      <c r="I46" s="121">
        <f t="shared" si="15"/>
        <v>0</v>
      </c>
      <c r="J46" s="121">
        <f t="shared" si="15"/>
        <v>0</v>
      </c>
      <c r="K46" s="121">
        <f t="shared" si="15"/>
        <v>0</v>
      </c>
      <c r="L46" s="121">
        <f t="shared" si="15"/>
        <v>0</v>
      </c>
      <c r="M46" s="121">
        <f t="shared" si="15"/>
        <v>0</v>
      </c>
      <c r="N46" s="121">
        <f t="shared" si="15"/>
        <v>0</v>
      </c>
      <c r="O46" s="121">
        <f t="shared" si="15"/>
        <v>0</v>
      </c>
      <c r="P46" s="121">
        <f t="shared" si="15"/>
        <v>0</v>
      </c>
      <c r="Q46" s="121">
        <f t="shared" si="15"/>
        <v>0</v>
      </c>
      <c r="R46" s="121">
        <f t="shared" si="15"/>
        <v>0</v>
      </c>
      <c r="S46" s="121">
        <f t="shared" si="15"/>
        <v>0</v>
      </c>
      <c r="T46" s="121">
        <f t="shared" si="15"/>
        <v>0</v>
      </c>
      <c r="U46" s="121">
        <f t="shared" si="15"/>
        <v>0</v>
      </c>
      <c r="V46" s="121">
        <f t="shared" si="15"/>
        <v>0</v>
      </c>
      <c r="W46" s="121">
        <f t="shared" si="15"/>
        <v>0</v>
      </c>
      <c r="X46" s="121">
        <f t="shared" si="15"/>
        <v>0</v>
      </c>
      <c r="Y46" s="121">
        <f t="shared" si="15"/>
        <v>0</v>
      </c>
      <c r="Z46" s="121">
        <f t="shared" si="15"/>
        <v>0</v>
      </c>
      <c r="AA46" s="121">
        <f t="shared" si="15"/>
        <v>0</v>
      </c>
      <c r="AB46" s="121">
        <f t="shared" si="15"/>
        <v>0</v>
      </c>
      <c r="AC46" s="121">
        <f t="shared" si="15"/>
        <v>0</v>
      </c>
      <c r="AD46" s="121">
        <f t="shared" si="15"/>
        <v>0</v>
      </c>
      <c r="AE46" s="121">
        <f t="shared" si="15"/>
        <v>0</v>
      </c>
      <c r="AF46" s="121">
        <f t="shared" si="15"/>
        <v>0</v>
      </c>
      <c r="AG46" s="121">
        <f t="shared" si="15"/>
        <v>0</v>
      </c>
      <c r="AH46" s="121">
        <f t="shared" si="15"/>
        <v>0</v>
      </c>
      <c r="AI46" s="121">
        <f t="shared" si="15"/>
        <v>0</v>
      </c>
      <c r="AJ46" s="121">
        <f t="shared" si="15"/>
        <v>0</v>
      </c>
      <c r="AK46" s="121">
        <f t="shared" si="15"/>
        <v>0</v>
      </c>
      <c r="AL46" s="121">
        <f t="shared" si="15"/>
        <v>0</v>
      </c>
      <c r="AM46" s="121">
        <f t="shared" si="15"/>
        <v>0</v>
      </c>
      <c r="AN46" s="121">
        <f t="shared" si="15"/>
        <v>0</v>
      </c>
      <c r="AO46" s="121">
        <f t="shared" si="15"/>
        <v>0</v>
      </c>
      <c r="AP46" s="121">
        <f t="shared" si="15"/>
        <v>0</v>
      </c>
      <c r="AQ46" s="121">
        <f t="shared" si="15"/>
        <v>0</v>
      </c>
      <c r="AR46" s="121">
        <f t="shared" si="15"/>
        <v>0</v>
      </c>
      <c r="AS46" s="121">
        <f t="shared" si="15"/>
        <v>0</v>
      </c>
      <c r="AT46" s="121">
        <f t="shared" si="15"/>
        <v>0</v>
      </c>
      <c r="AU46" s="121">
        <f t="shared" si="15"/>
        <v>0</v>
      </c>
      <c r="AV46" s="121">
        <f t="shared" si="15"/>
        <v>0</v>
      </c>
      <c r="AW46" s="121">
        <f t="shared" si="15"/>
        <v>0</v>
      </c>
      <c r="AX46" s="121">
        <f t="shared" si="15"/>
        <v>0</v>
      </c>
      <c r="AY46" s="121">
        <f t="shared" si="15"/>
        <v>0</v>
      </c>
      <c r="AZ46" s="121">
        <f t="shared" si="15"/>
        <v>0</v>
      </c>
      <c r="BA46" s="121">
        <f t="shared" si="15"/>
        <v>0</v>
      </c>
      <c r="BB46" s="121">
        <f t="shared" si="15"/>
        <v>0</v>
      </c>
      <c r="BC46" s="121">
        <f t="shared" si="15"/>
        <v>0</v>
      </c>
      <c r="BD46" s="121">
        <f t="shared" si="15"/>
        <v>0</v>
      </c>
      <c r="BE46" s="121">
        <f t="shared" si="15"/>
        <v>0</v>
      </c>
      <c r="BF46" s="121">
        <f t="shared" si="15"/>
        <v>0</v>
      </c>
      <c r="BG46" s="121">
        <f t="shared" si="15"/>
        <v>0</v>
      </c>
      <c r="BH46" s="121">
        <f t="shared" si="15"/>
        <v>0</v>
      </c>
      <c r="BI46" s="121">
        <f t="shared" si="15"/>
        <v>267.69600000000003</v>
      </c>
      <c r="BJ46" s="121">
        <f t="shared" si="15"/>
        <v>0</v>
      </c>
      <c r="BK46" s="121">
        <f t="shared" si="15"/>
        <v>0</v>
      </c>
    </row>
    <row r="47" spans="1:63" ht="15.75" x14ac:dyDescent="0.25">
      <c r="A47" s="90" t="str">
        <f>G0228_1074205010351_02_0_69_!A48</f>
        <v>1.2.1.2.1</v>
      </c>
      <c r="B47" s="104" t="str">
        <f>G0228_1074205010351_02_0_69_!B48</f>
        <v xml:space="preserve">Реконструкция ТП-9, ТП-10 </v>
      </c>
      <c r="C47" s="105" t="str">
        <f>G0228_1074205010351_02_0_69_!C48</f>
        <v>L_0000000001</v>
      </c>
      <c r="D47" s="107">
        <v>0</v>
      </c>
      <c r="E47" s="107" t="s">
        <v>482</v>
      </c>
      <c r="F47" s="107">
        <v>0</v>
      </c>
      <c r="G47" s="107" t="s">
        <v>482</v>
      </c>
      <c r="H47" s="107">
        <v>0</v>
      </c>
      <c r="I47" s="107" t="s">
        <v>482</v>
      </c>
      <c r="J47" s="107">
        <v>0</v>
      </c>
      <c r="K47" s="107" t="s">
        <v>482</v>
      </c>
      <c r="L47" s="107">
        <v>0</v>
      </c>
      <c r="M47" s="107" t="s">
        <v>482</v>
      </c>
      <c r="N47" s="107">
        <v>0</v>
      </c>
      <c r="O47" s="107" t="s">
        <v>482</v>
      </c>
      <c r="P47" s="107">
        <v>0</v>
      </c>
      <c r="Q47" s="107" t="s">
        <v>482</v>
      </c>
      <c r="R47" s="107">
        <v>0</v>
      </c>
      <c r="S47" s="107" t="s">
        <v>482</v>
      </c>
      <c r="T47" s="107">
        <v>0</v>
      </c>
      <c r="U47" s="107" t="s">
        <v>482</v>
      </c>
      <c r="V47" s="107">
        <v>0</v>
      </c>
      <c r="W47" s="107" t="s">
        <v>482</v>
      </c>
      <c r="X47" s="107">
        <v>0</v>
      </c>
      <c r="Y47" s="107" t="s">
        <v>482</v>
      </c>
      <c r="Z47" s="107">
        <v>0</v>
      </c>
      <c r="AA47" s="107" t="s">
        <v>482</v>
      </c>
      <c r="AB47" s="107">
        <v>0</v>
      </c>
      <c r="AC47" s="107" t="s">
        <v>482</v>
      </c>
      <c r="AD47" s="107">
        <v>0</v>
      </c>
      <c r="AE47" s="107" t="s">
        <v>482</v>
      </c>
      <c r="AF47" s="107">
        <v>0</v>
      </c>
      <c r="AG47" s="107" t="s">
        <v>482</v>
      </c>
      <c r="AH47" s="107">
        <v>0</v>
      </c>
      <c r="AI47" s="107" t="s">
        <v>482</v>
      </c>
      <c r="AJ47" s="107">
        <v>0</v>
      </c>
      <c r="AK47" s="107" t="s">
        <v>482</v>
      </c>
      <c r="AL47" s="107">
        <v>0</v>
      </c>
      <c r="AM47" s="107" t="s">
        <v>482</v>
      </c>
      <c r="AN47" s="107">
        <v>0</v>
      </c>
      <c r="AO47" s="107" t="s">
        <v>482</v>
      </c>
      <c r="AP47" s="107">
        <v>0</v>
      </c>
      <c r="AQ47" s="107" t="s">
        <v>482</v>
      </c>
      <c r="AR47" s="107">
        <v>0</v>
      </c>
      <c r="AS47" s="107" t="s">
        <v>482</v>
      </c>
      <c r="AT47" s="107">
        <v>0</v>
      </c>
      <c r="AU47" s="107" t="s">
        <v>482</v>
      </c>
      <c r="AV47" s="107">
        <v>0</v>
      </c>
      <c r="AW47" s="107" t="s">
        <v>482</v>
      </c>
      <c r="AX47" s="107">
        <v>0</v>
      </c>
      <c r="AY47" s="107" t="s">
        <v>482</v>
      </c>
      <c r="AZ47" s="107">
        <v>0</v>
      </c>
      <c r="BA47" s="478" t="s">
        <v>482</v>
      </c>
      <c r="BB47" s="107">
        <v>0</v>
      </c>
      <c r="BC47" s="107" t="s">
        <v>482</v>
      </c>
      <c r="BD47" s="107">
        <v>0</v>
      </c>
      <c r="BE47" s="107" t="s">
        <v>482</v>
      </c>
      <c r="BF47" s="107">
        <v>0</v>
      </c>
      <c r="BG47" s="107" t="s">
        <v>482</v>
      </c>
      <c r="BH47" s="478">
        <f>G0228_1074205010351_03_0_69_!AK48</f>
        <v>0</v>
      </c>
      <c r="BI47" s="107" t="s">
        <v>482</v>
      </c>
      <c r="BJ47" s="107">
        <v>0</v>
      </c>
      <c r="BK47" s="107" t="s">
        <v>482</v>
      </c>
    </row>
    <row r="48" spans="1:63" ht="31.5" x14ac:dyDescent="0.25">
      <c r="A48" s="90" t="str">
        <f>G0228_1074205010351_02_0_69_!A49</f>
        <v>1.2.1.2.2</v>
      </c>
      <c r="B48" s="104" t="str">
        <f>G0228_1074205010351_02_0_69_!B49</f>
        <v>Замена силового трансформатора ТП-5</v>
      </c>
      <c r="C48" s="105" t="str">
        <f>G0228_1074205010351_02_0_69_!C49</f>
        <v>L_0000000002</v>
      </c>
      <c r="D48" s="107">
        <v>0</v>
      </c>
      <c r="E48" s="107" t="s">
        <v>482</v>
      </c>
      <c r="F48" s="107">
        <v>0</v>
      </c>
      <c r="G48" s="107" t="s">
        <v>482</v>
      </c>
      <c r="H48" s="107">
        <v>0</v>
      </c>
      <c r="I48" s="107" t="s">
        <v>482</v>
      </c>
      <c r="J48" s="107">
        <v>0</v>
      </c>
      <c r="K48" s="107" t="s">
        <v>482</v>
      </c>
      <c r="L48" s="107">
        <v>0</v>
      </c>
      <c r="M48" s="107" t="s">
        <v>482</v>
      </c>
      <c r="N48" s="107">
        <v>0</v>
      </c>
      <c r="O48" s="107" t="s">
        <v>482</v>
      </c>
      <c r="P48" s="107">
        <v>0</v>
      </c>
      <c r="Q48" s="107" t="s">
        <v>482</v>
      </c>
      <c r="R48" s="107">
        <v>0</v>
      </c>
      <c r="S48" s="107" t="s">
        <v>482</v>
      </c>
      <c r="T48" s="107">
        <v>0</v>
      </c>
      <c r="U48" s="107" t="s">
        <v>482</v>
      </c>
      <c r="V48" s="107">
        <v>0</v>
      </c>
      <c r="W48" s="107" t="s">
        <v>482</v>
      </c>
      <c r="X48" s="107">
        <v>0</v>
      </c>
      <c r="Y48" s="107" t="s">
        <v>482</v>
      </c>
      <c r="Z48" s="107">
        <v>0</v>
      </c>
      <c r="AA48" s="107" t="s">
        <v>482</v>
      </c>
      <c r="AB48" s="107">
        <v>0</v>
      </c>
      <c r="AC48" s="107" t="s">
        <v>482</v>
      </c>
      <c r="AD48" s="107">
        <v>0</v>
      </c>
      <c r="AE48" s="107" t="s">
        <v>482</v>
      </c>
      <c r="AF48" s="107">
        <v>0</v>
      </c>
      <c r="AG48" s="107" t="s">
        <v>482</v>
      </c>
      <c r="AH48" s="107">
        <v>0</v>
      </c>
      <c r="AI48" s="107" t="s">
        <v>482</v>
      </c>
      <c r="AJ48" s="107">
        <v>0</v>
      </c>
      <c r="AK48" s="107" t="s">
        <v>482</v>
      </c>
      <c r="AL48" s="107">
        <v>0</v>
      </c>
      <c r="AM48" s="107" t="s">
        <v>482</v>
      </c>
      <c r="AN48" s="107">
        <v>0</v>
      </c>
      <c r="AO48" s="107" t="s">
        <v>482</v>
      </c>
      <c r="AP48" s="107">
        <v>0</v>
      </c>
      <c r="AQ48" s="107" t="s">
        <v>482</v>
      </c>
      <c r="AR48" s="107">
        <v>0</v>
      </c>
      <c r="AS48" s="107" t="s">
        <v>482</v>
      </c>
      <c r="AT48" s="107">
        <v>0</v>
      </c>
      <c r="AU48" s="107" t="s">
        <v>482</v>
      </c>
      <c r="AV48" s="107">
        <v>0</v>
      </c>
      <c r="AW48" s="107" t="s">
        <v>482</v>
      </c>
      <c r="AX48" s="107">
        <v>0</v>
      </c>
      <c r="AY48" s="107" t="s">
        <v>482</v>
      </c>
      <c r="AZ48" s="107">
        <v>0</v>
      </c>
      <c r="BA48" s="478" t="s">
        <v>482</v>
      </c>
      <c r="BB48" s="107">
        <v>0</v>
      </c>
      <c r="BC48" s="107" t="s">
        <v>482</v>
      </c>
      <c r="BD48" s="107">
        <v>0</v>
      </c>
      <c r="BE48" s="107" t="s">
        <v>482</v>
      </c>
      <c r="BF48" s="107">
        <v>0</v>
      </c>
      <c r="BG48" s="107" t="s">
        <v>482</v>
      </c>
      <c r="BH48" s="478">
        <f>G0228_1074205010351_03_0_69_!AK49</f>
        <v>0</v>
      </c>
      <c r="BI48" s="107" t="s">
        <v>482</v>
      </c>
      <c r="BJ48" s="107">
        <v>0</v>
      </c>
      <c r="BK48" s="107" t="s">
        <v>482</v>
      </c>
    </row>
    <row r="49" spans="1:63" ht="31.5" x14ac:dyDescent="0.25">
      <c r="A49" s="90" t="str">
        <f>G0228_1074205010351_02_0_69_!A50</f>
        <v>1.2.1.2.3</v>
      </c>
      <c r="B49" s="104" t="str">
        <f>G0228_1074205010351_02_0_69_!B50</f>
        <v>Замена силового трансформатора ТП-6</v>
      </c>
      <c r="C49" s="105" t="str">
        <f>G0228_1074205010351_02_0_69_!C50</f>
        <v>L_0000000003</v>
      </c>
      <c r="D49" s="107">
        <v>0</v>
      </c>
      <c r="E49" s="107" t="s">
        <v>482</v>
      </c>
      <c r="F49" s="107">
        <v>0</v>
      </c>
      <c r="G49" s="107" t="s">
        <v>482</v>
      </c>
      <c r="H49" s="107">
        <v>0</v>
      </c>
      <c r="I49" s="107" t="s">
        <v>482</v>
      </c>
      <c r="J49" s="107">
        <v>0</v>
      </c>
      <c r="K49" s="107" t="s">
        <v>482</v>
      </c>
      <c r="L49" s="107">
        <v>0</v>
      </c>
      <c r="M49" s="107" t="s">
        <v>482</v>
      </c>
      <c r="N49" s="107">
        <v>0</v>
      </c>
      <c r="O49" s="107" t="s">
        <v>482</v>
      </c>
      <c r="P49" s="107">
        <v>0</v>
      </c>
      <c r="Q49" s="107" t="s">
        <v>482</v>
      </c>
      <c r="R49" s="107">
        <v>0</v>
      </c>
      <c r="S49" s="107" t="s">
        <v>482</v>
      </c>
      <c r="T49" s="107">
        <v>0</v>
      </c>
      <c r="U49" s="107" t="s">
        <v>482</v>
      </c>
      <c r="V49" s="107">
        <v>0</v>
      </c>
      <c r="W49" s="107" t="s">
        <v>482</v>
      </c>
      <c r="X49" s="107">
        <v>0</v>
      </c>
      <c r="Y49" s="107" t="s">
        <v>482</v>
      </c>
      <c r="Z49" s="107">
        <v>0</v>
      </c>
      <c r="AA49" s="107" t="s">
        <v>482</v>
      </c>
      <c r="AB49" s="107">
        <v>0</v>
      </c>
      <c r="AC49" s="107" t="s">
        <v>482</v>
      </c>
      <c r="AD49" s="107">
        <v>0</v>
      </c>
      <c r="AE49" s="107" t="s">
        <v>482</v>
      </c>
      <c r="AF49" s="107">
        <v>0</v>
      </c>
      <c r="AG49" s="107" t="s">
        <v>482</v>
      </c>
      <c r="AH49" s="107">
        <v>0</v>
      </c>
      <c r="AI49" s="107" t="s">
        <v>482</v>
      </c>
      <c r="AJ49" s="107">
        <v>0</v>
      </c>
      <c r="AK49" s="107" t="s">
        <v>482</v>
      </c>
      <c r="AL49" s="107">
        <v>0</v>
      </c>
      <c r="AM49" s="107" t="s">
        <v>482</v>
      </c>
      <c r="AN49" s="107">
        <v>0</v>
      </c>
      <c r="AO49" s="107" t="s">
        <v>482</v>
      </c>
      <c r="AP49" s="107">
        <v>0</v>
      </c>
      <c r="AQ49" s="107" t="s">
        <v>482</v>
      </c>
      <c r="AR49" s="107">
        <v>0</v>
      </c>
      <c r="AS49" s="107" t="s">
        <v>482</v>
      </c>
      <c r="AT49" s="107">
        <v>0</v>
      </c>
      <c r="AU49" s="107" t="s">
        <v>482</v>
      </c>
      <c r="AV49" s="107">
        <v>0</v>
      </c>
      <c r="AW49" s="107" t="s">
        <v>482</v>
      </c>
      <c r="AX49" s="107">
        <v>0</v>
      </c>
      <c r="AY49" s="107" t="s">
        <v>482</v>
      </c>
      <c r="AZ49" s="107">
        <v>0</v>
      </c>
      <c r="BA49" s="478" t="s">
        <v>482</v>
      </c>
      <c r="BB49" s="107">
        <v>0</v>
      </c>
      <c r="BC49" s="107" t="s">
        <v>482</v>
      </c>
      <c r="BD49" s="107">
        <v>0</v>
      </c>
      <c r="BE49" s="107" t="s">
        <v>482</v>
      </c>
      <c r="BF49" s="107">
        <v>0</v>
      </c>
      <c r="BG49" s="107" t="s">
        <v>482</v>
      </c>
      <c r="BH49" s="478">
        <f>G0228_1074205010351_03_0_69_!AK50</f>
        <v>0</v>
      </c>
      <c r="BI49" s="107" t="s">
        <v>482</v>
      </c>
      <c r="BJ49" s="107">
        <v>0</v>
      </c>
      <c r="BK49" s="107" t="s">
        <v>482</v>
      </c>
    </row>
    <row r="50" spans="1:63" ht="31.5" x14ac:dyDescent="0.25">
      <c r="A50" s="90" t="str">
        <f>G0228_1074205010351_02_0_69_!A51</f>
        <v>1.2.1.2.4</v>
      </c>
      <c r="B50" s="104" t="str">
        <f>G0228_1074205010351_02_0_69_!B51</f>
        <v>Замена силового трансформатора ТП Л-19-41</v>
      </c>
      <c r="C50" s="105" t="str">
        <f>G0228_1074205010351_02_0_69_!C51</f>
        <v>L_0000000004</v>
      </c>
      <c r="D50" s="107">
        <v>0</v>
      </c>
      <c r="E50" s="107" t="s">
        <v>482</v>
      </c>
      <c r="F50" s="107">
        <v>0</v>
      </c>
      <c r="G50" s="107" t="s">
        <v>482</v>
      </c>
      <c r="H50" s="107">
        <v>0</v>
      </c>
      <c r="I50" s="107" t="s">
        <v>482</v>
      </c>
      <c r="J50" s="107">
        <v>0</v>
      </c>
      <c r="K50" s="107" t="s">
        <v>482</v>
      </c>
      <c r="L50" s="107">
        <v>0</v>
      </c>
      <c r="M50" s="107" t="s">
        <v>482</v>
      </c>
      <c r="N50" s="107">
        <v>0</v>
      </c>
      <c r="O50" s="107" t="s">
        <v>482</v>
      </c>
      <c r="P50" s="107">
        <v>0</v>
      </c>
      <c r="Q50" s="107" t="s">
        <v>482</v>
      </c>
      <c r="R50" s="107">
        <v>0</v>
      </c>
      <c r="S50" s="107" t="s">
        <v>482</v>
      </c>
      <c r="T50" s="107">
        <v>0</v>
      </c>
      <c r="U50" s="107" t="s">
        <v>482</v>
      </c>
      <c r="V50" s="107">
        <v>0</v>
      </c>
      <c r="W50" s="107" t="s">
        <v>482</v>
      </c>
      <c r="X50" s="107">
        <v>0</v>
      </c>
      <c r="Y50" s="107" t="s">
        <v>482</v>
      </c>
      <c r="Z50" s="107">
        <v>0</v>
      </c>
      <c r="AA50" s="107" t="s">
        <v>482</v>
      </c>
      <c r="AB50" s="107">
        <v>0</v>
      </c>
      <c r="AC50" s="107" t="s">
        <v>482</v>
      </c>
      <c r="AD50" s="107">
        <v>0</v>
      </c>
      <c r="AE50" s="107" t="s">
        <v>482</v>
      </c>
      <c r="AF50" s="107">
        <v>0</v>
      </c>
      <c r="AG50" s="107" t="s">
        <v>482</v>
      </c>
      <c r="AH50" s="107">
        <v>0</v>
      </c>
      <c r="AI50" s="107" t="s">
        <v>482</v>
      </c>
      <c r="AJ50" s="107">
        <v>0</v>
      </c>
      <c r="AK50" s="107" t="s">
        <v>482</v>
      </c>
      <c r="AL50" s="107">
        <v>0</v>
      </c>
      <c r="AM50" s="107" t="s">
        <v>482</v>
      </c>
      <c r="AN50" s="107">
        <v>0</v>
      </c>
      <c r="AO50" s="107" t="s">
        <v>482</v>
      </c>
      <c r="AP50" s="107">
        <v>0</v>
      </c>
      <c r="AQ50" s="107" t="s">
        <v>482</v>
      </c>
      <c r="AR50" s="107">
        <v>0</v>
      </c>
      <c r="AS50" s="107" t="s">
        <v>482</v>
      </c>
      <c r="AT50" s="107">
        <v>0</v>
      </c>
      <c r="AU50" s="107" t="s">
        <v>482</v>
      </c>
      <c r="AV50" s="107">
        <v>0</v>
      </c>
      <c r="AW50" s="107" t="s">
        <v>482</v>
      </c>
      <c r="AX50" s="107">
        <v>0</v>
      </c>
      <c r="AY50" s="107" t="s">
        <v>482</v>
      </c>
      <c r="AZ50" s="107">
        <v>0</v>
      </c>
      <c r="BA50" s="478" t="s">
        <v>482</v>
      </c>
      <c r="BB50" s="107">
        <v>0</v>
      </c>
      <c r="BC50" s="107" t="s">
        <v>482</v>
      </c>
      <c r="BD50" s="107">
        <v>0</v>
      </c>
      <c r="BE50" s="107" t="s">
        <v>482</v>
      </c>
      <c r="BF50" s="107">
        <v>0</v>
      </c>
      <c r="BG50" s="107" t="s">
        <v>482</v>
      </c>
      <c r="BH50" s="478">
        <f>G0228_1074205010351_03_0_69_!AK51</f>
        <v>0</v>
      </c>
      <c r="BI50" s="107" t="s">
        <v>482</v>
      </c>
      <c r="BJ50" s="107">
        <v>0</v>
      </c>
      <c r="BK50" s="107" t="s">
        <v>482</v>
      </c>
    </row>
    <row r="51" spans="1:63" ht="31.5" x14ac:dyDescent="0.25">
      <c r="A51" s="90" t="str">
        <f>G0228_1074205010351_02_0_69_!A52</f>
        <v>1.2.1.2.5</v>
      </c>
      <c r="B51" s="104" t="str">
        <f>G0228_1074205010351_02_0_69_!B52</f>
        <v>Проектирование и строительство ПС 35 кВ ГПЗ-5 (новая)</v>
      </c>
      <c r="C51" s="105" t="str">
        <f>G0228_1074205010351_02_0_69_!C52</f>
        <v>M_0000000001</v>
      </c>
      <c r="D51" s="107">
        <v>0</v>
      </c>
      <c r="E51" s="107" t="s">
        <v>482</v>
      </c>
      <c r="F51" s="107">
        <v>0</v>
      </c>
      <c r="G51" s="107" t="s">
        <v>482</v>
      </c>
      <c r="H51" s="107">
        <v>0</v>
      </c>
      <c r="I51" s="107" t="s">
        <v>482</v>
      </c>
      <c r="J51" s="107">
        <v>0</v>
      </c>
      <c r="K51" s="107" t="s">
        <v>482</v>
      </c>
      <c r="L51" s="107">
        <v>0</v>
      </c>
      <c r="M51" s="107" t="s">
        <v>482</v>
      </c>
      <c r="N51" s="107">
        <v>0</v>
      </c>
      <c r="O51" s="107" t="s">
        <v>482</v>
      </c>
      <c r="P51" s="107">
        <v>0</v>
      </c>
      <c r="Q51" s="107" t="s">
        <v>482</v>
      </c>
      <c r="R51" s="107">
        <v>0</v>
      </c>
      <c r="S51" s="107" t="s">
        <v>482</v>
      </c>
      <c r="T51" s="107">
        <v>0</v>
      </c>
      <c r="U51" s="107" t="s">
        <v>482</v>
      </c>
      <c r="V51" s="107">
        <v>0</v>
      </c>
      <c r="W51" s="107" t="s">
        <v>482</v>
      </c>
      <c r="X51" s="107">
        <v>0</v>
      </c>
      <c r="Y51" s="107" t="s">
        <v>482</v>
      </c>
      <c r="Z51" s="107">
        <v>0</v>
      </c>
      <c r="AA51" s="107" t="s">
        <v>482</v>
      </c>
      <c r="AB51" s="107">
        <v>0</v>
      </c>
      <c r="AC51" s="107" t="s">
        <v>482</v>
      </c>
      <c r="AD51" s="107">
        <v>0</v>
      </c>
      <c r="AE51" s="107" t="s">
        <v>482</v>
      </c>
      <c r="AF51" s="107">
        <v>0</v>
      </c>
      <c r="AG51" s="107" t="s">
        <v>482</v>
      </c>
      <c r="AH51" s="107">
        <v>0</v>
      </c>
      <c r="AI51" s="107" t="s">
        <v>482</v>
      </c>
      <c r="AJ51" s="107">
        <v>0</v>
      </c>
      <c r="AK51" s="107" t="s">
        <v>482</v>
      </c>
      <c r="AL51" s="107">
        <v>0</v>
      </c>
      <c r="AM51" s="107" t="s">
        <v>482</v>
      </c>
      <c r="AN51" s="107">
        <v>0</v>
      </c>
      <c r="AO51" s="107" t="s">
        <v>482</v>
      </c>
      <c r="AP51" s="107">
        <v>0</v>
      </c>
      <c r="AQ51" s="107" t="s">
        <v>482</v>
      </c>
      <c r="AR51" s="107">
        <v>0</v>
      </c>
      <c r="AS51" s="107" t="s">
        <v>482</v>
      </c>
      <c r="AT51" s="107">
        <v>0</v>
      </c>
      <c r="AU51" s="107" t="s">
        <v>482</v>
      </c>
      <c r="AV51" s="107">
        <v>0</v>
      </c>
      <c r="AW51" s="107" t="s">
        <v>482</v>
      </c>
      <c r="AX51" s="107">
        <v>0</v>
      </c>
      <c r="AY51" s="107" t="s">
        <v>482</v>
      </c>
      <c r="AZ51" s="107">
        <v>0</v>
      </c>
      <c r="BA51" s="478" t="s">
        <v>482</v>
      </c>
      <c r="BB51" s="107">
        <v>0</v>
      </c>
      <c r="BC51" s="107" t="s">
        <v>482</v>
      </c>
      <c r="BD51" s="107">
        <v>0</v>
      </c>
      <c r="BE51" s="107" t="s">
        <v>482</v>
      </c>
      <c r="BF51" s="107">
        <v>0</v>
      </c>
      <c r="BG51" s="107" t="s">
        <v>482</v>
      </c>
      <c r="BH51" s="478">
        <f>G0228_1074205010351_03_0_69_!AK52</f>
        <v>0</v>
      </c>
      <c r="BI51" s="107">
        <f>G0228_1074205010351_02_0_69_!CI19</f>
        <v>267.69600000000003</v>
      </c>
      <c r="BJ51" s="107">
        <v>0</v>
      </c>
      <c r="BK51" s="107" t="s">
        <v>482</v>
      </c>
    </row>
    <row r="52" spans="1:63" ht="31.5" hidden="1" x14ac:dyDescent="0.25">
      <c r="A52" s="90">
        <f>G0228_1074205010351_02_0_69_!A53</f>
        <v>0</v>
      </c>
      <c r="B52" s="104">
        <f>G0228_1074205010351_02_0_69_!B53</f>
        <v>0</v>
      </c>
      <c r="C52" s="105">
        <f>G0228_1074205010351_02_0_69_!C53</f>
        <v>0</v>
      </c>
      <c r="D52" s="107">
        <v>0</v>
      </c>
      <c r="E52" s="107" t="s">
        <v>482</v>
      </c>
      <c r="F52" s="107">
        <v>0</v>
      </c>
      <c r="G52" s="107" t="s">
        <v>482</v>
      </c>
      <c r="H52" s="107">
        <v>0</v>
      </c>
      <c r="I52" s="107" t="s">
        <v>482</v>
      </c>
      <c r="J52" s="107">
        <v>0</v>
      </c>
      <c r="K52" s="107" t="s">
        <v>482</v>
      </c>
      <c r="L52" s="107">
        <v>0</v>
      </c>
      <c r="M52" s="107" t="s">
        <v>482</v>
      </c>
      <c r="N52" s="107">
        <v>0</v>
      </c>
      <c r="O52" s="107" t="s">
        <v>482</v>
      </c>
      <c r="P52" s="107">
        <v>0</v>
      </c>
      <c r="Q52" s="107" t="s">
        <v>482</v>
      </c>
      <c r="R52" s="107">
        <v>0</v>
      </c>
      <c r="S52" s="107" t="s">
        <v>482</v>
      </c>
      <c r="T52" s="107">
        <v>0</v>
      </c>
      <c r="U52" s="107" t="s">
        <v>482</v>
      </c>
      <c r="V52" s="107">
        <v>0</v>
      </c>
      <c r="W52" s="107" t="s">
        <v>482</v>
      </c>
      <c r="X52" s="107">
        <v>0</v>
      </c>
      <c r="Y52" s="107" t="s">
        <v>482</v>
      </c>
      <c r="Z52" s="107">
        <v>0</v>
      </c>
      <c r="AA52" s="107" t="s">
        <v>482</v>
      </c>
      <c r="AB52" s="107">
        <v>0</v>
      </c>
      <c r="AC52" s="107" t="s">
        <v>482</v>
      </c>
      <c r="AD52" s="107">
        <v>0</v>
      </c>
      <c r="AE52" s="107" t="s">
        <v>482</v>
      </c>
      <c r="AF52" s="107">
        <v>0</v>
      </c>
      <c r="AG52" s="107" t="s">
        <v>482</v>
      </c>
      <c r="AH52" s="107">
        <v>0</v>
      </c>
      <c r="AI52" s="107" t="s">
        <v>482</v>
      </c>
      <c r="AJ52" s="107">
        <v>0</v>
      </c>
      <c r="AK52" s="107" t="s">
        <v>482</v>
      </c>
      <c r="AL52" s="107">
        <v>0</v>
      </c>
      <c r="AM52" s="107" t="s">
        <v>482</v>
      </c>
      <c r="AN52" s="107">
        <v>0</v>
      </c>
      <c r="AO52" s="107" t="s">
        <v>482</v>
      </c>
      <c r="AP52" s="107">
        <v>0</v>
      </c>
      <c r="AQ52" s="107" t="s">
        <v>482</v>
      </c>
      <c r="AR52" s="107">
        <v>0</v>
      </c>
      <c r="AS52" s="107" t="s">
        <v>482</v>
      </c>
      <c r="AT52" s="107">
        <v>0</v>
      </c>
      <c r="AU52" s="107" t="s">
        <v>482</v>
      </c>
      <c r="AV52" s="107">
        <v>0</v>
      </c>
      <c r="AW52" s="107" t="s">
        <v>482</v>
      </c>
      <c r="AX52" s="107">
        <v>0</v>
      </c>
      <c r="AY52" s="107" t="s">
        <v>482</v>
      </c>
      <c r="AZ52" s="107">
        <v>0</v>
      </c>
      <c r="BA52" s="478" t="s">
        <v>482</v>
      </c>
      <c r="BB52" s="107">
        <v>0</v>
      </c>
      <c r="BC52" s="107" t="s">
        <v>482</v>
      </c>
      <c r="BD52" s="107">
        <v>0</v>
      </c>
      <c r="BE52" s="107" t="s">
        <v>482</v>
      </c>
      <c r="BF52" s="107">
        <v>0</v>
      </c>
      <c r="BG52" s="107" t="s">
        <v>482</v>
      </c>
      <c r="BH52" s="478">
        <f>G0228_1074205010351_03_0_69_!AK53</f>
        <v>0</v>
      </c>
      <c r="BI52" s="107" t="s">
        <v>482</v>
      </c>
      <c r="BJ52" s="107">
        <v>0</v>
      </c>
      <c r="BK52" s="107" t="s">
        <v>482</v>
      </c>
    </row>
    <row r="53" spans="1:63" ht="15.75" hidden="1" x14ac:dyDescent="0.25">
      <c r="A53" s="90"/>
      <c r="B53" s="104"/>
      <c r="C53" s="105"/>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478"/>
      <c r="AI53" s="107"/>
      <c r="AJ53" s="107"/>
      <c r="AK53" s="107"/>
      <c r="AL53" s="107"/>
      <c r="AM53" s="107"/>
      <c r="AN53" s="107"/>
      <c r="AO53" s="107"/>
      <c r="AP53" s="107"/>
      <c r="AQ53" s="107"/>
      <c r="AR53" s="107"/>
      <c r="AS53" s="107"/>
      <c r="AT53" s="107"/>
      <c r="AU53" s="107"/>
      <c r="AV53" s="107"/>
      <c r="AW53" s="107"/>
      <c r="AX53" s="107"/>
      <c r="AY53" s="107"/>
      <c r="AZ53" s="107"/>
      <c r="BA53" s="478"/>
      <c r="BB53" s="107"/>
      <c r="BC53" s="107"/>
      <c r="BD53" s="107"/>
      <c r="BE53" s="107"/>
      <c r="BF53" s="107"/>
      <c r="BG53" s="107"/>
      <c r="BH53" s="107"/>
      <c r="BI53" s="107"/>
      <c r="BJ53" s="107"/>
      <c r="BK53" s="107"/>
    </row>
    <row r="54" spans="1:63" ht="47.25" x14ac:dyDescent="0.25">
      <c r="A54" s="90" t="str">
        <f>G0228_1074205010351_02_0_69_!A55</f>
        <v>1.2.2</v>
      </c>
      <c r="B54" s="104" t="str">
        <f>G0228_1074205010351_02_0_69_!B55</f>
        <v>Реконструкция, модернизация, техническое перевооружение линий электропередачи, всего, в том числе:</v>
      </c>
      <c r="C54" s="105" t="str">
        <f>G0228_1074205010351_02_0_69_!C55</f>
        <v>Г</v>
      </c>
      <c r="D54" s="107">
        <f t="shared" ref="D54:BK54" si="16">SUM(D55,D56)</f>
        <v>0</v>
      </c>
      <c r="E54" s="107">
        <f t="shared" si="16"/>
        <v>0</v>
      </c>
      <c r="F54" s="107">
        <f t="shared" si="16"/>
        <v>0</v>
      </c>
      <c r="G54" s="107">
        <f t="shared" si="16"/>
        <v>0</v>
      </c>
      <c r="H54" s="107">
        <f t="shared" si="16"/>
        <v>0</v>
      </c>
      <c r="I54" s="107">
        <f t="shared" si="16"/>
        <v>0</v>
      </c>
      <c r="J54" s="107">
        <f t="shared" si="16"/>
        <v>0</v>
      </c>
      <c r="K54" s="107">
        <f t="shared" si="16"/>
        <v>0</v>
      </c>
      <c r="L54" s="107">
        <f t="shared" si="16"/>
        <v>0</v>
      </c>
      <c r="M54" s="107">
        <f t="shared" si="16"/>
        <v>0</v>
      </c>
      <c r="N54" s="107">
        <f t="shared" si="16"/>
        <v>0</v>
      </c>
      <c r="O54" s="107">
        <f t="shared" si="16"/>
        <v>0</v>
      </c>
      <c r="P54" s="107">
        <f t="shared" si="16"/>
        <v>0</v>
      </c>
      <c r="Q54" s="107">
        <f t="shared" si="16"/>
        <v>0</v>
      </c>
      <c r="R54" s="107">
        <f t="shared" si="16"/>
        <v>0</v>
      </c>
      <c r="S54" s="107">
        <f t="shared" si="16"/>
        <v>0</v>
      </c>
      <c r="T54" s="107">
        <f t="shared" si="16"/>
        <v>0</v>
      </c>
      <c r="U54" s="107">
        <f t="shared" si="16"/>
        <v>0</v>
      </c>
      <c r="V54" s="107">
        <f t="shared" si="16"/>
        <v>0</v>
      </c>
      <c r="W54" s="107">
        <f t="shared" si="16"/>
        <v>0</v>
      </c>
      <c r="X54" s="107">
        <f t="shared" si="16"/>
        <v>0</v>
      </c>
      <c r="Y54" s="107">
        <f t="shared" si="16"/>
        <v>0</v>
      </c>
      <c r="Z54" s="107">
        <f t="shared" si="16"/>
        <v>0</v>
      </c>
      <c r="AA54" s="107">
        <f t="shared" si="16"/>
        <v>0</v>
      </c>
      <c r="AB54" s="107">
        <f t="shared" si="16"/>
        <v>0</v>
      </c>
      <c r="AC54" s="107">
        <f t="shared" si="16"/>
        <v>0</v>
      </c>
      <c r="AD54" s="107">
        <f t="shared" si="16"/>
        <v>0</v>
      </c>
      <c r="AE54" s="107">
        <f t="shared" si="16"/>
        <v>0</v>
      </c>
      <c r="AF54" s="107">
        <f t="shared" si="16"/>
        <v>0</v>
      </c>
      <c r="AG54" s="107">
        <f t="shared" si="16"/>
        <v>0</v>
      </c>
      <c r="AH54" s="107">
        <f t="shared" si="16"/>
        <v>0</v>
      </c>
      <c r="AI54" s="107">
        <f t="shared" si="16"/>
        <v>0</v>
      </c>
      <c r="AJ54" s="107">
        <f t="shared" si="16"/>
        <v>0</v>
      </c>
      <c r="AK54" s="107">
        <f t="shared" si="16"/>
        <v>0</v>
      </c>
      <c r="AL54" s="107">
        <f t="shared" si="16"/>
        <v>0</v>
      </c>
      <c r="AM54" s="107">
        <f t="shared" si="16"/>
        <v>0</v>
      </c>
      <c r="AN54" s="221">
        <f t="shared" si="16"/>
        <v>0</v>
      </c>
      <c r="AO54" s="221">
        <f t="shared" si="16"/>
        <v>0</v>
      </c>
      <c r="AP54" s="107">
        <f t="shared" si="16"/>
        <v>0</v>
      </c>
      <c r="AQ54" s="107">
        <f t="shared" si="16"/>
        <v>0</v>
      </c>
      <c r="AR54" s="107">
        <f t="shared" si="16"/>
        <v>0</v>
      </c>
      <c r="AS54" s="107">
        <f t="shared" si="16"/>
        <v>0</v>
      </c>
      <c r="AT54" s="107">
        <f t="shared" si="16"/>
        <v>0</v>
      </c>
      <c r="AU54" s="107">
        <f t="shared" si="16"/>
        <v>0</v>
      </c>
      <c r="AV54" s="107">
        <f t="shared" si="16"/>
        <v>0</v>
      </c>
      <c r="AW54" s="107">
        <f t="shared" si="16"/>
        <v>0</v>
      </c>
      <c r="AX54" s="107">
        <f t="shared" si="16"/>
        <v>0</v>
      </c>
      <c r="AY54" s="107">
        <f t="shared" si="16"/>
        <v>0</v>
      </c>
      <c r="AZ54" s="107">
        <f t="shared" si="16"/>
        <v>0</v>
      </c>
      <c r="BA54" s="107">
        <f t="shared" si="16"/>
        <v>0</v>
      </c>
      <c r="BB54" s="107">
        <f t="shared" si="16"/>
        <v>0</v>
      </c>
      <c r="BC54" s="107">
        <f t="shared" si="16"/>
        <v>0</v>
      </c>
      <c r="BD54" s="107">
        <f t="shared" si="16"/>
        <v>0</v>
      </c>
      <c r="BE54" s="107">
        <f t="shared" si="16"/>
        <v>0</v>
      </c>
      <c r="BF54" s="107">
        <f t="shared" si="16"/>
        <v>0</v>
      </c>
      <c r="BG54" s="107">
        <f t="shared" si="16"/>
        <v>0</v>
      </c>
      <c r="BH54" s="107">
        <f t="shared" si="16"/>
        <v>0</v>
      </c>
      <c r="BI54" s="107">
        <f t="shared" si="16"/>
        <v>0</v>
      </c>
      <c r="BJ54" s="107">
        <f t="shared" si="16"/>
        <v>0</v>
      </c>
      <c r="BK54" s="107">
        <f t="shared" si="16"/>
        <v>0</v>
      </c>
    </row>
    <row r="55" spans="1:63" ht="31.5" x14ac:dyDescent="0.25">
      <c r="A55" s="90" t="str">
        <f>G0228_1074205010351_02_0_69_!A56</f>
        <v>1.2.2.1</v>
      </c>
      <c r="B55" s="104" t="str">
        <f>G0228_1074205010351_02_0_69_!B56</f>
        <v>Реконструкция линий электропередачи, всего, в том числе:</v>
      </c>
      <c r="C55" s="105" t="str">
        <f>G0228_1074205010351_02_0_69_!C56</f>
        <v>Г</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c r="AI55" s="107">
        <v>0</v>
      </c>
      <c r="AJ55" s="107">
        <v>0</v>
      </c>
      <c r="AK55" s="107">
        <v>0</v>
      </c>
      <c r="AL55" s="107">
        <v>0</v>
      </c>
      <c r="AM55" s="107">
        <v>0</v>
      </c>
      <c r="AN55" s="221">
        <v>0</v>
      </c>
      <c r="AO55" s="221">
        <v>0</v>
      </c>
      <c r="AP55" s="107">
        <v>0</v>
      </c>
      <c r="AQ55" s="107">
        <v>0</v>
      </c>
      <c r="AR55" s="107">
        <v>0</v>
      </c>
      <c r="AS55" s="107">
        <v>0</v>
      </c>
      <c r="AT55" s="107">
        <v>0</v>
      </c>
      <c r="AU55" s="107">
        <v>0</v>
      </c>
      <c r="AV55" s="107">
        <v>0</v>
      </c>
      <c r="AW55" s="107">
        <v>0</v>
      </c>
      <c r="AX55" s="107">
        <v>0</v>
      </c>
      <c r="AY55" s="107">
        <v>0</v>
      </c>
      <c r="AZ55" s="107">
        <v>0</v>
      </c>
      <c r="BA55" s="107">
        <v>0</v>
      </c>
      <c r="BB55" s="107">
        <v>0</v>
      </c>
      <c r="BC55" s="107">
        <v>0</v>
      </c>
      <c r="BD55" s="107">
        <v>0</v>
      </c>
      <c r="BE55" s="107">
        <v>0</v>
      </c>
      <c r="BF55" s="107">
        <v>0</v>
      </c>
      <c r="BG55" s="107">
        <v>0</v>
      </c>
      <c r="BH55" s="107">
        <v>0</v>
      </c>
      <c r="BI55" s="107">
        <v>0</v>
      </c>
      <c r="BJ55" s="107">
        <v>0</v>
      </c>
      <c r="BK55" s="107">
        <v>0</v>
      </c>
    </row>
    <row r="56" spans="1:63" ht="47.25" x14ac:dyDescent="0.25">
      <c r="A56" s="90" t="str">
        <f>G0228_1074205010351_02_0_69_!A57</f>
        <v>1.2.2.2</v>
      </c>
      <c r="B56" s="104" t="str">
        <f>G0228_1074205010351_02_0_69_!B57</f>
        <v>Модернизация, техническое перевооружение линий электропередачи, всего, в том числе:</v>
      </c>
      <c r="C56" s="105" t="str">
        <f>G0228_1074205010351_02_0_69_!C57</f>
        <v>Г</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221">
        <v>0</v>
      </c>
      <c r="AO56" s="221">
        <v>0</v>
      </c>
      <c r="AP56" s="107">
        <v>0</v>
      </c>
      <c r="AQ56" s="107">
        <v>0</v>
      </c>
      <c r="AR56" s="107">
        <v>0</v>
      </c>
      <c r="AS56" s="107">
        <v>0</v>
      </c>
      <c r="AT56" s="107">
        <v>0</v>
      </c>
      <c r="AU56" s="107">
        <v>0</v>
      </c>
      <c r="AV56" s="107">
        <v>0</v>
      </c>
      <c r="AW56" s="107">
        <v>0</v>
      </c>
      <c r="AX56" s="107">
        <v>0</v>
      </c>
      <c r="AY56" s="107">
        <v>0</v>
      </c>
      <c r="AZ56" s="107">
        <v>0</v>
      </c>
      <c r="BA56" s="107">
        <v>0</v>
      </c>
      <c r="BB56" s="107">
        <v>0</v>
      </c>
      <c r="BC56" s="107">
        <v>0</v>
      </c>
      <c r="BD56" s="107">
        <v>0</v>
      </c>
      <c r="BE56" s="107">
        <v>0</v>
      </c>
      <c r="BF56" s="107">
        <v>0</v>
      </c>
      <c r="BG56" s="107">
        <v>0</v>
      </c>
      <c r="BH56" s="107">
        <v>0</v>
      </c>
      <c r="BI56" s="107">
        <v>0</v>
      </c>
      <c r="BJ56" s="107">
        <v>0</v>
      </c>
      <c r="BK56" s="107">
        <v>0</v>
      </c>
    </row>
    <row r="57" spans="1:63" ht="47.25" x14ac:dyDescent="0.25">
      <c r="A57" s="90" t="str">
        <f>G0228_1074205010351_02_0_69_!A58</f>
        <v>1.2.3</v>
      </c>
      <c r="B57" s="104" t="str">
        <f>G0228_1074205010351_02_0_69_!B58</f>
        <v>Развитие и модернизация учета электрической энергии (мощности), всего, в том числе:</v>
      </c>
      <c r="C57" s="105" t="str">
        <f>G0228_1074205010351_02_0_69_!C58</f>
        <v>Г</v>
      </c>
      <c r="D57" s="107">
        <f t="shared" ref="D57:BK57" si="17">SUM(D58,D61,D62,D63,D64,D67,D68,D69)</f>
        <v>0</v>
      </c>
      <c r="E57" s="107">
        <f t="shared" si="17"/>
        <v>0</v>
      </c>
      <c r="F57" s="107">
        <f t="shared" si="17"/>
        <v>0</v>
      </c>
      <c r="G57" s="107">
        <f t="shared" si="17"/>
        <v>0</v>
      </c>
      <c r="H57" s="107">
        <f t="shared" si="17"/>
        <v>0</v>
      </c>
      <c r="I57" s="107">
        <f t="shared" si="17"/>
        <v>0</v>
      </c>
      <c r="J57" s="107">
        <f t="shared" si="17"/>
        <v>0</v>
      </c>
      <c r="K57" s="107">
        <f t="shared" si="17"/>
        <v>0</v>
      </c>
      <c r="L57" s="107">
        <f t="shared" si="17"/>
        <v>0</v>
      </c>
      <c r="M57" s="107">
        <f t="shared" si="17"/>
        <v>0</v>
      </c>
      <c r="N57" s="107">
        <f t="shared" si="17"/>
        <v>0</v>
      </c>
      <c r="O57" s="107">
        <f t="shared" si="17"/>
        <v>0</v>
      </c>
      <c r="P57" s="107">
        <f t="shared" si="17"/>
        <v>0</v>
      </c>
      <c r="Q57" s="107">
        <f t="shared" si="17"/>
        <v>0</v>
      </c>
      <c r="R57" s="107">
        <f t="shared" si="17"/>
        <v>0</v>
      </c>
      <c r="S57" s="107">
        <f t="shared" si="17"/>
        <v>0</v>
      </c>
      <c r="T57" s="107">
        <f t="shared" si="17"/>
        <v>0</v>
      </c>
      <c r="U57" s="107">
        <f t="shared" si="17"/>
        <v>0</v>
      </c>
      <c r="V57" s="107">
        <f t="shared" si="17"/>
        <v>0</v>
      </c>
      <c r="W57" s="107">
        <f t="shared" si="17"/>
        <v>0</v>
      </c>
      <c r="X57" s="107">
        <f t="shared" si="17"/>
        <v>0</v>
      </c>
      <c r="Y57" s="107">
        <f t="shared" si="17"/>
        <v>0</v>
      </c>
      <c r="Z57" s="107">
        <f t="shared" si="17"/>
        <v>0</v>
      </c>
      <c r="AA57" s="107">
        <f t="shared" si="17"/>
        <v>0</v>
      </c>
      <c r="AB57" s="107">
        <f t="shared" si="17"/>
        <v>0</v>
      </c>
      <c r="AC57" s="107">
        <f t="shared" si="17"/>
        <v>0</v>
      </c>
      <c r="AD57" s="107">
        <f t="shared" si="17"/>
        <v>0</v>
      </c>
      <c r="AE57" s="107">
        <f t="shared" si="17"/>
        <v>0</v>
      </c>
      <c r="AF57" s="107">
        <f t="shared" si="17"/>
        <v>0</v>
      </c>
      <c r="AG57" s="107">
        <f t="shared" si="17"/>
        <v>0</v>
      </c>
      <c r="AH57" s="107">
        <f t="shared" si="17"/>
        <v>0</v>
      </c>
      <c r="AI57" s="107">
        <f t="shared" si="17"/>
        <v>0</v>
      </c>
      <c r="AJ57" s="107">
        <f t="shared" si="17"/>
        <v>0</v>
      </c>
      <c r="AK57" s="107">
        <f t="shared" si="17"/>
        <v>0</v>
      </c>
      <c r="AL57" s="107">
        <f t="shared" si="17"/>
        <v>0</v>
      </c>
      <c r="AM57" s="107">
        <f t="shared" si="17"/>
        <v>0</v>
      </c>
      <c r="AN57" s="221">
        <f t="shared" si="17"/>
        <v>0.15</v>
      </c>
      <c r="AO57" s="221">
        <f t="shared" si="17"/>
        <v>0</v>
      </c>
      <c r="AP57" s="107">
        <f t="shared" si="17"/>
        <v>0</v>
      </c>
      <c r="AQ57" s="107">
        <f t="shared" si="17"/>
        <v>0</v>
      </c>
      <c r="AR57" s="107">
        <f t="shared" si="17"/>
        <v>0</v>
      </c>
      <c r="AS57" s="107">
        <f t="shared" si="17"/>
        <v>0</v>
      </c>
      <c r="AT57" s="107">
        <f t="shared" si="17"/>
        <v>0</v>
      </c>
      <c r="AU57" s="107">
        <f t="shared" si="17"/>
        <v>0</v>
      </c>
      <c r="AV57" s="107">
        <f t="shared" si="17"/>
        <v>0</v>
      </c>
      <c r="AW57" s="107">
        <f t="shared" si="17"/>
        <v>0</v>
      </c>
      <c r="AX57" s="107">
        <f t="shared" si="17"/>
        <v>0</v>
      </c>
      <c r="AY57" s="107">
        <f t="shared" si="17"/>
        <v>0</v>
      </c>
      <c r="AZ57" s="107">
        <f t="shared" si="17"/>
        <v>0</v>
      </c>
      <c r="BA57" s="107">
        <f t="shared" si="17"/>
        <v>0</v>
      </c>
      <c r="BB57" s="107">
        <f t="shared" si="17"/>
        <v>0</v>
      </c>
      <c r="BC57" s="107">
        <f t="shared" si="17"/>
        <v>0</v>
      </c>
      <c r="BD57" s="107">
        <f t="shared" si="17"/>
        <v>0</v>
      </c>
      <c r="BE57" s="107">
        <f t="shared" si="17"/>
        <v>0</v>
      </c>
      <c r="BF57" s="107">
        <f t="shared" si="17"/>
        <v>0</v>
      </c>
      <c r="BG57" s="107">
        <f t="shared" si="17"/>
        <v>0</v>
      </c>
      <c r="BH57" s="107">
        <f t="shared" si="17"/>
        <v>0.25983514323553492</v>
      </c>
      <c r="BI57" s="107">
        <f t="shared" si="17"/>
        <v>0</v>
      </c>
      <c r="BJ57" s="107">
        <f t="shared" si="17"/>
        <v>0</v>
      </c>
      <c r="BK57" s="107">
        <f t="shared" si="17"/>
        <v>0</v>
      </c>
    </row>
    <row r="58" spans="1:63" ht="47.25" x14ac:dyDescent="0.25">
      <c r="A58" s="90" t="str">
        <f>G0228_1074205010351_02_0_69_!A59</f>
        <v>1.2.3.1</v>
      </c>
      <c r="B58" s="104" t="str">
        <f>G0228_1074205010351_02_0_69_!B59</f>
        <v>"Установка приборов учета, класс напряжения 0,22 (0,4) кВ, всего, в том числе:"</v>
      </c>
      <c r="C58" s="105" t="str">
        <f>G0228_1074205010351_02_0_69_!C59</f>
        <v>Г</v>
      </c>
      <c r="D58" s="121">
        <f t="shared" ref="D58:BK58" si="18">SUM(D59:D60)</f>
        <v>0</v>
      </c>
      <c r="E58" s="121">
        <f t="shared" si="18"/>
        <v>0</v>
      </c>
      <c r="F58" s="121">
        <f t="shared" si="18"/>
        <v>0</v>
      </c>
      <c r="G58" s="121">
        <f t="shared" si="18"/>
        <v>0</v>
      </c>
      <c r="H58" s="121">
        <f t="shared" si="18"/>
        <v>0</v>
      </c>
      <c r="I58" s="121">
        <f t="shared" si="18"/>
        <v>0</v>
      </c>
      <c r="J58" s="121">
        <f t="shared" si="18"/>
        <v>0</v>
      </c>
      <c r="K58" s="121">
        <f t="shared" si="18"/>
        <v>0</v>
      </c>
      <c r="L58" s="121">
        <f t="shared" si="18"/>
        <v>0</v>
      </c>
      <c r="M58" s="121">
        <f t="shared" si="18"/>
        <v>0</v>
      </c>
      <c r="N58" s="121">
        <f t="shared" si="18"/>
        <v>0</v>
      </c>
      <c r="O58" s="121">
        <f t="shared" si="18"/>
        <v>0</v>
      </c>
      <c r="P58" s="121">
        <f t="shared" si="18"/>
        <v>0</v>
      </c>
      <c r="Q58" s="121">
        <f t="shared" si="18"/>
        <v>0</v>
      </c>
      <c r="R58" s="121">
        <f t="shared" si="18"/>
        <v>0</v>
      </c>
      <c r="S58" s="121">
        <f t="shared" si="18"/>
        <v>0</v>
      </c>
      <c r="T58" s="121">
        <f t="shared" si="18"/>
        <v>0</v>
      </c>
      <c r="U58" s="121">
        <f t="shared" si="18"/>
        <v>0</v>
      </c>
      <c r="V58" s="121">
        <f t="shared" si="18"/>
        <v>0</v>
      </c>
      <c r="W58" s="121">
        <f t="shared" si="18"/>
        <v>0</v>
      </c>
      <c r="X58" s="121">
        <f t="shared" si="18"/>
        <v>0</v>
      </c>
      <c r="Y58" s="121">
        <f t="shared" si="18"/>
        <v>0</v>
      </c>
      <c r="Z58" s="121">
        <f t="shared" si="18"/>
        <v>0</v>
      </c>
      <c r="AA58" s="121">
        <f t="shared" si="18"/>
        <v>0</v>
      </c>
      <c r="AB58" s="121">
        <f t="shared" si="18"/>
        <v>0</v>
      </c>
      <c r="AC58" s="121">
        <f t="shared" si="18"/>
        <v>0</v>
      </c>
      <c r="AD58" s="121">
        <f t="shared" si="18"/>
        <v>0</v>
      </c>
      <c r="AE58" s="121">
        <f t="shared" si="18"/>
        <v>0</v>
      </c>
      <c r="AF58" s="121">
        <f t="shared" si="18"/>
        <v>0</v>
      </c>
      <c r="AG58" s="121">
        <f t="shared" si="18"/>
        <v>0</v>
      </c>
      <c r="AH58" s="121">
        <f t="shared" si="18"/>
        <v>0</v>
      </c>
      <c r="AI58" s="121">
        <f t="shared" si="18"/>
        <v>0</v>
      </c>
      <c r="AJ58" s="121">
        <f t="shared" si="18"/>
        <v>0</v>
      </c>
      <c r="AK58" s="121">
        <f t="shared" si="18"/>
        <v>0</v>
      </c>
      <c r="AL58" s="121">
        <f t="shared" si="18"/>
        <v>0</v>
      </c>
      <c r="AM58" s="121">
        <f t="shared" si="18"/>
        <v>0</v>
      </c>
      <c r="AN58" s="223">
        <f t="shared" si="18"/>
        <v>0.15</v>
      </c>
      <c r="AO58" s="223">
        <f t="shared" si="18"/>
        <v>0</v>
      </c>
      <c r="AP58" s="121">
        <f t="shared" si="18"/>
        <v>0</v>
      </c>
      <c r="AQ58" s="121">
        <f t="shared" si="18"/>
        <v>0</v>
      </c>
      <c r="AR58" s="121">
        <f t="shared" si="18"/>
        <v>0</v>
      </c>
      <c r="AS58" s="121">
        <f t="shared" si="18"/>
        <v>0</v>
      </c>
      <c r="AT58" s="121">
        <f t="shared" si="18"/>
        <v>0</v>
      </c>
      <c r="AU58" s="121">
        <f t="shared" si="18"/>
        <v>0</v>
      </c>
      <c r="AV58" s="121">
        <f t="shared" si="18"/>
        <v>0</v>
      </c>
      <c r="AW58" s="121">
        <f t="shared" si="18"/>
        <v>0</v>
      </c>
      <c r="AX58" s="121">
        <f t="shared" si="18"/>
        <v>0</v>
      </c>
      <c r="AY58" s="121">
        <f t="shared" si="18"/>
        <v>0</v>
      </c>
      <c r="AZ58" s="121">
        <f t="shared" si="18"/>
        <v>0</v>
      </c>
      <c r="BA58" s="121">
        <f t="shared" si="18"/>
        <v>0</v>
      </c>
      <c r="BB58" s="121">
        <f t="shared" si="18"/>
        <v>0</v>
      </c>
      <c r="BC58" s="121">
        <f t="shared" si="18"/>
        <v>0</v>
      </c>
      <c r="BD58" s="121">
        <f t="shared" si="18"/>
        <v>0</v>
      </c>
      <c r="BE58" s="121">
        <f t="shared" si="18"/>
        <v>0</v>
      </c>
      <c r="BF58" s="121">
        <f t="shared" si="18"/>
        <v>0</v>
      </c>
      <c r="BG58" s="121">
        <f t="shared" si="18"/>
        <v>0</v>
      </c>
      <c r="BH58" s="121">
        <f t="shared" si="18"/>
        <v>0.25983514323553492</v>
      </c>
      <c r="BI58" s="121">
        <f t="shared" si="18"/>
        <v>0</v>
      </c>
      <c r="BJ58" s="121">
        <f t="shared" si="18"/>
        <v>0</v>
      </c>
      <c r="BK58" s="121">
        <f t="shared" si="18"/>
        <v>0</v>
      </c>
    </row>
    <row r="59" spans="1:63" ht="15.75" hidden="1" x14ac:dyDescent="0.25">
      <c r="A59" s="90"/>
      <c r="B59" s="104"/>
      <c r="C59" s="105"/>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480"/>
      <c r="AO59" s="107"/>
      <c r="AP59" s="107"/>
      <c r="AQ59" s="107"/>
      <c r="AR59" s="107"/>
      <c r="AS59" s="107"/>
      <c r="AT59" s="107"/>
      <c r="AU59" s="107"/>
      <c r="AV59" s="107"/>
      <c r="AW59" s="107"/>
      <c r="AX59" s="107"/>
      <c r="AY59" s="107"/>
      <c r="AZ59" s="107"/>
      <c r="BA59" s="478"/>
      <c r="BB59" s="107"/>
      <c r="BC59" s="107"/>
      <c r="BD59" s="107"/>
      <c r="BE59" s="107"/>
      <c r="BF59" s="107"/>
      <c r="BG59" s="107"/>
      <c r="BH59" s="107"/>
      <c r="BI59" s="107"/>
      <c r="BJ59" s="107"/>
      <c r="BK59" s="107"/>
    </row>
    <row r="60" spans="1:63" ht="94.5" x14ac:dyDescent="0.25">
      <c r="A60" s="90" t="str">
        <f>G0228_1074205010351_02_0_69_!A61</f>
        <v>1.2.3.1</v>
      </c>
      <c r="B60" s="104"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0" s="105" t="str">
        <f>G0228_1074205010351_02_0_69_!C61</f>
        <v>J_0000000001</v>
      </c>
      <c r="D60" s="107">
        <v>0</v>
      </c>
      <c r="E60" s="107" t="s">
        <v>482</v>
      </c>
      <c r="F60" s="107">
        <v>0</v>
      </c>
      <c r="G60" s="107" t="s">
        <v>482</v>
      </c>
      <c r="H60" s="107">
        <v>0</v>
      </c>
      <c r="I60" s="107" t="s">
        <v>482</v>
      </c>
      <c r="J60" s="107">
        <v>0</v>
      </c>
      <c r="K60" s="107" t="s">
        <v>482</v>
      </c>
      <c r="L60" s="107">
        <v>0</v>
      </c>
      <c r="M60" s="107" t="s">
        <v>482</v>
      </c>
      <c r="N60" s="107">
        <v>0</v>
      </c>
      <c r="O60" s="107" t="s">
        <v>482</v>
      </c>
      <c r="P60" s="107">
        <v>0</v>
      </c>
      <c r="Q60" s="107" t="s">
        <v>482</v>
      </c>
      <c r="R60" s="107">
        <v>0</v>
      </c>
      <c r="S60" s="107" t="s">
        <v>482</v>
      </c>
      <c r="T60" s="107">
        <v>0</v>
      </c>
      <c r="U60" s="107" t="s">
        <v>482</v>
      </c>
      <c r="V60" s="107">
        <v>0</v>
      </c>
      <c r="W60" s="107" t="s">
        <v>482</v>
      </c>
      <c r="X60" s="107">
        <v>0</v>
      </c>
      <c r="Y60" s="107" t="s">
        <v>482</v>
      </c>
      <c r="Z60" s="107">
        <v>0</v>
      </c>
      <c r="AA60" s="107" t="s">
        <v>482</v>
      </c>
      <c r="AB60" s="107">
        <v>0</v>
      </c>
      <c r="AC60" s="107" t="s">
        <v>482</v>
      </c>
      <c r="AD60" s="107">
        <v>0</v>
      </c>
      <c r="AE60" s="107" t="s">
        <v>482</v>
      </c>
      <c r="AF60" s="107">
        <v>0</v>
      </c>
      <c r="AG60" s="107" t="s">
        <v>482</v>
      </c>
      <c r="AH60" s="107">
        <v>0</v>
      </c>
      <c r="AI60" s="107" t="s">
        <v>482</v>
      </c>
      <c r="AJ60" s="107">
        <v>0</v>
      </c>
      <c r="AK60" s="107" t="s">
        <v>482</v>
      </c>
      <c r="AL60" s="107">
        <v>0</v>
      </c>
      <c r="AM60" s="107" t="s">
        <v>482</v>
      </c>
      <c r="AN60" s="480">
        <v>0.15</v>
      </c>
      <c r="AO60" s="107" t="s">
        <v>482</v>
      </c>
      <c r="AP60" s="107">
        <v>0</v>
      </c>
      <c r="AQ60" s="107" t="s">
        <v>482</v>
      </c>
      <c r="AR60" s="107">
        <v>0</v>
      </c>
      <c r="AS60" s="107" t="s">
        <v>482</v>
      </c>
      <c r="AT60" s="107">
        <v>0</v>
      </c>
      <c r="AU60" s="107" t="s">
        <v>482</v>
      </c>
      <c r="AV60" s="107">
        <v>0</v>
      </c>
      <c r="AW60" s="107" t="s">
        <v>482</v>
      </c>
      <c r="AX60" s="107">
        <v>0</v>
      </c>
      <c r="AY60" s="107" t="s">
        <v>482</v>
      </c>
      <c r="AZ60" s="107">
        <v>0</v>
      </c>
      <c r="BA60" s="478" t="s">
        <v>482</v>
      </c>
      <c r="BB60" s="107">
        <v>0</v>
      </c>
      <c r="BC60" s="107" t="s">
        <v>482</v>
      </c>
      <c r="BD60" s="107">
        <v>0</v>
      </c>
      <c r="BE60" s="107" t="s">
        <v>482</v>
      </c>
      <c r="BF60" s="107">
        <v>0</v>
      </c>
      <c r="BG60" s="107" t="s">
        <v>482</v>
      </c>
      <c r="BH60" s="107">
        <f>G0228_1074205010351_03_0_69_!AK61</f>
        <v>0.25983514323553492</v>
      </c>
      <c r="BI60" s="107" t="s">
        <v>482</v>
      </c>
      <c r="BJ60" s="107">
        <v>0</v>
      </c>
      <c r="BK60" s="107" t="s">
        <v>482</v>
      </c>
    </row>
    <row r="61" spans="1:63" ht="47.25" x14ac:dyDescent="0.25">
      <c r="A61" s="90" t="str">
        <f>G0228_1074205010351_02_0_69_!A62</f>
        <v>1.2.3.2</v>
      </c>
      <c r="B61" s="104" t="str">
        <f>G0228_1074205010351_02_0_69_!B62</f>
        <v>"Установка приборов учета, класс напряжения 6 (10) кВ, всего, в том числе:"</v>
      </c>
      <c r="C61" s="105" t="str">
        <f>G0228_1074205010351_02_0_69_!C62</f>
        <v>Г</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221">
        <v>0</v>
      </c>
      <c r="AO61" s="221">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row>
    <row r="62" spans="1:63" ht="47.25" x14ac:dyDescent="0.25">
      <c r="A62" s="90" t="str">
        <f>G0228_1074205010351_02_0_69_!A63</f>
        <v>1.2.3.3</v>
      </c>
      <c r="B62" s="104" t="str">
        <f>G0228_1074205010351_02_0_69_!B63</f>
        <v>"Установка приборов учета, класс напряжения 35 кВ, всего, в том числе:"</v>
      </c>
      <c r="C62" s="105" t="str">
        <f>G0228_1074205010351_02_0_69_!C63</f>
        <v>Г</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221">
        <v>0</v>
      </c>
      <c r="AO62" s="221">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row>
    <row r="63" spans="1:63" ht="47.25" x14ac:dyDescent="0.25">
      <c r="A63" s="90" t="str">
        <f>G0228_1074205010351_02_0_69_!A64</f>
        <v>1.2.3.4</v>
      </c>
      <c r="B63" s="104" t="str">
        <f>G0228_1074205010351_02_0_69_!B64</f>
        <v>"Установка приборов учета, класс напряжения 110 кВ и выше, всего, в том числе:"</v>
      </c>
      <c r="C63" s="105" t="str">
        <f>G0228_1074205010351_02_0_69_!C64</f>
        <v>Г</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221">
        <v>0</v>
      </c>
      <c r="AO63" s="221">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row>
    <row r="64" spans="1:63" ht="63" x14ac:dyDescent="0.25">
      <c r="A64" s="90" t="str">
        <f>G0228_1074205010351_02_0_69_!A65</f>
        <v>1.2.3.5</v>
      </c>
      <c r="B64" s="104" t="str">
        <f>G0228_1074205010351_02_0_69_!B65</f>
        <v>"Включение приборов учета в систему сбора и передачи данных, класс напряжения 0,22 (0,4) кВ, всего, в том числе:"</v>
      </c>
      <c r="C64" s="105" t="str">
        <f>G0228_1074205010351_02_0_69_!C65</f>
        <v>Г</v>
      </c>
      <c r="D64" s="107">
        <f t="shared" ref="D64:BK64" si="19">SUM(D65:D66)</f>
        <v>0</v>
      </c>
      <c r="E64" s="107">
        <f t="shared" si="19"/>
        <v>0</v>
      </c>
      <c r="F64" s="107">
        <f t="shared" si="19"/>
        <v>0</v>
      </c>
      <c r="G64" s="107">
        <f t="shared" si="19"/>
        <v>0</v>
      </c>
      <c r="H64" s="107">
        <f t="shared" si="19"/>
        <v>0</v>
      </c>
      <c r="I64" s="107">
        <f t="shared" si="19"/>
        <v>0</v>
      </c>
      <c r="J64" s="107">
        <f t="shared" si="19"/>
        <v>0</v>
      </c>
      <c r="K64" s="107">
        <f t="shared" si="19"/>
        <v>0</v>
      </c>
      <c r="L64" s="107">
        <f t="shared" si="19"/>
        <v>0</v>
      </c>
      <c r="M64" s="107">
        <f t="shared" si="19"/>
        <v>0</v>
      </c>
      <c r="N64" s="107">
        <f t="shared" si="19"/>
        <v>0</v>
      </c>
      <c r="O64" s="107">
        <f t="shared" si="19"/>
        <v>0</v>
      </c>
      <c r="P64" s="107">
        <f t="shared" si="19"/>
        <v>0</v>
      </c>
      <c r="Q64" s="107">
        <f t="shared" si="19"/>
        <v>0</v>
      </c>
      <c r="R64" s="107">
        <f t="shared" si="19"/>
        <v>0</v>
      </c>
      <c r="S64" s="107">
        <f t="shared" si="19"/>
        <v>0</v>
      </c>
      <c r="T64" s="107">
        <f t="shared" si="19"/>
        <v>0</v>
      </c>
      <c r="U64" s="107">
        <f t="shared" si="19"/>
        <v>0</v>
      </c>
      <c r="V64" s="107">
        <f t="shared" si="19"/>
        <v>0</v>
      </c>
      <c r="W64" s="107">
        <f t="shared" si="19"/>
        <v>0</v>
      </c>
      <c r="X64" s="107">
        <f t="shared" si="19"/>
        <v>0</v>
      </c>
      <c r="Y64" s="107">
        <f t="shared" si="19"/>
        <v>0</v>
      </c>
      <c r="Z64" s="107">
        <f t="shared" si="19"/>
        <v>0</v>
      </c>
      <c r="AA64" s="107">
        <f t="shared" si="19"/>
        <v>0</v>
      </c>
      <c r="AB64" s="107">
        <f t="shared" si="19"/>
        <v>0</v>
      </c>
      <c r="AC64" s="107">
        <f t="shared" si="19"/>
        <v>0</v>
      </c>
      <c r="AD64" s="107">
        <f t="shared" si="19"/>
        <v>0</v>
      </c>
      <c r="AE64" s="107">
        <f t="shared" si="19"/>
        <v>0</v>
      </c>
      <c r="AF64" s="107">
        <f t="shared" si="19"/>
        <v>0</v>
      </c>
      <c r="AG64" s="107">
        <f t="shared" si="19"/>
        <v>0</v>
      </c>
      <c r="AH64" s="107">
        <f t="shared" si="19"/>
        <v>0</v>
      </c>
      <c r="AI64" s="107">
        <f t="shared" si="19"/>
        <v>0</v>
      </c>
      <c r="AJ64" s="107">
        <f t="shared" si="19"/>
        <v>0</v>
      </c>
      <c r="AK64" s="107">
        <f t="shared" si="19"/>
        <v>0</v>
      </c>
      <c r="AL64" s="107">
        <f t="shared" si="19"/>
        <v>0</v>
      </c>
      <c r="AM64" s="107">
        <f t="shared" si="19"/>
        <v>0</v>
      </c>
      <c r="AN64" s="221">
        <f t="shared" si="19"/>
        <v>0</v>
      </c>
      <c r="AO64" s="221">
        <f t="shared" si="19"/>
        <v>0</v>
      </c>
      <c r="AP64" s="107">
        <f t="shared" si="19"/>
        <v>0</v>
      </c>
      <c r="AQ64" s="107">
        <f t="shared" si="19"/>
        <v>0</v>
      </c>
      <c r="AR64" s="107">
        <f t="shared" si="19"/>
        <v>0</v>
      </c>
      <c r="AS64" s="107">
        <f t="shared" si="19"/>
        <v>0</v>
      </c>
      <c r="AT64" s="107">
        <f t="shared" si="19"/>
        <v>0</v>
      </c>
      <c r="AU64" s="107">
        <f t="shared" si="19"/>
        <v>0</v>
      </c>
      <c r="AV64" s="107">
        <f t="shared" si="19"/>
        <v>0</v>
      </c>
      <c r="AW64" s="107">
        <f t="shared" si="19"/>
        <v>0</v>
      </c>
      <c r="AX64" s="107">
        <f t="shared" si="19"/>
        <v>0</v>
      </c>
      <c r="AY64" s="107">
        <f t="shared" si="19"/>
        <v>0</v>
      </c>
      <c r="AZ64" s="107">
        <f t="shared" si="19"/>
        <v>0</v>
      </c>
      <c r="BA64" s="107">
        <f t="shared" si="19"/>
        <v>0</v>
      </c>
      <c r="BB64" s="107">
        <f t="shared" si="19"/>
        <v>0</v>
      </c>
      <c r="BC64" s="107">
        <f t="shared" si="19"/>
        <v>0</v>
      </c>
      <c r="BD64" s="107">
        <f t="shared" si="19"/>
        <v>0</v>
      </c>
      <c r="BE64" s="107">
        <f t="shared" si="19"/>
        <v>0</v>
      </c>
      <c r="BF64" s="107">
        <f t="shared" si="19"/>
        <v>0</v>
      </c>
      <c r="BG64" s="107">
        <f t="shared" si="19"/>
        <v>0</v>
      </c>
      <c r="BH64" s="107">
        <f t="shared" si="19"/>
        <v>0</v>
      </c>
      <c r="BI64" s="107">
        <f t="shared" si="19"/>
        <v>0</v>
      </c>
      <c r="BJ64" s="107">
        <f t="shared" si="19"/>
        <v>0</v>
      </c>
      <c r="BK64" s="107">
        <f t="shared" si="19"/>
        <v>0</v>
      </c>
    </row>
    <row r="65" spans="1:63" ht="15.75" hidden="1" x14ac:dyDescent="0.25">
      <c r="A65" s="90"/>
      <c r="B65" s="104"/>
      <c r="C65" s="105"/>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480"/>
      <c r="AO65" s="107"/>
      <c r="AP65" s="107"/>
      <c r="AQ65" s="107"/>
      <c r="AR65" s="107"/>
      <c r="AS65" s="107"/>
      <c r="AT65" s="107"/>
      <c r="AU65" s="107"/>
      <c r="AV65" s="107"/>
      <c r="AW65" s="107"/>
      <c r="AX65" s="107"/>
      <c r="AY65" s="107"/>
      <c r="AZ65" s="107"/>
      <c r="BA65" s="478"/>
      <c r="BB65" s="107"/>
      <c r="BC65" s="107"/>
      <c r="BD65" s="107"/>
      <c r="BE65" s="107"/>
      <c r="BF65" s="107"/>
      <c r="BG65" s="107"/>
      <c r="BH65" s="107"/>
      <c r="BI65" s="107"/>
      <c r="BJ65" s="107"/>
      <c r="BK65" s="107"/>
    </row>
    <row r="66" spans="1:63" ht="15.75" hidden="1" x14ac:dyDescent="0.25">
      <c r="A66" s="90"/>
      <c r="B66" s="104"/>
      <c r="C66" s="105"/>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478"/>
      <c r="BA66" s="478"/>
      <c r="BB66" s="107"/>
      <c r="BC66" s="107"/>
      <c r="BD66" s="107"/>
      <c r="BE66" s="107"/>
      <c r="BF66" s="107"/>
      <c r="BG66" s="107"/>
      <c r="BH66" s="107"/>
      <c r="BI66" s="107"/>
      <c r="BJ66" s="107"/>
      <c r="BK66" s="107"/>
    </row>
    <row r="67" spans="1:63" ht="63" x14ac:dyDescent="0.25">
      <c r="A67" s="90" t="str">
        <f>G0228_1074205010351_02_0_69_!A68</f>
        <v>1.2.3.6</v>
      </c>
      <c r="B67" s="104" t="str">
        <f>G0228_1074205010351_02_0_69_!B68</f>
        <v>"Включение приборов учета в систему сбора и передачи данных, класс напряжения 6 (10) кВ, всего, в том числе:"</v>
      </c>
      <c r="C67" s="105" t="str">
        <f>G0228_1074205010351_02_0_69_!C68</f>
        <v>Г</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c r="AI67" s="107">
        <v>0</v>
      </c>
      <c r="AJ67" s="107">
        <v>0</v>
      </c>
      <c r="AK67" s="107">
        <v>0</v>
      </c>
      <c r="AL67" s="107">
        <v>0</v>
      </c>
      <c r="AM67" s="107">
        <v>0</v>
      </c>
      <c r="AN67" s="221">
        <v>0</v>
      </c>
      <c r="AO67" s="221">
        <v>0</v>
      </c>
      <c r="AP67" s="107">
        <v>0</v>
      </c>
      <c r="AQ67" s="107">
        <v>0</v>
      </c>
      <c r="AR67" s="107">
        <v>0</v>
      </c>
      <c r="AS67" s="107">
        <v>0</v>
      </c>
      <c r="AT67" s="107">
        <v>0</v>
      </c>
      <c r="AU67" s="107">
        <v>0</v>
      </c>
      <c r="AV67" s="107">
        <v>0</v>
      </c>
      <c r="AW67" s="107">
        <v>0</v>
      </c>
      <c r="AX67" s="107">
        <v>0</v>
      </c>
      <c r="AY67" s="107">
        <v>0</v>
      </c>
      <c r="AZ67" s="107">
        <v>0</v>
      </c>
      <c r="BA67" s="107">
        <v>0</v>
      </c>
      <c r="BB67" s="107">
        <v>0</v>
      </c>
      <c r="BC67" s="107">
        <v>0</v>
      </c>
      <c r="BD67" s="107">
        <v>0</v>
      </c>
      <c r="BE67" s="107">
        <v>0</v>
      </c>
      <c r="BF67" s="107">
        <v>0</v>
      </c>
      <c r="BG67" s="107">
        <v>0</v>
      </c>
      <c r="BH67" s="107">
        <v>0</v>
      </c>
      <c r="BI67" s="107">
        <v>0</v>
      </c>
      <c r="BJ67" s="107">
        <v>0</v>
      </c>
      <c r="BK67" s="107">
        <v>0</v>
      </c>
    </row>
    <row r="68" spans="1:63" ht="63" x14ac:dyDescent="0.25">
      <c r="A68" s="90" t="str">
        <f>G0228_1074205010351_02_0_69_!A69</f>
        <v>1.2.3.7</v>
      </c>
      <c r="B68" s="104" t="str">
        <f>G0228_1074205010351_02_0_69_!B69</f>
        <v>"Включение приборов учета в систему сбора и передачи данных, класс напряжения 35 кВ, всего, в том числе:"</v>
      </c>
      <c r="C68" s="105" t="str">
        <f>G0228_1074205010351_02_0_69_!C69</f>
        <v>Г</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c r="AF68" s="107">
        <v>0</v>
      </c>
      <c r="AG68" s="107">
        <v>0</v>
      </c>
      <c r="AH68" s="107">
        <v>0</v>
      </c>
      <c r="AI68" s="107">
        <v>0</v>
      </c>
      <c r="AJ68" s="107">
        <v>0</v>
      </c>
      <c r="AK68" s="107">
        <v>0</v>
      </c>
      <c r="AL68" s="107">
        <v>0</v>
      </c>
      <c r="AM68" s="107">
        <v>0</v>
      </c>
      <c r="AN68" s="221">
        <v>0</v>
      </c>
      <c r="AO68" s="221">
        <v>0</v>
      </c>
      <c r="AP68" s="107">
        <v>0</v>
      </c>
      <c r="AQ68" s="107">
        <v>0</v>
      </c>
      <c r="AR68" s="107">
        <v>0</v>
      </c>
      <c r="AS68" s="107">
        <v>0</v>
      </c>
      <c r="AT68" s="107">
        <v>0</v>
      </c>
      <c r="AU68" s="107">
        <v>0</v>
      </c>
      <c r="AV68" s="107">
        <v>0</v>
      </c>
      <c r="AW68" s="107">
        <v>0</v>
      </c>
      <c r="AX68" s="107">
        <v>0</v>
      </c>
      <c r="AY68" s="107">
        <v>0</v>
      </c>
      <c r="AZ68" s="107">
        <v>0</v>
      </c>
      <c r="BA68" s="107">
        <v>0</v>
      </c>
      <c r="BB68" s="107">
        <v>0</v>
      </c>
      <c r="BC68" s="107">
        <v>0</v>
      </c>
      <c r="BD68" s="107">
        <v>0</v>
      </c>
      <c r="BE68" s="107">
        <v>0</v>
      </c>
      <c r="BF68" s="107">
        <v>0</v>
      </c>
      <c r="BG68" s="107">
        <v>0</v>
      </c>
      <c r="BH68" s="107">
        <v>0</v>
      </c>
      <c r="BI68" s="107">
        <v>0</v>
      </c>
      <c r="BJ68" s="107">
        <v>0</v>
      </c>
      <c r="BK68" s="107">
        <v>0</v>
      </c>
    </row>
    <row r="69" spans="1:63" ht="63" x14ac:dyDescent="0.25">
      <c r="A69" s="90" t="str">
        <f>G0228_1074205010351_02_0_69_!A70</f>
        <v>1.2.3.8</v>
      </c>
      <c r="B69" s="104" t="str">
        <f>G0228_1074205010351_02_0_69_!B70</f>
        <v>"Включение приборов учета в систему сбора и передачи данных, класс напряжения 110 кВ и выше, всего, в том числе:"</v>
      </c>
      <c r="C69" s="105" t="str">
        <f>G0228_1074205010351_02_0_69_!C70</f>
        <v>Г</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c r="AF69" s="107">
        <v>0</v>
      </c>
      <c r="AG69" s="107">
        <v>0</v>
      </c>
      <c r="AH69" s="107">
        <v>0</v>
      </c>
      <c r="AI69" s="107">
        <v>0</v>
      </c>
      <c r="AJ69" s="107">
        <v>0</v>
      </c>
      <c r="AK69" s="107">
        <v>0</v>
      </c>
      <c r="AL69" s="107">
        <v>0</v>
      </c>
      <c r="AM69" s="107">
        <v>0</v>
      </c>
      <c r="AN69" s="221">
        <v>0</v>
      </c>
      <c r="AO69" s="221">
        <v>0</v>
      </c>
      <c r="AP69" s="107">
        <v>0</v>
      </c>
      <c r="AQ69" s="107">
        <v>0</v>
      </c>
      <c r="AR69" s="107">
        <v>0</v>
      </c>
      <c r="AS69" s="107">
        <v>0</v>
      </c>
      <c r="AT69" s="107">
        <v>0</v>
      </c>
      <c r="AU69" s="107">
        <v>0</v>
      </c>
      <c r="AV69" s="107">
        <v>0</v>
      </c>
      <c r="AW69" s="107">
        <v>0</v>
      </c>
      <c r="AX69" s="107">
        <v>0</v>
      </c>
      <c r="AY69" s="107">
        <v>0</v>
      </c>
      <c r="AZ69" s="107">
        <v>0</v>
      </c>
      <c r="BA69" s="107">
        <v>0</v>
      </c>
      <c r="BB69" s="107">
        <v>0</v>
      </c>
      <c r="BC69" s="107">
        <v>0</v>
      </c>
      <c r="BD69" s="107">
        <v>0</v>
      </c>
      <c r="BE69" s="107">
        <v>0</v>
      </c>
      <c r="BF69" s="107">
        <v>0</v>
      </c>
      <c r="BG69" s="107">
        <v>0</v>
      </c>
      <c r="BH69" s="107">
        <v>0</v>
      </c>
      <c r="BI69" s="107">
        <v>0</v>
      </c>
      <c r="BJ69" s="107">
        <v>0</v>
      </c>
      <c r="BK69" s="107">
        <v>0</v>
      </c>
    </row>
    <row r="70" spans="1:63" ht="63" x14ac:dyDescent="0.25">
      <c r="A70" s="90" t="str">
        <f>G0228_1074205010351_02_0_69_!A71</f>
        <v>1.2.4</v>
      </c>
      <c r="B70" s="104" t="str">
        <f>G0228_1074205010351_02_0_69_!B71</f>
        <v>Реконструкция, модернизация, техническое перевооружение прочих объектов основных средств, всего, в том числе:</v>
      </c>
      <c r="C70" s="105" t="str">
        <f>G0228_1074205010351_02_0_69_!C71</f>
        <v>Г</v>
      </c>
      <c r="D70" s="107">
        <f t="shared" ref="D70:AI70" si="20">SUM(D71,D72)</f>
        <v>0</v>
      </c>
      <c r="E70" s="107">
        <f t="shared" si="20"/>
        <v>0</v>
      </c>
      <c r="F70" s="107">
        <f t="shared" si="20"/>
        <v>0</v>
      </c>
      <c r="G70" s="107">
        <f t="shared" si="20"/>
        <v>0</v>
      </c>
      <c r="H70" s="107">
        <f t="shared" si="20"/>
        <v>0</v>
      </c>
      <c r="I70" s="107">
        <f t="shared" si="20"/>
        <v>0</v>
      </c>
      <c r="J70" s="107">
        <f t="shared" si="20"/>
        <v>0</v>
      </c>
      <c r="K70" s="107">
        <f t="shared" si="20"/>
        <v>0</v>
      </c>
      <c r="L70" s="107">
        <f t="shared" si="20"/>
        <v>0</v>
      </c>
      <c r="M70" s="107">
        <f t="shared" si="20"/>
        <v>0</v>
      </c>
      <c r="N70" s="107">
        <f t="shared" si="20"/>
        <v>0</v>
      </c>
      <c r="O70" s="107">
        <f t="shared" si="20"/>
        <v>0</v>
      </c>
      <c r="P70" s="107">
        <f t="shared" si="20"/>
        <v>0</v>
      </c>
      <c r="Q70" s="107">
        <f t="shared" si="20"/>
        <v>0</v>
      </c>
      <c r="R70" s="107">
        <f t="shared" si="20"/>
        <v>0</v>
      </c>
      <c r="S70" s="107">
        <f t="shared" si="20"/>
        <v>0</v>
      </c>
      <c r="T70" s="107">
        <f t="shared" si="20"/>
        <v>0</v>
      </c>
      <c r="U70" s="107">
        <f t="shared" si="20"/>
        <v>0</v>
      </c>
      <c r="V70" s="107">
        <f t="shared" si="20"/>
        <v>0</v>
      </c>
      <c r="W70" s="107">
        <f t="shared" si="20"/>
        <v>0</v>
      </c>
      <c r="X70" s="107">
        <f t="shared" si="20"/>
        <v>0</v>
      </c>
      <c r="Y70" s="107">
        <f t="shared" si="20"/>
        <v>0</v>
      </c>
      <c r="Z70" s="107">
        <f t="shared" si="20"/>
        <v>0</v>
      </c>
      <c r="AA70" s="107">
        <f t="shared" si="20"/>
        <v>0</v>
      </c>
      <c r="AB70" s="107">
        <f t="shared" si="20"/>
        <v>0</v>
      </c>
      <c r="AC70" s="107">
        <f t="shared" si="20"/>
        <v>0</v>
      </c>
      <c r="AD70" s="107">
        <f t="shared" si="20"/>
        <v>0</v>
      </c>
      <c r="AE70" s="107">
        <f t="shared" si="20"/>
        <v>0</v>
      </c>
      <c r="AF70" s="107">
        <f t="shared" si="20"/>
        <v>0</v>
      </c>
      <c r="AG70" s="107">
        <f t="shared" si="20"/>
        <v>0</v>
      </c>
      <c r="AH70" s="107">
        <f t="shared" si="20"/>
        <v>0</v>
      </c>
      <c r="AI70" s="107">
        <f t="shared" si="20"/>
        <v>0</v>
      </c>
      <c r="AJ70" s="107">
        <f t="shared" ref="AJ70:BK70" si="21">SUM(AJ71,AJ72)</f>
        <v>0</v>
      </c>
      <c r="AK70" s="107">
        <f t="shared" si="21"/>
        <v>0</v>
      </c>
      <c r="AL70" s="107">
        <f t="shared" si="21"/>
        <v>0</v>
      </c>
      <c r="AM70" s="107">
        <f t="shared" si="21"/>
        <v>0</v>
      </c>
      <c r="AN70" s="221">
        <f t="shared" si="21"/>
        <v>0</v>
      </c>
      <c r="AO70" s="221">
        <f t="shared" si="21"/>
        <v>0</v>
      </c>
      <c r="AP70" s="107">
        <f t="shared" si="21"/>
        <v>0</v>
      </c>
      <c r="AQ70" s="107">
        <f t="shared" si="21"/>
        <v>0</v>
      </c>
      <c r="AR70" s="107">
        <f t="shared" si="21"/>
        <v>0</v>
      </c>
      <c r="AS70" s="107">
        <f t="shared" si="21"/>
        <v>0</v>
      </c>
      <c r="AT70" s="107">
        <f t="shared" si="21"/>
        <v>0</v>
      </c>
      <c r="AU70" s="107">
        <f t="shared" si="21"/>
        <v>0</v>
      </c>
      <c r="AV70" s="107">
        <f t="shared" si="21"/>
        <v>0</v>
      </c>
      <c r="AW70" s="107">
        <f t="shared" si="21"/>
        <v>0</v>
      </c>
      <c r="AX70" s="107">
        <f t="shared" si="21"/>
        <v>0</v>
      </c>
      <c r="AY70" s="107">
        <f t="shared" si="21"/>
        <v>0</v>
      </c>
      <c r="AZ70" s="107">
        <f t="shared" si="21"/>
        <v>0</v>
      </c>
      <c r="BA70" s="107">
        <f t="shared" si="21"/>
        <v>0</v>
      </c>
      <c r="BB70" s="107">
        <f t="shared" si="21"/>
        <v>0</v>
      </c>
      <c r="BC70" s="107">
        <f t="shared" si="21"/>
        <v>0</v>
      </c>
      <c r="BD70" s="107">
        <f t="shared" si="21"/>
        <v>0</v>
      </c>
      <c r="BE70" s="107">
        <f t="shared" si="21"/>
        <v>0</v>
      </c>
      <c r="BF70" s="107">
        <f t="shared" si="21"/>
        <v>0</v>
      </c>
      <c r="BG70" s="107">
        <f t="shared" si="21"/>
        <v>0</v>
      </c>
      <c r="BH70" s="107">
        <f t="shared" si="21"/>
        <v>0</v>
      </c>
      <c r="BI70" s="107">
        <f t="shared" si="21"/>
        <v>0</v>
      </c>
      <c r="BJ70" s="107">
        <f t="shared" si="21"/>
        <v>0</v>
      </c>
      <c r="BK70" s="107">
        <f t="shared" si="21"/>
        <v>0</v>
      </c>
    </row>
    <row r="71" spans="1:63" ht="47.25" x14ac:dyDescent="0.25">
      <c r="A71" s="90" t="str">
        <f>G0228_1074205010351_02_0_69_!A72</f>
        <v>1.2.4.1</v>
      </c>
      <c r="B71" s="104" t="str">
        <f>G0228_1074205010351_02_0_69_!B72</f>
        <v>Реконструкция прочих объектов основных средств, всего, в том числе:</v>
      </c>
      <c r="C71" s="105" t="str">
        <f>G0228_1074205010351_02_0_69_!C72</f>
        <v>Г</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c r="AI71" s="107">
        <v>0</v>
      </c>
      <c r="AJ71" s="107">
        <v>0</v>
      </c>
      <c r="AK71" s="107">
        <v>0</v>
      </c>
      <c r="AL71" s="107">
        <v>0</v>
      </c>
      <c r="AM71" s="107">
        <v>0</v>
      </c>
      <c r="AN71" s="107">
        <v>0</v>
      </c>
      <c r="AO71" s="107">
        <v>0</v>
      </c>
      <c r="AP71" s="107">
        <v>0</v>
      </c>
      <c r="AQ71" s="107">
        <v>0</v>
      </c>
      <c r="AR71" s="107">
        <v>0</v>
      </c>
      <c r="AS71" s="107">
        <v>0</v>
      </c>
      <c r="AT71" s="107">
        <v>0</v>
      </c>
      <c r="AU71" s="107">
        <v>0</v>
      </c>
      <c r="AV71" s="107">
        <v>0</v>
      </c>
      <c r="AW71" s="107">
        <v>0</v>
      </c>
      <c r="AX71" s="107">
        <v>0</v>
      </c>
      <c r="AY71" s="107">
        <v>0</v>
      </c>
      <c r="AZ71" s="107">
        <v>0</v>
      </c>
      <c r="BA71" s="107">
        <v>0</v>
      </c>
      <c r="BB71" s="107">
        <v>0</v>
      </c>
      <c r="BC71" s="107">
        <v>0</v>
      </c>
      <c r="BD71" s="107">
        <v>0</v>
      </c>
      <c r="BE71" s="107">
        <v>0</v>
      </c>
      <c r="BF71" s="107">
        <v>0</v>
      </c>
      <c r="BG71" s="107">
        <v>0</v>
      </c>
      <c r="BH71" s="107">
        <v>0</v>
      </c>
      <c r="BI71" s="107">
        <v>0</v>
      </c>
      <c r="BJ71" s="107">
        <v>0</v>
      </c>
      <c r="BK71" s="107">
        <v>0</v>
      </c>
    </row>
    <row r="72" spans="1:63" ht="63" x14ac:dyDescent="0.25">
      <c r="A72" s="90" t="str">
        <f>G0228_1074205010351_02_0_69_!A73</f>
        <v>1.2.4.2</v>
      </c>
      <c r="B72" s="104" t="str">
        <f>G0228_1074205010351_02_0_69_!B73</f>
        <v>Модернизация, техническое перевооружение прочих объектов основных средств, всего, в том числе:</v>
      </c>
      <c r="C72" s="105" t="str">
        <f>G0228_1074205010351_02_0_69_!C73</f>
        <v>Г</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c r="AF72" s="107">
        <v>0</v>
      </c>
      <c r="AG72" s="107">
        <v>0</v>
      </c>
      <c r="AH72" s="107">
        <v>0</v>
      </c>
      <c r="AI72" s="107">
        <v>0</v>
      </c>
      <c r="AJ72" s="107">
        <v>0</v>
      </c>
      <c r="AK72" s="107">
        <v>0</v>
      </c>
      <c r="AL72" s="107">
        <v>0</v>
      </c>
      <c r="AM72" s="107">
        <v>0</v>
      </c>
      <c r="AN72" s="221">
        <v>0</v>
      </c>
      <c r="AO72" s="221">
        <v>0</v>
      </c>
      <c r="AP72" s="107">
        <v>0</v>
      </c>
      <c r="AQ72" s="107">
        <v>0</v>
      </c>
      <c r="AR72" s="107">
        <v>0</v>
      </c>
      <c r="AS72" s="107">
        <v>0</v>
      </c>
      <c r="AT72" s="107">
        <v>0</v>
      </c>
      <c r="AU72" s="107">
        <v>0</v>
      </c>
      <c r="AV72" s="107">
        <v>0</v>
      </c>
      <c r="AW72" s="107">
        <v>0</v>
      </c>
      <c r="AX72" s="107">
        <v>0</v>
      </c>
      <c r="AY72" s="107">
        <v>0</v>
      </c>
      <c r="AZ72" s="107">
        <v>0</v>
      </c>
      <c r="BA72" s="107">
        <v>0</v>
      </c>
      <c r="BB72" s="107">
        <v>0</v>
      </c>
      <c r="BC72" s="107">
        <v>0</v>
      </c>
      <c r="BD72" s="107">
        <v>0</v>
      </c>
      <c r="BE72" s="107">
        <v>0</v>
      </c>
      <c r="BF72" s="107">
        <v>0</v>
      </c>
      <c r="BG72" s="107">
        <v>0</v>
      </c>
      <c r="BH72" s="107">
        <v>0</v>
      </c>
      <c r="BI72" s="107">
        <v>0</v>
      </c>
      <c r="BJ72" s="107">
        <v>0</v>
      </c>
      <c r="BK72" s="107">
        <v>0</v>
      </c>
    </row>
    <row r="73" spans="1:63" ht="94.5" x14ac:dyDescent="0.25">
      <c r="A73" s="90" t="str">
        <f>G0228_1074205010351_02_0_69_!A74</f>
        <v>1.3</v>
      </c>
      <c r="B73" s="104"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3" s="105" t="str">
        <f>G0228_1074205010351_02_0_69_!C74</f>
        <v>Г</v>
      </c>
      <c r="D73" s="107">
        <f t="shared" ref="D73:BK73" si="22">SUM(D74,D75)</f>
        <v>0</v>
      </c>
      <c r="E73" s="107">
        <f t="shared" si="22"/>
        <v>0</v>
      </c>
      <c r="F73" s="107">
        <f t="shared" si="22"/>
        <v>0</v>
      </c>
      <c r="G73" s="107">
        <f t="shared" si="22"/>
        <v>0</v>
      </c>
      <c r="H73" s="107">
        <f t="shared" si="22"/>
        <v>0</v>
      </c>
      <c r="I73" s="107">
        <f t="shared" si="22"/>
        <v>0</v>
      </c>
      <c r="J73" s="107">
        <f t="shared" si="22"/>
        <v>0</v>
      </c>
      <c r="K73" s="107">
        <f t="shared" si="22"/>
        <v>0</v>
      </c>
      <c r="L73" s="107">
        <f t="shared" si="22"/>
        <v>0</v>
      </c>
      <c r="M73" s="107">
        <f t="shared" si="22"/>
        <v>0</v>
      </c>
      <c r="N73" s="107">
        <f t="shared" si="22"/>
        <v>0</v>
      </c>
      <c r="O73" s="107">
        <f t="shared" si="22"/>
        <v>0</v>
      </c>
      <c r="P73" s="107">
        <f t="shared" si="22"/>
        <v>0</v>
      </c>
      <c r="Q73" s="107">
        <f t="shared" si="22"/>
        <v>0</v>
      </c>
      <c r="R73" s="107">
        <f t="shared" si="22"/>
        <v>0</v>
      </c>
      <c r="S73" s="107">
        <f t="shared" si="22"/>
        <v>0</v>
      </c>
      <c r="T73" s="107">
        <f t="shared" si="22"/>
        <v>0</v>
      </c>
      <c r="U73" s="107">
        <f t="shared" si="22"/>
        <v>0</v>
      </c>
      <c r="V73" s="107">
        <f t="shared" si="22"/>
        <v>0</v>
      </c>
      <c r="W73" s="107">
        <f t="shared" si="22"/>
        <v>0</v>
      </c>
      <c r="X73" s="107">
        <f t="shared" si="22"/>
        <v>0</v>
      </c>
      <c r="Y73" s="107">
        <f t="shared" si="22"/>
        <v>0</v>
      </c>
      <c r="Z73" s="107">
        <f t="shared" si="22"/>
        <v>0</v>
      </c>
      <c r="AA73" s="107">
        <f t="shared" si="22"/>
        <v>0</v>
      </c>
      <c r="AB73" s="107">
        <f t="shared" si="22"/>
        <v>0</v>
      </c>
      <c r="AC73" s="107">
        <f t="shared" si="22"/>
        <v>0</v>
      </c>
      <c r="AD73" s="107">
        <f t="shared" si="22"/>
        <v>0</v>
      </c>
      <c r="AE73" s="107">
        <f t="shared" si="22"/>
        <v>0</v>
      </c>
      <c r="AF73" s="107">
        <f t="shared" si="22"/>
        <v>0</v>
      </c>
      <c r="AG73" s="107">
        <f t="shared" si="22"/>
        <v>0</v>
      </c>
      <c r="AH73" s="107">
        <f t="shared" si="22"/>
        <v>0</v>
      </c>
      <c r="AI73" s="107">
        <f t="shared" si="22"/>
        <v>0</v>
      </c>
      <c r="AJ73" s="107">
        <f t="shared" si="22"/>
        <v>0</v>
      </c>
      <c r="AK73" s="107">
        <f t="shared" si="22"/>
        <v>0</v>
      </c>
      <c r="AL73" s="107">
        <f t="shared" si="22"/>
        <v>0</v>
      </c>
      <c r="AM73" s="107">
        <f t="shared" si="22"/>
        <v>0</v>
      </c>
      <c r="AN73" s="221">
        <f t="shared" si="22"/>
        <v>0</v>
      </c>
      <c r="AO73" s="221">
        <f t="shared" si="22"/>
        <v>0</v>
      </c>
      <c r="AP73" s="107">
        <f t="shared" si="22"/>
        <v>0</v>
      </c>
      <c r="AQ73" s="107">
        <f t="shared" si="22"/>
        <v>0</v>
      </c>
      <c r="AR73" s="107">
        <f t="shared" si="22"/>
        <v>0</v>
      </c>
      <c r="AS73" s="107">
        <f t="shared" si="22"/>
        <v>0</v>
      </c>
      <c r="AT73" s="107">
        <f t="shared" si="22"/>
        <v>0</v>
      </c>
      <c r="AU73" s="107">
        <f t="shared" si="22"/>
        <v>0</v>
      </c>
      <c r="AV73" s="107">
        <f t="shared" si="22"/>
        <v>0</v>
      </c>
      <c r="AW73" s="107">
        <f t="shared" si="22"/>
        <v>0</v>
      </c>
      <c r="AX73" s="107">
        <f t="shared" si="22"/>
        <v>0</v>
      </c>
      <c r="AY73" s="107">
        <f t="shared" si="22"/>
        <v>0</v>
      </c>
      <c r="AZ73" s="107">
        <f t="shared" si="22"/>
        <v>0</v>
      </c>
      <c r="BA73" s="107">
        <f t="shared" si="22"/>
        <v>0</v>
      </c>
      <c r="BB73" s="107">
        <f t="shared" si="22"/>
        <v>0</v>
      </c>
      <c r="BC73" s="107">
        <f t="shared" si="22"/>
        <v>0</v>
      </c>
      <c r="BD73" s="107">
        <f t="shared" si="22"/>
        <v>0</v>
      </c>
      <c r="BE73" s="107">
        <f t="shared" si="22"/>
        <v>0</v>
      </c>
      <c r="BF73" s="107">
        <f t="shared" si="22"/>
        <v>0</v>
      </c>
      <c r="BG73" s="107">
        <f t="shared" si="22"/>
        <v>0</v>
      </c>
      <c r="BH73" s="107">
        <f t="shared" si="22"/>
        <v>0</v>
      </c>
      <c r="BI73" s="107">
        <f t="shared" si="22"/>
        <v>0</v>
      </c>
      <c r="BJ73" s="107">
        <f t="shared" si="22"/>
        <v>0</v>
      </c>
      <c r="BK73" s="107">
        <f t="shared" si="22"/>
        <v>0</v>
      </c>
    </row>
    <row r="74" spans="1:63" ht="78.75" x14ac:dyDescent="0.25">
      <c r="A74" s="90" t="str">
        <f>G0228_1074205010351_02_0_69_!A75</f>
        <v>1.3.1</v>
      </c>
      <c r="B74" s="104"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4" s="105" t="str">
        <f>G0228_1074205010351_02_0_69_!C75</f>
        <v>Г</v>
      </c>
      <c r="D74" s="107">
        <v>0</v>
      </c>
      <c r="E74" s="107">
        <v>0</v>
      </c>
      <c r="F74" s="107">
        <v>0</v>
      </c>
      <c r="G74" s="107">
        <v>0</v>
      </c>
      <c r="H74" s="107">
        <v>0</v>
      </c>
      <c r="I74" s="107">
        <v>0</v>
      </c>
      <c r="J74" s="107">
        <v>0</v>
      </c>
      <c r="K74" s="107">
        <v>0</v>
      </c>
      <c r="L74" s="107">
        <v>0</v>
      </c>
      <c r="M74" s="107">
        <v>0</v>
      </c>
      <c r="N74" s="107">
        <v>0</v>
      </c>
      <c r="O74" s="107">
        <v>0</v>
      </c>
      <c r="P74" s="107">
        <v>0</v>
      </c>
      <c r="Q74" s="107">
        <v>0</v>
      </c>
      <c r="R74" s="107">
        <v>0</v>
      </c>
      <c r="S74" s="107">
        <v>0</v>
      </c>
      <c r="T74" s="107">
        <v>0</v>
      </c>
      <c r="U74" s="107">
        <v>0</v>
      </c>
      <c r="V74" s="107">
        <v>0</v>
      </c>
      <c r="W74" s="107">
        <v>0</v>
      </c>
      <c r="X74" s="107">
        <v>0</v>
      </c>
      <c r="Y74" s="107">
        <v>0</v>
      </c>
      <c r="Z74" s="107">
        <v>0</v>
      </c>
      <c r="AA74" s="107">
        <v>0</v>
      </c>
      <c r="AB74" s="107">
        <v>0</v>
      </c>
      <c r="AC74" s="107">
        <v>0</v>
      </c>
      <c r="AD74" s="107">
        <v>0</v>
      </c>
      <c r="AE74" s="107">
        <v>0</v>
      </c>
      <c r="AF74" s="107">
        <v>0</v>
      </c>
      <c r="AG74" s="107">
        <v>0</v>
      </c>
      <c r="AH74" s="107">
        <v>0</v>
      </c>
      <c r="AI74" s="107">
        <v>0</v>
      </c>
      <c r="AJ74" s="107">
        <v>0</v>
      </c>
      <c r="AK74" s="107">
        <v>0</v>
      </c>
      <c r="AL74" s="107">
        <v>0</v>
      </c>
      <c r="AM74" s="107">
        <v>0</v>
      </c>
      <c r="AN74" s="221">
        <v>0</v>
      </c>
      <c r="AO74" s="221">
        <v>0</v>
      </c>
      <c r="AP74" s="107">
        <v>0</v>
      </c>
      <c r="AQ74" s="107">
        <v>0</v>
      </c>
      <c r="AR74" s="107">
        <v>0</v>
      </c>
      <c r="AS74" s="107">
        <v>0</v>
      </c>
      <c r="AT74" s="107">
        <v>0</v>
      </c>
      <c r="AU74" s="107">
        <v>0</v>
      </c>
      <c r="AV74" s="107">
        <v>0</v>
      </c>
      <c r="AW74" s="107">
        <v>0</v>
      </c>
      <c r="AX74" s="107">
        <v>0</v>
      </c>
      <c r="AY74" s="107">
        <v>0</v>
      </c>
      <c r="AZ74" s="107">
        <v>0</v>
      </c>
      <c r="BA74" s="107">
        <v>0</v>
      </c>
      <c r="BB74" s="107">
        <v>0</v>
      </c>
      <c r="BC74" s="107">
        <v>0</v>
      </c>
      <c r="BD74" s="107">
        <v>0</v>
      </c>
      <c r="BE74" s="107">
        <v>0</v>
      </c>
      <c r="BF74" s="107">
        <v>0</v>
      </c>
      <c r="BG74" s="107">
        <v>0</v>
      </c>
      <c r="BH74" s="107">
        <v>0</v>
      </c>
      <c r="BI74" s="107">
        <v>0</v>
      </c>
      <c r="BJ74" s="107">
        <v>0</v>
      </c>
      <c r="BK74" s="107">
        <v>0</v>
      </c>
    </row>
    <row r="75" spans="1:63" ht="78.75" x14ac:dyDescent="0.25">
      <c r="A75" s="90" t="str">
        <f>G0228_1074205010351_02_0_69_!A76</f>
        <v>1.3.2</v>
      </c>
      <c r="B75" s="104" t="str">
        <f>G0228_1074205010351_02_0_69_!B76</f>
        <v>Инвестиционные проекты, предусмотренные схемой и программой развития субъекта Российской Федерации, всего, в том числе:</v>
      </c>
      <c r="C75" s="105" t="str">
        <f>G0228_1074205010351_02_0_69_!C76</f>
        <v>Г</v>
      </c>
      <c r="D75" s="107">
        <f t="shared" ref="D75:AI75" si="23">SUM(D76:D76)</f>
        <v>0</v>
      </c>
      <c r="E75" s="107">
        <f t="shared" si="23"/>
        <v>0</v>
      </c>
      <c r="F75" s="107">
        <f t="shared" si="23"/>
        <v>0</v>
      </c>
      <c r="G75" s="107">
        <f t="shared" si="23"/>
        <v>0</v>
      </c>
      <c r="H75" s="107">
        <f t="shared" si="23"/>
        <v>0</v>
      </c>
      <c r="I75" s="107">
        <f t="shared" si="23"/>
        <v>0</v>
      </c>
      <c r="J75" s="107">
        <f t="shared" si="23"/>
        <v>0</v>
      </c>
      <c r="K75" s="107">
        <f t="shared" si="23"/>
        <v>0</v>
      </c>
      <c r="L75" s="107">
        <f t="shared" si="23"/>
        <v>0</v>
      </c>
      <c r="M75" s="107">
        <f t="shared" si="23"/>
        <v>0</v>
      </c>
      <c r="N75" s="107">
        <f t="shared" si="23"/>
        <v>0</v>
      </c>
      <c r="O75" s="107">
        <f t="shared" si="23"/>
        <v>0</v>
      </c>
      <c r="P75" s="107">
        <f t="shared" si="23"/>
        <v>0</v>
      </c>
      <c r="Q75" s="107">
        <f t="shared" si="23"/>
        <v>0</v>
      </c>
      <c r="R75" s="107">
        <f t="shared" si="23"/>
        <v>0</v>
      </c>
      <c r="S75" s="107">
        <f t="shared" si="23"/>
        <v>0</v>
      </c>
      <c r="T75" s="107">
        <f t="shared" si="23"/>
        <v>0</v>
      </c>
      <c r="U75" s="107">
        <f t="shared" si="23"/>
        <v>0</v>
      </c>
      <c r="V75" s="107">
        <f t="shared" si="23"/>
        <v>0</v>
      </c>
      <c r="W75" s="107">
        <f t="shared" si="23"/>
        <v>0</v>
      </c>
      <c r="X75" s="107">
        <f t="shared" si="23"/>
        <v>0</v>
      </c>
      <c r="Y75" s="107">
        <f t="shared" si="23"/>
        <v>0</v>
      </c>
      <c r="Z75" s="107">
        <f t="shared" si="23"/>
        <v>0</v>
      </c>
      <c r="AA75" s="107">
        <f t="shared" si="23"/>
        <v>0</v>
      </c>
      <c r="AB75" s="107">
        <f t="shared" si="23"/>
        <v>0</v>
      </c>
      <c r="AC75" s="107">
        <f t="shared" si="23"/>
        <v>0</v>
      </c>
      <c r="AD75" s="107">
        <f t="shared" si="23"/>
        <v>0</v>
      </c>
      <c r="AE75" s="107">
        <f t="shared" si="23"/>
        <v>0</v>
      </c>
      <c r="AF75" s="107">
        <f t="shared" si="23"/>
        <v>0</v>
      </c>
      <c r="AG75" s="107">
        <f t="shared" si="23"/>
        <v>0</v>
      </c>
      <c r="AH75" s="107">
        <f t="shared" si="23"/>
        <v>0</v>
      </c>
      <c r="AI75" s="107">
        <f t="shared" si="23"/>
        <v>0</v>
      </c>
      <c r="AJ75" s="107">
        <f t="shared" ref="AJ75:BK75" si="24">SUM(AJ76:AJ76)</f>
        <v>0</v>
      </c>
      <c r="AK75" s="107">
        <f t="shared" si="24"/>
        <v>0</v>
      </c>
      <c r="AL75" s="107">
        <f t="shared" si="24"/>
        <v>0</v>
      </c>
      <c r="AM75" s="107">
        <f t="shared" si="24"/>
        <v>0</v>
      </c>
      <c r="AN75" s="221">
        <f t="shared" si="24"/>
        <v>0</v>
      </c>
      <c r="AO75" s="221">
        <f t="shared" si="24"/>
        <v>0</v>
      </c>
      <c r="AP75" s="107">
        <f t="shared" si="24"/>
        <v>0</v>
      </c>
      <c r="AQ75" s="107">
        <f t="shared" si="24"/>
        <v>0</v>
      </c>
      <c r="AR75" s="107">
        <f t="shared" si="24"/>
        <v>0</v>
      </c>
      <c r="AS75" s="107">
        <f t="shared" si="24"/>
        <v>0</v>
      </c>
      <c r="AT75" s="107">
        <f t="shared" si="24"/>
        <v>0</v>
      </c>
      <c r="AU75" s="107">
        <f t="shared" si="24"/>
        <v>0</v>
      </c>
      <c r="AV75" s="107">
        <f t="shared" si="24"/>
        <v>0</v>
      </c>
      <c r="AW75" s="107">
        <f t="shared" si="24"/>
        <v>0</v>
      </c>
      <c r="AX75" s="107">
        <f t="shared" si="24"/>
        <v>0</v>
      </c>
      <c r="AY75" s="107">
        <f t="shared" si="24"/>
        <v>0</v>
      </c>
      <c r="AZ75" s="107">
        <f t="shared" si="24"/>
        <v>0</v>
      </c>
      <c r="BA75" s="107">
        <f t="shared" si="24"/>
        <v>0</v>
      </c>
      <c r="BB75" s="107">
        <f t="shared" si="24"/>
        <v>0</v>
      </c>
      <c r="BC75" s="107">
        <f t="shared" si="24"/>
        <v>0</v>
      </c>
      <c r="BD75" s="107">
        <f t="shared" si="24"/>
        <v>0</v>
      </c>
      <c r="BE75" s="107">
        <f t="shared" si="24"/>
        <v>0</v>
      </c>
      <c r="BF75" s="107">
        <f t="shared" si="24"/>
        <v>0</v>
      </c>
      <c r="BG75" s="107">
        <f t="shared" si="24"/>
        <v>0</v>
      </c>
      <c r="BH75" s="107">
        <f t="shared" si="24"/>
        <v>0</v>
      </c>
      <c r="BI75" s="107">
        <f t="shared" si="24"/>
        <v>0</v>
      </c>
      <c r="BJ75" s="107">
        <f t="shared" si="24"/>
        <v>0</v>
      </c>
      <c r="BK75" s="107">
        <f t="shared" si="24"/>
        <v>0</v>
      </c>
    </row>
    <row r="76" spans="1:63" ht="15.75" hidden="1" x14ac:dyDescent="0.25">
      <c r="A76" s="90"/>
      <c r="B76" s="104"/>
      <c r="C76" s="105"/>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478"/>
      <c r="AQ76" s="107"/>
      <c r="AR76" s="107"/>
      <c r="AS76" s="107"/>
      <c r="AT76" s="107"/>
      <c r="AU76" s="107"/>
      <c r="AV76" s="107"/>
      <c r="AW76" s="107"/>
      <c r="AX76" s="107"/>
      <c r="AY76" s="107"/>
      <c r="AZ76" s="107"/>
      <c r="BA76" s="478"/>
      <c r="BB76" s="107"/>
      <c r="BC76" s="107"/>
      <c r="BD76" s="107"/>
      <c r="BE76" s="107"/>
      <c r="BF76" s="107"/>
      <c r="BG76" s="107"/>
      <c r="BH76" s="107"/>
      <c r="BI76" s="107"/>
      <c r="BJ76" s="107"/>
      <c r="BK76" s="107"/>
    </row>
    <row r="77" spans="1:63" ht="47.25" x14ac:dyDescent="0.25">
      <c r="A77" s="90" t="str">
        <f>G0228_1074205010351_02_0_69_!A78</f>
        <v>1.4</v>
      </c>
      <c r="B77" s="104" t="str">
        <f>G0228_1074205010351_02_0_69_!B78</f>
        <v>Прочее новое строительство объектов электросетевого хозяйства, всего, в том числе:</v>
      </c>
      <c r="C77" s="105" t="str">
        <f>G0228_1074205010351_02_0_69_!C78</f>
        <v>Г</v>
      </c>
      <c r="D77" s="107">
        <f t="shared" ref="D77:AI77" si="25">SUM(D78:D81)</f>
        <v>0</v>
      </c>
      <c r="E77" s="107">
        <f t="shared" si="25"/>
        <v>0</v>
      </c>
      <c r="F77" s="107">
        <f t="shared" si="25"/>
        <v>0</v>
      </c>
      <c r="G77" s="107">
        <f t="shared" si="25"/>
        <v>0</v>
      </c>
      <c r="H77" s="107">
        <f t="shared" si="25"/>
        <v>0</v>
      </c>
      <c r="I77" s="107">
        <f t="shared" si="25"/>
        <v>0</v>
      </c>
      <c r="J77" s="107">
        <f t="shared" si="25"/>
        <v>0</v>
      </c>
      <c r="K77" s="107">
        <f t="shared" si="25"/>
        <v>0</v>
      </c>
      <c r="L77" s="107">
        <f t="shared" si="25"/>
        <v>0</v>
      </c>
      <c r="M77" s="107">
        <f t="shared" si="25"/>
        <v>0</v>
      </c>
      <c r="N77" s="107">
        <f t="shared" si="25"/>
        <v>0</v>
      </c>
      <c r="O77" s="107">
        <f t="shared" si="25"/>
        <v>0</v>
      </c>
      <c r="P77" s="107">
        <f t="shared" si="25"/>
        <v>0</v>
      </c>
      <c r="Q77" s="107">
        <f t="shared" si="25"/>
        <v>0</v>
      </c>
      <c r="R77" s="107">
        <f t="shared" si="25"/>
        <v>0</v>
      </c>
      <c r="S77" s="107">
        <f t="shared" si="25"/>
        <v>0</v>
      </c>
      <c r="T77" s="107">
        <f t="shared" si="25"/>
        <v>0</v>
      </c>
      <c r="U77" s="107">
        <f t="shared" si="25"/>
        <v>0</v>
      </c>
      <c r="V77" s="107">
        <f t="shared" si="25"/>
        <v>0</v>
      </c>
      <c r="W77" s="107">
        <f t="shared" si="25"/>
        <v>0</v>
      </c>
      <c r="X77" s="107">
        <f t="shared" si="25"/>
        <v>0</v>
      </c>
      <c r="Y77" s="107">
        <f t="shared" si="25"/>
        <v>0</v>
      </c>
      <c r="Z77" s="107">
        <f t="shared" si="25"/>
        <v>0</v>
      </c>
      <c r="AA77" s="107">
        <f t="shared" si="25"/>
        <v>0</v>
      </c>
      <c r="AB77" s="107">
        <f t="shared" si="25"/>
        <v>0</v>
      </c>
      <c r="AC77" s="107">
        <f t="shared" si="25"/>
        <v>0</v>
      </c>
      <c r="AD77" s="107">
        <f t="shared" si="25"/>
        <v>0</v>
      </c>
      <c r="AE77" s="107">
        <f t="shared" si="25"/>
        <v>0</v>
      </c>
      <c r="AF77" s="107">
        <f t="shared" si="25"/>
        <v>0</v>
      </c>
      <c r="AG77" s="107">
        <f t="shared" si="25"/>
        <v>0</v>
      </c>
      <c r="AH77" s="107">
        <f t="shared" si="25"/>
        <v>0</v>
      </c>
      <c r="AI77" s="107">
        <f t="shared" si="25"/>
        <v>0</v>
      </c>
      <c r="AJ77" s="107">
        <f t="shared" ref="AJ77:BK77" si="26">SUM(AJ78:AJ81)</f>
        <v>0</v>
      </c>
      <c r="AK77" s="107">
        <f t="shared" si="26"/>
        <v>0</v>
      </c>
      <c r="AL77" s="107">
        <f t="shared" si="26"/>
        <v>0</v>
      </c>
      <c r="AM77" s="107">
        <f t="shared" si="26"/>
        <v>0</v>
      </c>
      <c r="AN77" s="221">
        <f t="shared" si="26"/>
        <v>0</v>
      </c>
      <c r="AO77" s="221">
        <f t="shared" si="26"/>
        <v>0</v>
      </c>
      <c r="AP77" s="107">
        <f t="shared" si="26"/>
        <v>0</v>
      </c>
      <c r="AQ77" s="107">
        <f t="shared" si="26"/>
        <v>0</v>
      </c>
      <c r="AR77" s="107">
        <f t="shared" si="26"/>
        <v>0</v>
      </c>
      <c r="AS77" s="107">
        <f t="shared" si="26"/>
        <v>0</v>
      </c>
      <c r="AT77" s="107">
        <f t="shared" si="26"/>
        <v>0</v>
      </c>
      <c r="AU77" s="107">
        <f t="shared" si="26"/>
        <v>0</v>
      </c>
      <c r="AV77" s="107">
        <f t="shared" si="26"/>
        <v>0</v>
      </c>
      <c r="AW77" s="107">
        <f t="shared" si="26"/>
        <v>0</v>
      </c>
      <c r="AX77" s="107">
        <f t="shared" si="26"/>
        <v>0</v>
      </c>
      <c r="AY77" s="107">
        <f t="shared" si="26"/>
        <v>0</v>
      </c>
      <c r="AZ77" s="107">
        <f t="shared" si="26"/>
        <v>0</v>
      </c>
      <c r="BA77" s="107">
        <f t="shared" si="26"/>
        <v>0</v>
      </c>
      <c r="BB77" s="107">
        <f t="shared" si="26"/>
        <v>0</v>
      </c>
      <c r="BC77" s="107">
        <f t="shared" si="26"/>
        <v>0</v>
      </c>
      <c r="BD77" s="107">
        <f t="shared" si="26"/>
        <v>0</v>
      </c>
      <c r="BE77" s="107">
        <f t="shared" si="26"/>
        <v>0</v>
      </c>
      <c r="BF77" s="107">
        <f t="shared" si="26"/>
        <v>0</v>
      </c>
      <c r="BG77" s="107">
        <f t="shared" si="26"/>
        <v>0</v>
      </c>
      <c r="BH77" s="107">
        <f t="shared" si="26"/>
        <v>0</v>
      </c>
      <c r="BI77" s="107">
        <f t="shared" si="26"/>
        <v>0</v>
      </c>
      <c r="BJ77" s="107">
        <f t="shared" si="26"/>
        <v>0</v>
      </c>
      <c r="BK77" s="107">
        <f t="shared" si="26"/>
        <v>0</v>
      </c>
    </row>
    <row r="78" spans="1:63" ht="15.75" hidden="1" x14ac:dyDescent="0.25">
      <c r="A78" s="90"/>
      <c r="B78" s="104"/>
      <c r="C78" s="105"/>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478"/>
      <c r="BB78" s="107"/>
      <c r="BC78" s="107"/>
      <c r="BD78" s="107"/>
      <c r="BE78" s="107"/>
      <c r="BF78" s="107"/>
      <c r="BG78" s="107"/>
      <c r="BH78" s="478"/>
      <c r="BI78" s="107"/>
      <c r="BJ78" s="107"/>
      <c r="BK78" s="107"/>
    </row>
    <row r="79" spans="1:63" ht="15.75" hidden="1" x14ac:dyDescent="0.25">
      <c r="A79" s="90"/>
      <c r="B79" s="104"/>
      <c r="C79" s="105"/>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7"/>
      <c r="AX79" s="107"/>
      <c r="AY79" s="107"/>
      <c r="AZ79" s="107"/>
      <c r="BA79" s="478"/>
      <c r="BB79" s="107"/>
      <c r="BC79" s="107"/>
      <c r="BD79" s="107"/>
      <c r="BE79" s="107"/>
      <c r="BF79" s="107"/>
      <c r="BG79" s="107"/>
      <c r="BH79" s="478"/>
      <c r="BI79" s="107"/>
      <c r="BJ79" s="107"/>
      <c r="BK79" s="107"/>
    </row>
    <row r="80" spans="1:63" ht="16.5" hidden="1" customHeight="1" x14ac:dyDescent="0.25">
      <c r="A80" s="90"/>
      <c r="B80" s="104"/>
      <c r="C80" s="105"/>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478"/>
      <c r="BA80" s="478"/>
      <c r="BB80" s="107"/>
      <c r="BC80" s="107"/>
      <c r="BD80" s="107"/>
      <c r="BE80" s="107"/>
      <c r="BF80" s="107"/>
      <c r="BG80" s="107"/>
      <c r="BH80" s="107"/>
      <c r="BI80" s="107"/>
      <c r="BJ80" s="107"/>
      <c r="BK80" s="107"/>
    </row>
    <row r="81" spans="1:63" ht="15.75" hidden="1" x14ac:dyDescent="0.25">
      <c r="A81" s="90"/>
      <c r="B81" s="104"/>
      <c r="C81" s="105"/>
      <c r="D81" s="478"/>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478"/>
      <c r="BB81" s="107"/>
      <c r="BC81" s="107"/>
      <c r="BD81" s="107"/>
      <c r="BE81" s="107"/>
      <c r="BF81" s="107"/>
      <c r="BG81" s="107"/>
      <c r="BH81" s="107"/>
      <c r="BI81" s="107"/>
      <c r="BJ81" s="107"/>
      <c r="BK81" s="107"/>
    </row>
    <row r="82" spans="1:63" ht="47.25" x14ac:dyDescent="0.25">
      <c r="A82" s="90" t="str">
        <f>G0228_1074205010351_02_0_69_!A83</f>
        <v>1.5</v>
      </c>
      <c r="B82" s="104" t="str">
        <f>G0228_1074205010351_02_0_69_!B83</f>
        <v>Покупка земельных участков для целей реализации инвестиционных проектов, всего, в том числе:</v>
      </c>
      <c r="C82" s="105" t="str">
        <f>G0228_1074205010351_02_0_69_!C83</f>
        <v>Г</v>
      </c>
      <c r="D82" s="107">
        <v>0</v>
      </c>
      <c r="E82" s="107" t="s">
        <v>482</v>
      </c>
      <c r="F82" s="107">
        <v>0</v>
      </c>
      <c r="G82" s="107" t="s">
        <v>482</v>
      </c>
      <c r="H82" s="107">
        <v>0</v>
      </c>
      <c r="I82" s="107" t="s">
        <v>482</v>
      </c>
      <c r="J82" s="107">
        <v>0</v>
      </c>
      <c r="K82" s="107" t="s">
        <v>482</v>
      </c>
      <c r="L82" s="107">
        <v>0</v>
      </c>
      <c r="M82" s="107" t="s">
        <v>482</v>
      </c>
      <c r="N82" s="107">
        <v>0</v>
      </c>
      <c r="O82" s="107" t="s">
        <v>482</v>
      </c>
      <c r="P82" s="107">
        <v>0</v>
      </c>
      <c r="Q82" s="107" t="s">
        <v>482</v>
      </c>
      <c r="R82" s="107">
        <v>0</v>
      </c>
      <c r="S82" s="107" t="s">
        <v>482</v>
      </c>
      <c r="T82" s="107">
        <v>0</v>
      </c>
      <c r="U82" s="107" t="s">
        <v>482</v>
      </c>
      <c r="V82" s="107">
        <v>0</v>
      </c>
      <c r="W82" s="107" t="s">
        <v>482</v>
      </c>
      <c r="X82" s="107">
        <v>0</v>
      </c>
      <c r="Y82" s="107" t="s">
        <v>482</v>
      </c>
      <c r="Z82" s="107">
        <v>0</v>
      </c>
      <c r="AA82" s="107" t="s">
        <v>482</v>
      </c>
      <c r="AB82" s="107">
        <v>0</v>
      </c>
      <c r="AC82" s="107" t="s">
        <v>482</v>
      </c>
      <c r="AD82" s="107">
        <v>0</v>
      </c>
      <c r="AE82" s="107" t="s">
        <v>482</v>
      </c>
      <c r="AF82" s="107">
        <v>0</v>
      </c>
      <c r="AG82" s="107" t="s">
        <v>482</v>
      </c>
      <c r="AH82" s="107">
        <v>0</v>
      </c>
      <c r="AI82" s="107" t="s">
        <v>482</v>
      </c>
      <c r="AJ82" s="107">
        <v>0</v>
      </c>
      <c r="AK82" s="107" t="s">
        <v>482</v>
      </c>
      <c r="AL82" s="107">
        <v>0</v>
      </c>
      <c r="AM82" s="107" t="s">
        <v>482</v>
      </c>
      <c r="AN82" s="107">
        <v>0</v>
      </c>
      <c r="AO82" s="107" t="s">
        <v>482</v>
      </c>
      <c r="AP82" s="107">
        <v>0</v>
      </c>
      <c r="AQ82" s="107" t="s">
        <v>482</v>
      </c>
      <c r="AR82" s="107">
        <v>0</v>
      </c>
      <c r="AS82" s="107" t="s">
        <v>482</v>
      </c>
      <c r="AT82" s="107">
        <v>0</v>
      </c>
      <c r="AU82" s="107" t="s">
        <v>482</v>
      </c>
      <c r="AV82" s="107">
        <v>0</v>
      </c>
      <c r="AW82" s="107" t="s">
        <v>482</v>
      </c>
      <c r="AX82" s="107">
        <v>0</v>
      </c>
      <c r="AY82" s="107" t="s">
        <v>482</v>
      </c>
      <c r="AZ82" s="107">
        <v>0</v>
      </c>
      <c r="BA82" s="107" t="s">
        <v>482</v>
      </c>
      <c r="BB82" s="107">
        <v>0</v>
      </c>
      <c r="BC82" s="107" t="s">
        <v>482</v>
      </c>
      <c r="BD82" s="107">
        <v>0</v>
      </c>
      <c r="BE82" s="107" t="s">
        <v>482</v>
      </c>
      <c r="BF82" s="107">
        <v>0</v>
      </c>
      <c r="BG82" s="107" t="s">
        <v>482</v>
      </c>
      <c r="BH82" s="107">
        <v>0</v>
      </c>
      <c r="BI82" s="107" t="s">
        <v>482</v>
      </c>
      <c r="BJ82" s="107">
        <v>0</v>
      </c>
      <c r="BK82" s="107" t="s">
        <v>482</v>
      </c>
    </row>
    <row r="83" spans="1:63" ht="31.5" x14ac:dyDescent="0.25">
      <c r="A83" s="90" t="str">
        <f>G0228_1074205010351_02_0_69_!A84</f>
        <v>1.6</v>
      </c>
      <c r="B83" s="104" t="str">
        <f>G0228_1074205010351_02_0_69_!B84</f>
        <v>Прочие инвестиционные проекты, всего, в том числе:</v>
      </c>
      <c r="C83" s="105" t="str">
        <f>G0228_1074205010351_02_0_69_!C84</f>
        <v>Г</v>
      </c>
      <c r="D83" s="107">
        <f t="shared" ref="D83:AI83" si="27">SUM(D84:D100)</f>
        <v>0</v>
      </c>
      <c r="E83" s="107">
        <f t="shared" si="27"/>
        <v>0</v>
      </c>
      <c r="F83" s="107">
        <f t="shared" si="27"/>
        <v>0</v>
      </c>
      <c r="G83" s="107">
        <f t="shared" si="27"/>
        <v>0</v>
      </c>
      <c r="H83" s="107">
        <f t="shared" si="27"/>
        <v>0</v>
      </c>
      <c r="I83" s="107">
        <f t="shared" si="27"/>
        <v>0</v>
      </c>
      <c r="J83" s="107">
        <f t="shared" si="27"/>
        <v>0</v>
      </c>
      <c r="K83" s="107">
        <f t="shared" si="27"/>
        <v>0</v>
      </c>
      <c r="L83" s="107">
        <f t="shared" si="27"/>
        <v>0</v>
      </c>
      <c r="M83" s="107">
        <f t="shared" si="27"/>
        <v>0</v>
      </c>
      <c r="N83" s="107">
        <f t="shared" si="27"/>
        <v>0</v>
      </c>
      <c r="O83" s="107">
        <f t="shared" si="27"/>
        <v>0</v>
      </c>
      <c r="P83" s="107">
        <f t="shared" si="27"/>
        <v>0</v>
      </c>
      <c r="Q83" s="107">
        <f t="shared" si="27"/>
        <v>0</v>
      </c>
      <c r="R83" s="107">
        <f t="shared" si="27"/>
        <v>0</v>
      </c>
      <c r="S83" s="107">
        <f t="shared" si="27"/>
        <v>0</v>
      </c>
      <c r="T83" s="107">
        <f t="shared" si="27"/>
        <v>0</v>
      </c>
      <c r="U83" s="107">
        <f t="shared" si="27"/>
        <v>0</v>
      </c>
      <c r="V83" s="107">
        <f t="shared" si="27"/>
        <v>0</v>
      </c>
      <c r="W83" s="107">
        <f t="shared" si="27"/>
        <v>0</v>
      </c>
      <c r="X83" s="107">
        <f t="shared" si="27"/>
        <v>0</v>
      </c>
      <c r="Y83" s="107">
        <f t="shared" si="27"/>
        <v>0</v>
      </c>
      <c r="Z83" s="107">
        <f t="shared" si="27"/>
        <v>0</v>
      </c>
      <c r="AA83" s="107">
        <f t="shared" si="27"/>
        <v>0</v>
      </c>
      <c r="AB83" s="107">
        <f t="shared" si="27"/>
        <v>0</v>
      </c>
      <c r="AC83" s="107">
        <f t="shared" si="27"/>
        <v>0</v>
      </c>
      <c r="AD83" s="107">
        <f t="shared" si="27"/>
        <v>0</v>
      </c>
      <c r="AE83" s="107">
        <f t="shared" si="27"/>
        <v>0</v>
      </c>
      <c r="AF83" s="107">
        <f t="shared" si="27"/>
        <v>0</v>
      </c>
      <c r="AG83" s="107">
        <f t="shared" si="27"/>
        <v>0</v>
      </c>
      <c r="AH83" s="107">
        <f t="shared" si="27"/>
        <v>0</v>
      </c>
      <c r="AI83" s="107">
        <f t="shared" si="27"/>
        <v>0</v>
      </c>
      <c r="AJ83" s="107">
        <f t="shared" ref="AJ83:BK83" si="28">SUM(AJ84:AJ100)</f>
        <v>0</v>
      </c>
      <c r="AK83" s="107">
        <f t="shared" si="28"/>
        <v>0</v>
      </c>
      <c r="AL83" s="107">
        <f t="shared" si="28"/>
        <v>0</v>
      </c>
      <c r="AM83" s="107">
        <f t="shared" si="28"/>
        <v>0</v>
      </c>
      <c r="AN83" s="221">
        <f t="shared" si="28"/>
        <v>0</v>
      </c>
      <c r="AO83" s="221">
        <f t="shared" si="28"/>
        <v>0</v>
      </c>
      <c r="AP83" s="107">
        <f t="shared" si="28"/>
        <v>0</v>
      </c>
      <c r="AQ83" s="107">
        <f t="shared" si="28"/>
        <v>0</v>
      </c>
      <c r="AR83" s="107">
        <f t="shared" si="28"/>
        <v>0</v>
      </c>
      <c r="AS83" s="107">
        <f t="shared" si="28"/>
        <v>0</v>
      </c>
      <c r="AT83" s="107">
        <f t="shared" si="28"/>
        <v>0</v>
      </c>
      <c r="AU83" s="107">
        <f t="shared" si="28"/>
        <v>0</v>
      </c>
      <c r="AV83" s="107">
        <f t="shared" si="28"/>
        <v>0</v>
      </c>
      <c r="AW83" s="107">
        <f t="shared" si="28"/>
        <v>0</v>
      </c>
      <c r="AX83" s="107">
        <f t="shared" si="28"/>
        <v>0</v>
      </c>
      <c r="AY83" s="107">
        <f t="shared" si="28"/>
        <v>0</v>
      </c>
      <c r="AZ83" s="107">
        <f t="shared" si="28"/>
        <v>0</v>
      </c>
      <c r="BA83" s="107">
        <f t="shared" si="28"/>
        <v>0</v>
      </c>
      <c r="BB83" s="107">
        <f t="shared" si="28"/>
        <v>0</v>
      </c>
      <c r="BC83" s="107">
        <f t="shared" si="28"/>
        <v>0</v>
      </c>
      <c r="BD83" s="107">
        <f t="shared" si="28"/>
        <v>0</v>
      </c>
      <c r="BE83" s="107">
        <f t="shared" si="28"/>
        <v>0</v>
      </c>
      <c r="BF83" s="107">
        <f t="shared" si="28"/>
        <v>0</v>
      </c>
      <c r="BG83" s="107">
        <f t="shared" si="28"/>
        <v>0</v>
      </c>
      <c r="BH83" s="107">
        <f t="shared" si="28"/>
        <v>0</v>
      </c>
      <c r="BI83" s="107">
        <f t="shared" si="28"/>
        <v>0</v>
      </c>
      <c r="BJ83" s="107">
        <f t="shared" si="28"/>
        <v>0</v>
      </c>
      <c r="BK83" s="107">
        <f t="shared" si="28"/>
        <v>0</v>
      </c>
    </row>
    <row r="84" spans="1:63" ht="15.75" x14ac:dyDescent="0.25">
      <c r="A84" s="90" t="str">
        <f>G0228_1074205010351_02_0_69_!A85</f>
        <v>1.6.1</v>
      </c>
      <c r="B84" s="104" t="str">
        <f>G0228_1074205010351_02_0_69_!B85</f>
        <v>Приобретение автогидроподъемника</v>
      </c>
      <c r="C84" s="105" t="str">
        <f>G0228_1074205010351_02_0_69_!C85</f>
        <v>J_0000000002</v>
      </c>
      <c r="D84" s="107">
        <v>0</v>
      </c>
      <c r="E84" s="107" t="s">
        <v>482</v>
      </c>
      <c r="F84" s="107">
        <v>0</v>
      </c>
      <c r="G84" s="107" t="s">
        <v>482</v>
      </c>
      <c r="H84" s="107">
        <v>0</v>
      </c>
      <c r="I84" s="107" t="s">
        <v>482</v>
      </c>
      <c r="J84" s="107">
        <v>0</v>
      </c>
      <c r="K84" s="107" t="s">
        <v>482</v>
      </c>
      <c r="L84" s="107">
        <v>0</v>
      </c>
      <c r="M84" s="107" t="s">
        <v>482</v>
      </c>
      <c r="N84" s="107">
        <v>0</v>
      </c>
      <c r="O84" s="107" t="s">
        <v>482</v>
      </c>
      <c r="P84" s="107">
        <v>0</v>
      </c>
      <c r="Q84" s="107" t="s">
        <v>482</v>
      </c>
      <c r="R84" s="107">
        <v>0</v>
      </c>
      <c r="S84" s="107" t="s">
        <v>482</v>
      </c>
      <c r="T84" s="107">
        <v>0</v>
      </c>
      <c r="U84" s="107" t="s">
        <v>482</v>
      </c>
      <c r="V84" s="107">
        <v>0</v>
      </c>
      <c r="W84" s="107" t="s">
        <v>482</v>
      </c>
      <c r="X84" s="107">
        <v>0</v>
      </c>
      <c r="Y84" s="107" t="s">
        <v>482</v>
      </c>
      <c r="Z84" s="107">
        <v>0</v>
      </c>
      <c r="AA84" s="107" t="s">
        <v>482</v>
      </c>
      <c r="AB84" s="107">
        <v>0</v>
      </c>
      <c r="AC84" s="107" t="s">
        <v>482</v>
      </c>
      <c r="AD84" s="107">
        <v>0</v>
      </c>
      <c r="AE84" s="107" t="s">
        <v>482</v>
      </c>
      <c r="AF84" s="107">
        <v>0</v>
      </c>
      <c r="AG84" s="107" t="s">
        <v>482</v>
      </c>
      <c r="AH84" s="107">
        <v>0</v>
      </c>
      <c r="AI84" s="107" t="s">
        <v>482</v>
      </c>
      <c r="AJ84" s="107">
        <v>0</v>
      </c>
      <c r="AK84" s="107" t="s">
        <v>482</v>
      </c>
      <c r="AL84" s="107">
        <v>0</v>
      </c>
      <c r="AM84" s="107" t="s">
        <v>482</v>
      </c>
      <c r="AN84" s="107">
        <v>0</v>
      </c>
      <c r="AO84" s="107" t="s">
        <v>482</v>
      </c>
      <c r="AP84" s="107">
        <v>0</v>
      </c>
      <c r="AQ84" s="107" t="s">
        <v>482</v>
      </c>
      <c r="AR84" s="107">
        <v>0</v>
      </c>
      <c r="AS84" s="107" t="s">
        <v>482</v>
      </c>
      <c r="AT84" s="107">
        <v>0</v>
      </c>
      <c r="AU84" s="107" t="s">
        <v>482</v>
      </c>
      <c r="AV84" s="107">
        <v>0</v>
      </c>
      <c r="AW84" s="107" t="s">
        <v>482</v>
      </c>
      <c r="AX84" s="107">
        <v>0</v>
      </c>
      <c r="AY84" s="107" t="s">
        <v>482</v>
      </c>
      <c r="AZ84" s="107">
        <v>0</v>
      </c>
      <c r="BA84" s="478" t="s">
        <v>482</v>
      </c>
      <c r="BB84" s="107">
        <v>0</v>
      </c>
      <c r="BC84" s="107" t="s">
        <v>482</v>
      </c>
      <c r="BD84" s="107">
        <v>0</v>
      </c>
      <c r="BE84" s="107" t="s">
        <v>482</v>
      </c>
      <c r="BF84" s="107">
        <v>0</v>
      </c>
      <c r="BG84" s="107" t="s">
        <v>482</v>
      </c>
      <c r="BH84" s="478">
        <f>G0228_1074205010351_03_0_69_!AK85</f>
        <v>0</v>
      </c>
      <c r="BI84" s="107" t="s">
        <v>482</v>
      </c>
      <c r="BJ84" s="107">
        <v>0</v>
      </c>
      <c r="BK84" s="107" t="s">
        <v>482</v>
      </c>
    </row>
    <row r="85" spans="1:63" ht="15.75" hidden="1" x14ac:dyDescent="0.25">
      <c r="A85" s="90"/>
      <c r="B85" s="104"/>
      <c r="C85" s="105"/>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478"/>
      <c r="BB85" s="107"/>
      <c r="BC85" s="107"/>
      <c r="BD85" s="107"/>
      <c r="BE85" s="107"/>
      <c r="BF85" s="107"/>
      <c r="BG85" s="107"/>
      <c r="BH85" s="478"/>
      <c r="BI85" s="107"/>
      <c r="BJ85" s="107"/>
      <c r="BK85" s="107"/>
    </row>
    <row r="86" spans="1:63" ht="31.5" x14ac:dyDescent="0.25">
      <c r="A86" s="90" t="str">
        <f>G0228_1074205010351_02_0_69_!A87</f>
        <v>1.6.2</v>
      </c>
      <c r="B86" s="104" t="str">
        <f>G0228_1074205010351_02_0_69_!B87</f>
        <v>Приобретение бригадного автомобиля</v>
      </c>
      <c r="C86" s="105" t="str">
        <f>G0228_1074205010351_02_0_69_!C87</f>
        <v>J_0000000003</v>
      </c>
      <c r="D86" s="107">
        <v>0</v>
      </c>
      <c r="E86" s="107" t="s">
        <v>482</v>
      </c>
      <c r="F86" s="107">
        <v>0</v>
      </c>
      <c r="G86" s="107" t="s">
        <v>482</v>
      </c>
      <c r="H86" s="107">
        <v>0</v>
      </c>
      <c r="I86" s="107" t="s">
        <v>482</v>
      </c>
      <c r="J86" s="107">
        <v>0</v>
      </c>
      <c r="K86" s="107" t="s">
        <v>482</v>
      </c>
      <c r="L86" s="107">
        <v>0</v>
      </c>
      <c r="M86" s="107" t="s">
        <v>482</v>
      </c>
      <c r="N86" s="107">
        <v>0</v>
      </c>
      <c r="O86" s="107" t="s">
        <v>482</v>
      </c>
      <c r="P86" s="107">
        <v>0</v>
      </c>
      <c r="Q86" s="107" t="s">
        <v>482</v>
      </c>
      <c r="R86" s="107">
        <v>0</v>
      </c>
      <c r="S86" s="107" t="s">
        <v>482</v>
      </c>
      <c r="T86" s="107">
        <v>0</v>
      </c>
      <c r="U86" s="107" t="s">
        <v>482</v>
      </c>
      <c r="V86" s="107">
        <v>0</v>
      </c>
      <c r="W86" s="107" t="s">
        <v>482</v>
      </c>
      <c r="X86" s="107">
        <v>0</v>
      </c>
      <c r="Y86" s="107" t="s">
        <v>482</v>
      </c>
      <c r="Z86" s="107">
        <v>0</v>
      </c>
      <c r="AA86" s="107" t="s">
        <v>482</v>
      </c>
      <c r="AB86" s="107">
        <v>0</v>
      </c>
      <c r="AC86" s="107" t="s">
        <v>482</v>
      </c>
      <c r="AD86" s="107">
        <v>0</v>
      </c>
      <c r="AE86" s="107" t="s">
        <v>482</v>
      </c>
      <c r="AF86" s="107">
        <v>0</v>
      </c>
      <c r="AG86" s="107" t="s">
        <v>482</v>
      </c>
      <c r="AH86" s="107">
        <v>0</v>
      </c>
      <c r="AI86" s="107" t="s">
        <v>482</v>
      </c>
      <c r="AJ86" s="107">
        <v>0</v>
      </c>
      <c r="AK86" s="107" t="s">
        <v>482</v>
      </c>
      <c r="AL86" s="107">
        <v>0</v>
      </c>
      <c r="AM86" s="107" t="s">
        <v>482</v>
      </c>
      <c r="AN86" s="107">
        <v>0</v>
      </c>
      <c r="AO86" s="107" t="s">
        <v>482</v>
      </c>
      <c r="AP86" s="107">
        <v>0</v>
      </c>
      <c r="AQ86" s="107" t="s">
        <v>482</v>
      </c>
      <c r="AR86" s="107">
        <v>0</v>
      </c>
      <c r="AS86" s="107" t="s">
        <v>482</v>
      </c>
      <c r="AT86" s="107">
        <v>0</v>
      </c>
      <c r="AU86" s="107" t="s">
        <v>482</v>
      </c>
      <c r="AV86" s="107">
        <v>0</v>
      </c>
      <c r="AW86" s="107" t="s">
        <v>482</v>
      </c>
      <c r="AX86" s="107">
        <v>0</v>
      </c>
      <c r="AY86" s="107" t="s">
        <v>482</v>
      </c>
      <c r="AZ86" s="107">
        <v>0</v>
      </c>
      <c r="BA86" s="478" t="s">
        <v>482</v>
      </c>
      <c r="BB86" s="107">
        <v>0</v>
      </c>
      <c r="BC86" s="107" t="s">
        <v>482</v>
      </c>
      <c r="BD86" s="107">
        <v>0</v>
      </c>
      <c r="BE86" s="107" t="s">
        <v>482</v>
      </c>
      <c r="BF86" s="107">
        <v>0</v>
      </c>
      <c r="BG86" s="107" t="s">
        <v>482</v>
      </c>
      <c r="BH86" s="478">
        <f>G0228_1074205010351_03_0_69_!AK87</f>
        <v>0</v>
      </c>
      <c r="BI86" s="107" t="s">
        <v>482</v>
      </c>
      <c r="BJ86" s="107">
        <v>0</v>
      </c>
      <c r="BK86" s="107" t="s">
        <v>482</v>
      </c>
    </row>
    <row r="87" spans="1:63" ht="15.75" hidden="1" x14ac:dyDescent="0.25">
      <c r="A87" s="90"/>
      <c r="B87" s="104"/>
      <c r="C87" s="105"/>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478"/>
      <c r="BB87" s="107"/>
      <c r="BC87" s="107"/>
      <c r="BD87" s="107"/>
      <c r="BE87" s="107"/>
      <c r="BF87" s="107"/>
      <c r="BG87" s="107"/>
      <c r="BH87" s="478"/>
      <c r="BI87" s="107"/>
      <c r="BJ87" s="107"/>
      <c r="BK87" s="107"/>
    </row>
    <row r="88" spans="1:63" ht="15.75" hidden="1" x14ac:dyDescent="0.25">
      <c r="A88" s="90"/>
      <c r="B88" s="104"/>
      <c r="C88" s="105"/>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478"/>
      <c r="BB88" s="107"/>
      <c r="BC88" s="107"/>
      <c r="BD88" s="107"/>
      <c r="BE88" s="107"/>
      <c r="BF88" s="478"/>
      <c r="BG88" s="107"/>
      <c r="BH88" s="478"/>
      <c r="BI88" s="107"/>
      <c r="BJ88" s="107"/>
      <c r="BK88" s="107"/>
    </row>
    <row r="89" spans="1:63" ht="15.75" hidden="1" x14ac:dyDescent="0.25">
      <c r="A89" s="90"/>
      <c r="B89" s="104"/>
      <c r="C89" s="10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478"/>
      <c r="BB89" s="107"/>
      <c r="BC89" s="107"/>
      <c r="BD89" s="107"/>
      <c r="BE89" s="107"/>
      <c r="BF89" s="107"/>
      <c r="BG89" s="107"/>
      <c r="BH89" s="478"/>
      <c r="BI89" s="107"/>
      <c r="BJ89" s="107"/>
      <c r="BK89" s="107"/>
    </row>
    <row r="90" spans="1:63" ht="15.75" hidden="1" x14ac:dyDescent="0.25">
      <c r="A90" s="90"/>
      <c r="B90" s="104"/>
      <c r="C90" s="105"/>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478"/>
      <c r="BB90" s="107"/>
      <c r="BC90" s="107"/>
      <c r="BD90" s="107"/>
      <c r="BE90" s="107"/>
      <c r="BF90" s="107"/>
      <c r="BG90" s="107"/>
      <c r="BH90" s="478"/>
      <c r="BI90" s="107"/>
      <c r="BJ90" s="107"/>
      <c r="BK90" s="107"/>
    </row>
    <row r="91" spans="1:63" ht="15.75" hidden="1" x14ac:dyDescent="0.25">
      <c r="A91" s="90"/>
      <c r="B91" s="104"/>
      <c r="C91" s="105"/>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7"/>
      <c r="AU91" s="107"/>
      <c r="AV91" s="107"/>
      <c r="AW91" s="107"/>
      <c r="AX91" s="107"/>
      <c r="AY91" s="107"/>
      <c r="AZ91" s="107"/>
      <c r="BA91" s="478"/>
      <c r="BB91" s="107"/>
      <c r="BC91" s="107"/>
      <c r="BD91" s="107"/>
      <c r="BE91" s="107"/>
      <c r="BF91" s="107"/>
      <c r="BG91" s="107"/>
      <c r="BH91" s="478"/>
      <c r="BI91" s="107"/>
      <c r="BJ91" s="107"/>
      <c r="BK91" s="107"/>
    </row>
    <row r="92" spans="1:63" ht="15.75" hidden="1" x14ac:dyDescent="0.25">
      <c r="A92" s="90"/>
      <c r="B92" s="104"/>
      <c r="C92" s="105"/>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478"/>
      <c r="BB92" s="107"/>
      <c r="BC92" s="107"/>
      <c r="BD92" s="107"/>
      <c r="BE92" s="107"/>
      <c r="BF92" s="107"/>
      <c r="BG92" s="107"/>
      <c r="BH92" s="478"/>
      <c r="BI92" s="107"/>
      <c r="BJ92" s="107"/>
      <c r="BK92" s="107"/>
    </row>
    <row r="93" spans="1:63" ht="15.75" hidden="1" x14ac:dyDescent="0.25">
      <c r="A93" s="90"/>
      <c r="B93" s="104"/>
      <c r="C93" s="105"/>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478"/>
      <c r="BB93" s="107"/>
      <c r="BC93" s="107"/>
      <c r="BD93" s="107"/>
      <c r="BE93" s="107"/>
      <c r="BF93" s="107"/>
      <c r="BG93" s="107"/>
      <c r="BH93" s="478"/>
      <c r="BI93" s="107"/>
      <c r="BJ93" s="107"/>
      <c r="BK93" s="107"/>
    </row>
    <row r="94" spans="1:63" ht="15.75" hidden="1" x14ac:dyDescent="0.25">
      <c r="A94" s="90"/>
      <c r="B94" s="104"/>
      <c r="C94" s="105"/>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478"/>
      <c r="BB94" s="107"/>
      <c r="BC94" s="107"/>
      <c r="BD94" s="107"/>
      <c r="BE94" s="107"/>
      <c r="BF94" s="107"/>
      <c r="BG94" s="107"/>
      <c r="BH94" s="478"/>
      <c r="BI94" s="107"/>
      <c r="BJ94" s="107"/>
      <c r="BK94" s="107"/>
    </row>
    <row r="95" spans="1:63" ht="15.75" hidden="1" x14ac:dyDescent="0.25">
      <c r="A95" s="90"/>
      <c r="B95" s="104"/>
      <c r="C95" s="10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478"/>
      <c r="BB95" s="107"/>
      <c r="BC95" s="107"/>
      <c r="BD95" s="107"/>
      <c r="BE95" s="107"/>
      <c r="BF95" s="107"/>
      <c r="BG95" s="107"/>
      <c r="BH95" s="478"/>
      <c r="BI95" s="107"/>
      <c r="BJ95" s="107"/>
      <c r="BK95" s="107"/>
    </row>
    <row r="96" spans="1:63" ht="15.75" hidden="1" x14ac:dyDescent="0.25">
      <c r="A96" s="90"/>
      <c r="B96" s="104"/>
      <c r="C96" s="105"/>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478"/>
      <c r="BB96" s="107"/>
      <c r="BC96" s="107"/>
      <c r="BD96" s="107"/>
      <c r="BE96" s="107"/>
      <c r="BF96" s="478"/>
      <c r="BG96" s="107"/>
      <c r="BH96" s="107"/>
      <c r="BI96" s="107"/>
      <c r="BJ96" s="107"/>
      <c r="BK96" s="107"/>
    </row>
    <row r="97" spans="1:63" ht="15.75" hidden="1" x14ac:dyDescent="0.25">
      <c r="A97" s="90"/>
      <c r="B97" s="104"/>
      <c r="C97" s="105"/>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478"/>
      <c r="BB97" s="107"/>
      <c r="BC97" s="107"/>
      <c r="BD97" s="107"/>
      <c r="BE97" s="107"/>
      <c r="BF97" s="478"/>
      <c r="BG97" s="107"/>
      <c r="BH97" s="107"/>
      <c r="BI97" s="107"/>
      <c r="BJ97" s="107"/>
      <c r="BK97" s="107"/>
    </row>
    <row r="98" spans="1:63" ht="15.75" hidden="1" x14ac:dyDescent="0.25">
      <c r="A98" s="90"/>
      <c r="B98" s="104"/>
      <c r="C98" s="105"/>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478"/>
      <c r="BB98" s="107"/>
      <c r="BC98" s="107"/>
      <c r="BD98" s="107"/>
      <c r="BE98" s="107"/>
      <c r="BF98" s="478"/>
      <c r="BG98" s="107"/>
      <c r="BH98" s="107"/>
      <c r="BI98" s="107"/>
      <c r="BJ98" s="107"/>
      <c r="BK98" s="107"/>
    </row>
    <row r="99" spans="1:63" ht="15.75" hidden="1" x14ac:dyDescent="0.25">
      <c r="A99" s="90"/>
      <c r="B99" s="104"/>
      <c r="C99" s="105"/>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7"/>
      <c r="AX99" s="107"/>
      <c r="AY99" s="107"/>
      <c r="AZ99" s="107"/>
      <c r="BA99" s="478"/>
      <c r="BB99" s="107"/>
      <c r="BC99" s="107"/>
      <c r="BD99" s="107"/>
      <c r="BE99" s="107"/>
      <c r="BF99" s="478"/>
      <c r="BG99" s="107"/>
      <c r="BH99" s="107"/>
      <c r="BI99" s="107"/>
      <c r="BJ99" s="107"/>
      <c r="BK99" s="107"/>
    </row>
    <row r="100" spans="1:63" ht="15.75" hidden="1" x14ac:dyDescent="0.25">
      <c r="A100" s="90"/>
      <c r="B100" s="104"/>
      <c r="C100" s="105"/>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478"/>
      <c r="BB100" s="107"/>
      <c r="BC100" s="107"/>
      <c r="BD100" s="107"/>
      <c r="BE100" s="107"/>
      <c r="BF100" s="478"/>
      <c r="BG100" s="107"/>
      <c r="BH100" s="107"/>
      <c r="BI100" s="107"/>
      <c r="BJ100" s="107"/>
      <c r="BK100" s="107"/>
    </row>
    <row r="102" spans="1:63" s="215" customFormat="1" ht="18.75" x14ac:dyDescent="0.25">
      <c r="A102" s="214"/>
      <c r="C102" s="99"/>
    </row>
    <row r="103" spans="1:63" s="215" customFormat="1" ht="18.75" x14ac:dyDescent="0.25">
      <c r="A103" s="214"/>
      <c r="C103" s="99"/>
    </row>
    <row r="104" spans="1:63" s="215" customFormat="1" ht="18.75" x14ac:dyDescent="0.25">
      <c r="A104" s="214"/>
      <c r="C104" s="99"/>
    </row>
    <row r="105" spans="1:63" s="215" customFormat="1" ht="18.75" x14ac:dyDescent="0.25">
      <c r="A105" s="214"/>
      <c r="C105" s="99"/>
    </row>
    <row r="106" spans="1:63" s="215" customFormat="1" ht="18.75" x14ac:dyDescent="0.25">
      <c r="A106" s="214"/>
      <c r="C106" s="99"/>
    </row>
    <row r="111" spans="1:63" x14ac:dyDescent="0.25">
      <c r="B111" s="96"/>
    </row>
  </sheetData>
  <mergeCells count="53">
    <mergeCell ref="A4:AQ4"/>
    <mergeCell ref="BF1:BK1"/>
    <mergeCell ref="K2:L2"/>
    <mergeCell ref="M2:N2"/>
    <mergeCell ref="BF2:BK2"/>
    <mergeCell ref="BF3:BK3"/>
    <mergeCell ref="A13:A16"/>
    <mergeCell ref="B13:B16"/>
    <mergeCell ref="C13:C16"/>
    <mergeCell ref="D13:AO13"/>
    <mergeCell ref="AP13:BK13"/>
    <mergeCell ref="BJ14:BK14"/>
    <mergeCell ref="D15:E15"/>
    <mergeCell ref="F15:G15"/>
    <mergeCell ref="H15:I15"/>
    <mergeCell ref="J15:K15"/>
    <mergeCell ref="L15:M15"/>
    <mergeCell ref="N15:O15"/>
    <mergeCell ref="P15:Q15"/>
    <mergeCell ref="R15:S15"/>
    <mergeCell ref="T15:U15"/>
    <mergeCell ref="D14:W14"/>
    <mergeCell ref="A5:AQ5"/>
    <mergeCell ref="A7:AQ7"/>
    <mergeCell ref="A8:AQ8"/>
    <mergeCell ref="A10:AQ10"/>
    <mergeCell ref="A12:AQ12"/>
    <mergeCell ref="X14:AO14"/>
    <mergeCell ref="AP14:AU14"/>
    <mergeCell ref="AV14:AY14"/>
    <mergeCell ref="AZ14:BE14"/>
    <mergeCell ref="BF14:BI14"/>
    <mergeCell ref="AR15:AS15"/>
    <mergeCell ref="V15:W15"/>
    <mergeCell ref="X15:Y15"/>
    <mergeCell ref="Z15:AA15"/>
    <mergeCell ref="AB15:AC15"/>
    <mergeCell ref="AD15:AE15"/>
    <mergeCell ref="AF15:AG15"/>
    <mergeCell ref="AH15:AI15"/>
    <mergeCell ref="AJ15:AK15"/>
    <mergeCell ref="AL15:AM15"/>
    <mergeCell ref="AN15:AO15"/>
    <mergeCell ref="AP15:AQ15"/>
    <mergeCell ref="BF15:BG15"/>
    <mergeCell ref="BH15:BI15"/>
    <mergeCell ref="BJ15:BK15"/>
    <mergeCell ref="AT15:AU15"/>
    <mergeCell ref="AV15:AW15"/>
    <mergeCell ref="AX15:AY15"/>
    <mergeCell ref="AZ15:BA15"/>
    <mergeCell ref="BB15:BC15"/>
    <mergeCell ref="BD15:BE15"/>
  </mergeCells>
  <pageMargins left="0.59055118110236227" right="0.19685039370078741" top="0.19685039370078741" bottom="0.19685039370078741" header="0.27559055118110237" footer="0.27559055118110237"/>
  <pageSetup paperSize="8" scale="56" fitToWidth="2"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CX102"/>
  <sheetViews>
    <sheetView view="pageBreakPreview" topLeftCell="BM44" zoomScale="60" zoomScaleNormal="75" workbookViewId="0">
      <selection activeCell="CT48" sqref="CT48:CT51"/>
    </sheetView>
  </sheetViews>
  <sheetFormatPr defaultRowHeight="12.75" outlineLevelRow="1" outlineLevelCol="1" x14ac:dyDescent="0.25"/>
  <cols>
    <col min="1" max="1" width="12.140625" style="265" customWidth="1"/>
    <col min="2" max="2" width="37.5703125" style="265" customWidth="1"/>
    <col min="3" max="3" width="15.5703125" style="231" customWidth="1"/>
    <col min="4" max="4" width="17.28515625" style="231" hidden="1" customWidth="1"/>
    <col min="5" max="5" width="6.28515625" style="231" customWidth="1"/>
    <col min="6" max="7" width="6.85546875" style="231" customWidth="1"/>
    <col min="8" max="8" width="8.7109375" style="231" customWidth="1"/>
    <col min="9" max="9" width="14.7109375" style="119" hidden="1" customWidth="1"/>
    <col min="10" max="10" width="8.42578125" style="366" customWidth="1"/>
    <col min="11" max="11" width="11.42578125" style="366" customWidth="1"/>
    <col min="12" max="12" width="10.28515625" style="371" customWidth="1"/>
    <col min="13" max="13" width="14" style="119" hidden="1" customWidth="1"/>
    <col min="14" max="14" width="7.140625" style="366" customWidth="1"/>
    <col min="15" max="15" width="11.7109375" style="366" customWidth="1"/>
    <col min="16" max="16" width="12.140625" style="366" customWidth="1"/>
    <col min="17" max="17" width="7.42578125" style="366" customWidth="1"/>
    <col min="18" max="18" width="9.28515625" style="366" customWidth="1"/>
    <col min="19" max="21" width="10.7109375" style="366" customWidth="1"/>
    <col min="22" max="22" width="11.140625" style="366" customWidth="1"/>
    <col min="23" max="26" width="10.7109375" style="366" customWidth="1"/>
    <col min="27" max="27" width="14.42578125" style="366" customWidth="1"/>
    <col min="28" max="28" width="8.7109375" style="366" customWidth="1"/>
    <col min="29" max="29" width="6.7109375" style="366" customWidth="1" outlineLevel="1"/>
    <col min="30" max="30" width="9.140625" style="366" customWidth="1" outlineLevel="1"/>
    <col min="31" max="31" width="12.42578125" style="366" customWidth="1" outlineLevel="1"/>
    <col min="32" max="32" width="7" style="366" customWidth="1" outlineLevel="1"/>
    <col min="33" max="33" width="8" style="366" customWidth="1"/>
    <col min="34" max="34" width="6.7109375" style="366" customWidth="1"/>
    <col min="35" max="35" width="11.85546875" style="366" customWidth="1"/>
    <col min="36" max="36" width="13.42578125" style="366" customWidth="1"/>
    <col min="37" max="37" width="8" style="366" customWidth="1"/>
    <col min="38" max="38" width="9" style="366" customWidth="1"/>
    <col min="39" max="39" width="7.42578125" style="366" customWidth="1"/>
    <col min="40" max="40" width="10.140625" style="366" customWidth="1"/>
    <col min="41" max="41" width="12.28515625" style="366" customWidth="1"/>
    <col min="42" max="42" width="6.85546875" style="366" customWidth="1"/>
    <col min="43" max="43" width="9.5703125" style="366" customWidth="1"/>
    <col min="44" max="44" width="6.42578125" style="366" customWidth="1"/>
    <col min="45" max="45" width="9.85546875" style="366" customWidth="1"/>
    <col min="46" max="46" width="11.7109375" style="366" customWidth="1"/>
    <col min="47" max="47" width="7.7109375" style="366" customWidth="1"/>
    <col min="48" max="48" width="9.140625" style="366" customWidth="1"/>
    <col min="49" max="49" width="7" style="366" customWidth="1"/>
    <col min="50" max="50" width="10.140625" style="366" customWidth="1"/>
    <col min="51" max="51" width="11.85546875" style="366" customWidth="1"/>
    <col min="52" max="52" width="9" style="366" customWidth="1"/>
    <col min="53" max="54" width="8.28515625" style="366" customWidth="1"/>
    <col min="55" max="55" width="10.5703125" style="366" customWidth="1"/>
    <col min="56" max="56" width="11.140625" style="366" customWidth="1"/>
    <col min="57" max="57" width="8.28515625" style="366" customWidth="1"/>
    <col min="58" max="58" width="11.7109375" style="366" customWidth="1"/>
    <col min="59" max="59" width="8.28515625" style="366" customWidth="1"/>
    <col min="60" max="60" width="10" style="366" customWidth="1"/>
    <col min="61" max="61" width="13" style="366" customWidth="1"/>
    <col min="62" max="62" width="8.28515625" style="366" customWidth="1"/>
    <col min="63" max="63" width="10" style="366" customWidth="1"/>
    <col min="64" max="64" width="8.28515625" style="366" customWidth="1"/>
    <col min="65" max="65" width="9.85546875" style="366" customWidth="1"/>
    <col min="66" max="66" width="11.7109375" style="366" customWidth="1"/>
    <col min="67" max="67" width="8.28515625" style="366" customWidth="1"/>
    <col min="68" max="68" width="11.5703125" style="366" customWidth="1"/>
    <col min="69" max="72" width="8.28515625" style="366" customWidth="1"/>
    <col min="73" max="73" width="11.85546875" style="366" customWidth="1"/>
    <col min="74" max="77" width="8.28515625" style="366" customWidth="1"/>
    <col min="78" max="78" width="10.7109375" style="366" customWidth="1"/>
    <col min="79" max="87" width="8.28515625" style="366" customWidth="1"/>
    <col min="88" max="88" width="9.42578125" style="366" customWidth="1"/>
    <col min="89" max="89" width="7" style="366" customWidth="1"/>
    <col min="90" max="90" width="10.85546875" style="366" customWidth="1"/>
    <col min="91" max="91" width="12.85546875" style="366" customWidth="1"/>
    <col min="92" max="92" width="8.42578125" style="366" customWidth="1"/>
    <col min="93" max="93" width="11.7109375" style="366" bestFit="1" customWidth="1"/>
    <col min="94" max="94" width="6.7109375" style="366" customWidth="1"/>
    <col min="95" max="95" width="10.7109375" style="366" customWidth="1"/>
    <col min="96" max="96" width="11.85546875" style="366" customWidth="1"/>
    <col min="97" max="97" width="8.140625" style="366" customWidth="1"/>
    <col min="98" max="98" width="17.7109375" style="231" customWidth="1"/>
    <col min="99" max="99" width="9.28515625" style="265" bestFit="1" customWidth="1"/>
    <col min="100" max="100" width="13.42578125" style="265" customWidth="1"/>
    <col min="101" max="16384" width="9.140625" style="265"/>
  </cols>
  <sheetData>
    <row r="1" spans="1:98" s="242" customFormat="1" ht="15" x14ac:dyDescent="0.25">
      <c r="C1" s="87"/>
      <c r="D1" s="87"/>
      <c r="E1" s="87"/>
      <c r="F1" s="87"/>
      <c r="G1" s="87"/>
      <c r="H1" s="87"/>
      <c r="I1" s="118"/>
      <c r="J1" s="365"/>
      <c r="K1" s="365"/>
      <c r="L1" s="370"/>
      <c r="M1" s="118"/>
      <c r="N1" s="365"/>
      <c r="O1" s="365"/>
      <c r="P1" s="365"/>
      <c r="Q1" s="365"/>
      <c r="R1" s="365"/>
      <c r="S1" s="365"/>
      <c r="T1" s="365"/>
      <c r="U1" s="365"/>
      <c r="V1" s="365"/>
      <c r="W1" s="365"/>
      <c r="X1" s="365"/>
      <c r="Y1" s="365"/>
      <c r="Z1" s="365"/>
      <c r="AA1" s="365"/>
      <c r="AB1" s="365"/>
      <c r="AC1" s="365"/>
      <c r="AD1" s="365"/>
      <c r="AE1" s="365"/>
      <c r="AF1" s="365"/>
      <c r="AG1" s="365"/>
      <c r="AH1" s="365"/>
      <c r="AI1" s="365"/>
      <c r="AJ1" s="365"/>
      <c r="AK1" s="375"/>
      <c r="AL1" s="365"/>
      <c r="AM1" s="365"/>
      <c r="AN1" s="365"/>
      <c r="AO1" s="365"/>
      <c r="AP1" s="365"/>
      <c r="AQ1" s="365"/>
      <c r="AR1" s="365"/>
      <c r="AS1" s="365"/>
      <c r="AT1" s="365"/>
      <c r="AU1" s="365"/>
      <c r="AV1" s="365"/>
      <c r="AW1" s="365"/>
      <c r="AX1" s="365"/>
      <c r="AY1" s="365"/>
      <c r="AZ1" s="365"/>
      <c r="BA1" s="365"/>
      <c r="BB1" s="365"/>
      <c r="BC1" s="365"/>
      <c r="BD1" s="365"/>
      <c r="BE1" s="365"/>
      <c r="BF1" s="365"/>
      <c r="BG1" s="365"/>
      <c r="BH1" s="365"/>
      <c r="BI1" s="365"/>
      <c r="BJ1" s="365"/>
      <c r="BK1" s="365"/>
      <c r="BL1" s="365"/>
      <c r="BM1" s="365"/>
      <c r="BN1" s="365"/>
      <c r="BO1" s="365"/>
      <c r="BP1" s="365"/>
      <c r="BQ1" s="365"/>
      <c r="BR1" s="365"/>
      <c r="BS1" s="365"/>
      <c r="BT1" s="365"/>
      <c r="BU1" s="365"/>
      <c r="BV1" s="365"/>
      <c r="BW1" s="365"/>
      <c r="BX1" s="365"/>
      <c r="BY1" s="365"/>
      <c r="BZ1" s="365"/>
      <c r="CA1" s="365"/>
      <c r="CB1" s="365"/>
      <c r="CC1" s="365"/>
      <c r="CD1" s="365"/>
      <c r="CE1" s="365"/>
      <c r="CF1" s="365"/>
      <c r="CG1" s="365"/>
      <c r="CH1" s="365"/>
      <c r="CI1" s="365"/>
      <c r="CJ1" s="365"/>
      <c r="CK1" s="365"/>
      <c r="CL1" s="365"/>
      <c r="CM1" s="365"/>
      <c r="CN1" s="365"/>
      <c r="CO1" s="365"/>
      <c r="CP1" s="365"/>
      <c r="CQ1" s="365"/>
      <c r="CR1" s="365"/>
      <c r="CS1" s="365"/>
      <c r="CT1" s="266" t="s">
        <v>42</v>
      </c>
    </row>
    <row r="2" spans="1:98" s="242" customFormat="1" ht="45" x14ac:dyDescent="0.25">
      <c r="C2" s="87"/>
      <c r="D2" s="87"/>
      <c r="E2" s="87"/>
      <c r="F2" s="87"/>
      <c r="G2" s="87"/>
      <c r="H2" s="87"/>
      <c r="I2" s="118"/>
      <c r="J2" s="365"/>
      <c r="K2" s="365"/>
      <c r="L2" s="370"/>
      <c r="M2" s="118"/>
      <c r="N2" s="365"/>
      <c r="O2" s="365"/>
      <c r="P2" s="365"/>
      <c r="Q2" s="365"/>
      <c r="R2" s="365"/>
      <c r="S2" s="365"/>
      <c r="T2" s="365"/>
      <c r="U2" s="365"/>
      <c r="V2" s="365"/>
      <c r="W2" s="365"/>
      <c r="X2" s="365"/>
      <c r="Y2" s="365"/>
      <c r="Z2" s="365"/>
      <c r="AA2" s="365"/>
      <c r="AB2" s="365"/>
      <c r="AC2" s="365"/>
      <c r="AD2" s="365"/>
      <c r="AE2" s="365"/>
      <c r="AF2" s="365"/>
      <c r="AG2" s="365"/>
      <c r="AH2" s="365"/>
      <c r="AI2" s="365"/>
      <c r="AJ2" s="365"/>
      <c r="AK2" s="375"/>
      <c r="AL2" s="365"/>
      <c r="AM2" s="365"/>
      <c r="AN2" s="365"/>
      <c r="AO2" s="365"/>
      <c r="AP2" s="365"/>
      <c r="AQ2" s="365"/>
      <c r="AR2" s="365"/>
      <c r="AS2" s="365"/>
      <c r="AT2" s="365"/>
      <c r="AU2" s="365"/>
      <c r="AV2" s="365"/>
      <c r="AW2" s="365"/>
      <c r="AX2" s="365"/>
      <c r="AY2" s="365"/>
      <c r="AZ2" s="365"/>
      <c r="BA2" s="365"/>
      <c r="BB2" s="365"/>
      <c r="BC2" s="365"/>
      <c r="BD2" s="365"/>
      <c r="BE2" s="365"/>
      <c r="BF2" s="365"/>
      <c r="BG2" s="365"/>
      <c r="BH2" s="365"/>
      <c r="BI2" s="365"/>
      <c r="BJ2" s="365"/>
      <c r="BK2" s="365"/>
      <c r="BL2" s="365"/>
      <c r="BM2" s="365"/>
      <c r="BN2" s="365"/>
      <c r="BO2" s="365"/>
      <c r="BP2" s="365"/>
      <c r="BQ2" s="365"/>
      <c r="BR2" s="365"/>
      <c r="BS2" s="365"/>
      <c r="BT2" s="365"/>
      <c r="BU2" s="365"/>
      <c r="BV2" s="365"/>
      <c r="BW2" s="365"/>
      <c r="BX2" s="365"/>
      <c r="BY2" s="365"/>
      <c r="BZ2" s="365"/>
      <c r="CA2" s="365"/>
      <c r="CB2" s="365"/>
      <c r="CC2" s="365"/>
      <c r="CD2" s="365"/>
      <c r="CE2" s="365"/>
      <c r="CF2" s="365"/>
      <c r="CG2" s="365"/>
      <c r="CH2" s="365"/>
      <c r="CI2" s="365"/>
      <c r="CJ2" s="365"/>
      <c r="CK2" s="365"/>
      <c r="CL2" s="365"/>
      <c r="CM2" s="365"/>
      <c r="CN2" s="365"/>
      <c r="CO2" s="365"/>
      <c r="CP2" s="365"/>
      <c r="CQ2" s="365"/>
      <c r="CR2" s="365"/>
      <c r="CS2" s="365"/>
      <c r="CT2" s="266" t="s">
        <v>1</v>
      </c>
    </row>
    <row r="3" spans="1:98" s="242" customFormat="1" ht="30" x14ac:dyDescent="0.25">
      <c r="C3" s="87"/>
      <c r="D3" s="87"/>
      <c r="E3" s="87"/>
      <c r="F3" s="87"/>
      <c r="G3" s="87"/>
      <c r="H3" s="87"/>
      <c r="I3" s="118"/>
      <c r="J3" s="365"/>
      <c r="K3" s="365"/>
      <c r="L3" s="370"/>
      <c r="M3" s="118"/>
      <c r="N3" s="365"/>
      <c r="O3" s="365"/>
      <c r="P3" s="365"/>
      <c r="Q3" s="365"/>
      <c r="R3" s="365"/>
      <c r="S3" s="365"/>
      <c r="T3" s="365"/>
      <c r="U3" s="365"/>
      <c r="V3" s="365"/>
      <c r="W3" s="365"/>
      <c r="X3" s="365"/>
      <c r="Y3" s="365"/>
      <c r="Z3" s="365"/>
      <c r="AA3" s="365"/>
      <c r="AB3" s="365"/>
      <c r="AC3" s="365"/>
      <c r="AD3" s="365"/>
      <c r="AE3" s="365"/>
      <c r="AF3" s="365"/>
      <c r="AG3" s="365"/>
      <c r="AH3" s="365"/>
      <c r="AI3" s="365"/>
      <c r="AJ3" s="365"/>
      <c r="AK3" s="375"/>
      <c r="AL3" s="365"/>
      <c r="AM3" s="365"/>
      <c r="AN3" s="365"/>
      <c r="AO3" s="365"/>
      <c r="AP3" s="365"/>
      <c r="AQ3" s="365"/>
      <c r="AR3" s="365"/>
      <c r="AS3" s="365"/>
      <c r="AT3" s="365"/>
      <c r="AU3" s="365"/>
      <c r="AV3" s="365"/>
      <c r="AW3" s="365"/>
      <c r="AX3" s="365"/>
      <c r="AY3" s="365"/>
      <c r="AZ3" s="365"/>
      <c r="BA3" s="365"/>
      <c r="BB3" s="365"/>
      <c r="BC3" s="365"/>
      <c r="BD3" s="365"/>
      <c r="BE3" s="365"/>
      <c r="BF3" s="365"/>
      <c r="BG3" s="365"/>
      <c r="BH3" s="365"/>
      <c r="BI3" s="365"/>
      <c r="BJ3" s="365"/>
      <c r="BK3" s="365"/>
      <c r="BL3" s="365"/>
      <c r="BM3" s="365"/>
      <c r="BN3" s="365"/>
      <c r="BO3" s="365"/>
      <c r="BP3" s="365"/>
      <c r="BQ3" s="365"/>
      <c r="BR3" s="365"/>
      <c r="BS3" s="365"/>
      <c r="BT3" s="365"/>
      <c r="BU3" s="365"/>
      <c r="BV3" s="365"/>
      <c r="BW3" s="365"/>
      <c r="BX3" s="365"/>
      <c r="BY3" s="365"/>
      <c r="BZ3" s="365"/>
      <c r="CA3" s="365"/>
      <c r="CB3" s="365"/>
      <c r="CC3" s="365"/>
      <c r="CD3" s="365"/>
      <c r="CE3" s="365"/>
      <c r="CF3" s="365"/>
      <c r="CG3" s="365"/>
      <c r="CH3" s="365"/>
      <c r="CI3" s="365"/>
      <c r="CJ3" s="365"/>
      <c r="CK3" s="365"/>
      <c r="CL3" s="365"/>
      <c r="CM3" s="365"/>
      <c r="CN3" s="365"/>
      <c r="CO3" s="365"/>
      <c r="CP3" s="365"/>
      <c r="CQ3" s="365"/>
      <c r="CR3" s="365"/>
      <c r="CS3" s="365"/>
      <c r="CT3" s="266" t="s">
        <v>2</v>
      </c>
    </row>
    <row r="4" spans="1:98" ht="18.75" x14ac:dyDescent="0.25">
      <c r="A4" s="547" t="s">
        <v>43</v>
      </c>
      <c r="B4" s="547"/>
      <c r="C4" s="547"/>
      <c r="D4" s="547"/>
      <c r="E4" s="547"/>
      <c r="F4" s="547"/>
      <c r="G4" s="547"/>
      <c r="H4" s="547"/>
      <c r="I4" s="548"/>
      <c r="J4" s="549"/>
      <c r="K4" s="549"/>
      <c r="L4" s="550"/>
      <c r="M4" s="548"/>
      <c r="N4" s="549"/>
      <c r="O4" s="549"/>
      <c r="P4" s="549"/>
      <c r="Q4" s="549"/>
      <c r="R4" s="549"/>
      <c r="S4" s="549"/>
      <c r="T4" s="549"/>
      <c r="U4" s="549"/>
      <c r="V4" s="549"/>
      <c r="W4" s="549"/>
      <c r="X4" s="549"/>
      <c r="Y4" s="549"/>
      <c r="Z4" s="549"/>
      <c r="AA4" s="549"/>
      <c r="AB4" s="549"/>
      <c r="AC4" s="549"/>
      <c r="AD4" s="549"/>
      <c r="AE4" s="549"/>
      <c r="AF4" s="549"/>
      <c r="AG4" s="549"/>
      <c r="AH4" s="549"/>
      <c r="AI4" s="549"/>
      <c r="AJ4" s="549"/>
      <c r="AK4" s="549"/>
    </row>
    <row r="5" spans="1:98" ht="18.75" x14ac:dyDescent="0.25">
      <c r="A5" s="547"/>
      <c r="B5" s="547"/>
      <c r="C5" s="547"/>
      <c r="D5" s="547"/>
      <c r="E5" s="547"/>
      <c r="F5" s="547"/>
      <c r="G5" s="547"/>
      <c r="H5" s="547"/>
      <c r="I5" s="548"/>
      <c r="J5" s="549"/>
      <c r="K5" s="549"/>
      <c r="L5" s="550"/>
      <c r="M5" s="548"/>
      <c r="N5" s="549"/>
      <c r="O5" s="549"/>
      <c r="P5" s="549"/>
      <c r="Q5" s="549"/>
      <c r="R5" s="549"/>
      <c r="S5" s="549"/>
      <c r="T5" s="549"/>
      <c r="U5" s="549"/>
      <c r="V5" s="549"/>
      <c r="W5" s="549"/>
      <c r="X5" s="549"/>
      <c r="Y5" s="549"/>
      <c r="Z5" s="549"/>
      <c r="AA5" s="549"/>
      <c r="AB5" s="549"/>
      <c r="AC5" s="549"/>
      <c r="AD5" s="549"/>
      <c r="AE5" s="549"/>
      <c r="AF5" s="549"/>
      <c r="AG5" s="549"/>
      <c r="AH5" s="549"/>
      <c r="AI5" s="549"/>
      <c r="AJ5" s="549"/>
      <c r="AK5" s="549"/>
      <c r="AL5" s="376"/>
      <c r="AM5" s="376"/>
      <c r="AN5" s="376"/>
      <c r="AO5" s="376"/>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c r="BQ5" s="376"/>
      <c r="BR5" s="376"/>
      <c r="BS5" s="376"/>
      <c r="BT5" s="376"/>
      <c r="BU5" s="376"/>
      <c r="BV5" s="376"/>
      <c r="BW5" s="376"/>
      <c r="BX5" s="376"/>
      <c r="BY5" s="376"/>
      <c r="BZ5" s="376"/>
      <c r="CA5" s="376"/>
      <c r="CB5" s="376"/>
      <c r="CC5" s="376"/>
      <c r="CD5" s="376"/>
      <c r="CE5" s="376"/>
      <c r="CF5" s="376"/>
      <c r="CG5" s="376"/>
      <c r="CH5" s="376"/>
      <c r="CI5" s="376"/>
      <c r="CJ5" s="376"/>
      <c r="CK5" s="376"/>
      <c r="CL5" s="376"/>
      <c r="CM5" s="376"/>
      <c r="CN5" s="376"/>
      <c r="CO5" s="376"/>
      <c r="CP5" s="376"/>
      <c r="CQ5" s="376"/>
      <c r="CR5" s="376"/>
      <c r="CS5" s="376"/>
      <c r="CT5" s="263"/>
    </row>
    <row r="6" spans="1:98" ht="18.75" x14ac:dyDescent="0.25">
      <c r="A6" s="551" t="s">
        <v>912</v>
      </c>
      <c r="B6" s="551"/>
      <c r="C6" s="551"/>
      <c r="D6" s="551"/>
      <c r="E6" s="551"/>
      <c r="F6" s="551"/>
      <c r="G6" s="551"/>
      <c r="H6" s="551"/>
      <c r="I6" s="552"/>
      <c r="J6" s="553"/>
      <c r="K6" s="553"/>
      <c r="L6" s="554"/>
      <c r="M6" s="552"/>
      <c r="N6" s="553"/>
      <c r="O6" s="553"/>
      <c r="P6" s="553"/>
      <c r="Q6" s="553"/>
      <c r="R6" s="553"/>
      <c r="S6" s="553"/>
      <c r="T6" s="553"/>
      <c r="U6" s="553"/>
      <c r="V6" s="553"/>
      <c r="W6" s="553"/>
      <c r="X6" s="553"/>
      <c r="Y6" s="553"/>
      <c r="Z6" s="553"/>
      <c r="AA6" s="553"/>
      <c r="AB6" s="553"/>
      <c r="AC6" s="553"/>
      <c r="AD6" s="553"/>
      <c r="AE6" s="553"/>
      <c r="AF6" s="553"/>
      <c r="AG6" s="553"/>
      <c r="AH6" s="553"/>
      <c r="AI6" s="553"/>
      <c r="AJ6" s="553"/>
      <c r="AK6" s="553"/>
      <c r="AL6" s="376"/>
      <c r="AM6" s="376"/>
      <c r="AN6" s="376"/>
      <c r="AO6" s="376"/>
      <c r="AP6" s="376"/>
      <c r="AQ6" s="376"/>
      <c r="AR6" s="376"/>
      <c r="AS6" s="376"/>
      <c r="AT6" s="376"/>
      <c r="AU6" s="376"/>
      <c r="AV6" s="376"/>
      <c r="AW6" s="376"/>
      <c r="AX6" s="376"/>
      <c r="AY6" s="376"/>
      <c r="AZ6" s="376"/>
      <c r="BA6" s="376"/>
      <c r="BB6" s="376"/>
      <c r="BC6" s="376"/>
      <c r="BD6" s="376"/>
      <c r="BE6" s="376"/>
      <c r="BF6" s="376"/>
      <c r="BG6" s="376"/>
      <c r="BH6" s="376"/>
      <c r="BI6" s="376"/>
      <c r="BJ6" s="376"/>
      <c r="BK6" s="376"/>
      <c r="BL6" s="376"/>
      <c r="BM6" s="376"/>
      <c r="BN6" s="376"/>
      <c r="BO6" s="376"/>
      <c r="BP6" s="376"/>
      <c r="BQ6" s="376"/>
      <c r="BR6" s="376"/>
      <c r="BS6" s="376"/>
      <c r="BT6" s="376"/>
      <c r="BU6" s="376"/>
      <c r="BV6" s="376"/>
      <c r="BW6" s="376"/>
      <c r="BX6" s="376"/>
      <c r="BY6" s="376"/>
      <c r="BZ6" s="376"/>
      <c r="CA6" s="376"/>
      <c r="CB6" s="376"/>
      <c r="CC6" s="376"/>
      <c r="CD6" s="376"/>
      <c r="CE6" s="376"/>
      <c r="CF6" s="376"/>
      <c r="CG6" s="376"/>
      <c r="CH6" s="376"/>
      <c r="CI6" s="376"/>
      <c r="CJ6" s="376"/>
      <c r="CK6" s="376"/>
      <c r="CL6" s="376"/>
      <c r="CM6" s="376"/>
      <c r="CN6" s="376"/>
      <c r="CO6" s="376"/>
      <c r="CP6" s="376"/>
      <c r="CQ6" s="376"/>
      <c r="CR6" s="376"/>
      <c r="CS6" s="376"/>
      <c r="CT6" s="263"/>
    </row>
    <row r="7" spans="1:98" ht="15.75" x14ac:dyDescent="0.25">
      <c r="A7" s="555" t="s">
        <v>4</v>
      </c>
      <c r="B7" s="555"/>
      <c r="C7" s="555"/>
      <c r="D7" s="555"/>
      <c r="E7" s="555"/>
      <c r="F7" s="555"/>
      <c r="G7" s="555"/>
      <c r="H7" s="555"/>
      <c r="I7" s="556"/>
      <c r="J7" s="557"/>
      <c r="K7" s="557"/>
      <c r="L7" s="558"/>
      <c r="M7" s="556"/>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377"/>
      <c r="AM7" s="377"/>
      <c r="AN7" s="377"/>
      <c r="AO7" s="377"/>
      <c r="AP7" s="377"/>
      <c r="AQ7" s="377"/>
      <c r="AR7" s="377"/>
      <c r="AS7" s="377"/>
      <c r="AT7" s="377"/>
      <c r="AU7" s="377"/>
      <c r="AV7" s="377"/>
      <c r="AW7" s="377"/>
      <c r="AX7" s="377"/>
      <c r="AY7" s="377"/>
      <c r="AZ7" s="377"/>
      <c r="BA7" s="377"/>
      <c r="BB7" s="377"/>
      <c r="BC7" s="377"/>
      <c r="BD7" s="377"/>
      <c r="BE7" s="377"/>
      <c r="BF7" s="377"/>
      <c r="BG7" s="377"/>
      <c r="BH7" s="377"/>
      <c r="BI7" s="377"/>
      <c r="BJ7" s="377"/>
      <c r="BK7" s="377"/>
      <c r="BL7" s="377"/>
      <c r="BM7" s="377"/>
      <c r="BN7" s="377"/>
      <c r="BO7" s="377"/>
      <c r="BP7" s="377"/>
      <c r="BQ7" s="377"/>
      <c r="BR7" s="377"/>
      <c r="BS7" s="377"/>
      <c r="BT7" s="377"/>
      <c r="BU7" s="377"/>
      <c r="BV7" s="377"/>
      <c r="BW7" s="377"/>
      <c r="BX7" s="377"/>
      <c r="BY7" s="377"/>
      <c r="BZ7" s="377"/>
      <c r="CA7" s="377"/>
      <c r="CB7" s="377"/>
      <c r="CC7" s="377"/>
      <c r="CD7" s="377"/>
      <c r="CE7" s="377"/>
      <c r="CF7" s="377"/>
      <c r="CG7" s="377"/>
      <c r="CH7" s="377"/>
      <c r="CI7" s="377"/>
      <c r="CJ7" s="435"/>
      <c r="CK7" s="435"/>
      <c r="CL7" s="435"/>
      <c r="CM7" s="435"/>
      <c r="CN7" s="435"/>
      <c r="CO7" s="377"/>
      <c r="CP7" s="377"/>
      <c r="CQ7" s="377"/>
      <c r="CR7" s="377"/>
      <c r="CS7" s="377"/>
      <c r="CT7" s="264"/>
    </row>
    <row r="8" spans="1:98" ht="18.75" x14ac:dyDescent="0.25">
      <c r="A8" s="559"/>
      <c r="B8" s="559"/>
      <c r="C8" s="559"/>
      <c r="D8" s="559"/>
      <c r="E8" s="559"/>
      <c r="F8" s="559"/>
      <c r="G8" s="559"/>
      <c r="H8" s="559"/>
      <c r="I8" s="560"/>
      <c r="J8" s="561"/>
      <c r="K8" s="561"/>
      <c r="L8" s="562"/>
      <c r="M8" s="560"/>
      <c r="N8" s="561"/>
      <c r="O8" s="561"/>
      <c r="P8" s="561"/>
      <c r="Q8" s="561"/>
      <c r="R8" s="561"/>
      <c r="S8" s="561"/>
      <c r="T8" s="561"/>
      <c r="U8" s="561"/>
      <c r="V8" s="561"/>
      <c r="W8" s="561"/>
      <c r="X8" s="561"/>
      <c r="Y8" s="561"/>
      <c r="Z8" s="561"/>
      <c r="AA8" s="561"/>
      <c r="AB8" s="561"/>
      <c r="AC8" s="561"/>
      <c r="AD8" s="561"/>
      <c r="AE8" s="561"/>
      <c r="AF8" s="561"/>
      <c r="AG8" s="561"/>
      <c r="AH8" s="561"/>
      <c r="AI8" s="561"/>
      <c r="AJ8" s="561"/>
      <c r="AK8" s="561"/>
      <c r="CT8" s="263"/>
    </row>
    <row r="9" spans="1:98" ht="18.75" x14ac:dyDescent="0.25">
      <c r="A9" s="551" t="s">
        <v>953</v>
      </c>
      <c r="B9" s="551"/>
      <c r="C9" s="551"/>
      <c r="D9" s="551"/>
      <c r="E9" s="551"/>
      <c r="F9" s="551"/>
      <c r="G9" s="551"/>
      <c r="H9" s="551"/>
      <c r="I9" s="552"/>
      <c r="J9" s="553"/>
      <c r="K9" s="553"/>
      <c r="L9" s="554"/>
      <c r="M9" s="552"/>
      <c r="N9" s="553"/>
      <c r="O9" s="553"/>
      <c r="P9" s="553"/>
      <c r="Q9" s="553"/>
      <c r="R9" s="553"/>
      <c r="S9" s="553"/>
      <c r="T9" s="553"/>
      <c r="U9" s="553"/>
      <c r="V9" s="553"/>
      <c r="W9" s="553"/>
      <c r="X9" s="553"/>
      <c r="Y9" s="553"/>
      <c r="Z9" s="553"/>
      <c r="AA9" s="553"/>
      <c r="AB9" s="553"/>
      <c r="AC9" s="553"/>
      <c r="AD9" s="553"/>
      <c r="AE9" s="553"/>
      <c r="AF9" s="553"/>
      <c r="AG9" s="553"/>
      <c r="AH9" s="553"/>
      <c r="AI9" s="553"/>
      <c r="AJ9" s="553"/>
      <c r="AK9" s="553"/>
      <c r="AL9" s="376"/>
      <c r="AM9" s="376"/>
      <c r="AN9" s="376"/>
      <c r="AO9" s="376"/>
      <c r="AP9" s="376"/>
      <c r="AQ9" s="376"/>
      <c r="AR9" s="376"/>
      <c r="AS9" s="376"/>
      <c r="AT9" s="376"/>
      <c r="AU9" s="376"/>
      <c r="AV9" s="376"/>
      <c r="AW9" s="376"/>
      <c r="AX9" s="376"/>
      <c r="AY9" s="376"/>
      <c r="AZ9" s="376"/>
      <c r="BA9" s="376"/>
      <c r="BB9" s="376"/>
      <c r="BC9" s="376"/>
      <c r="BD9" s="376"/>
      <c r="BE9" s="376"/>
      <c r="BF9" s="376"/>
      <c r="BG9" s="376"/>
      <c r="BH9" s="376"/>
      <c r="BI9" s="376"/>
      <c r="BJ9" s="376"/>
      <c r="BK9" s="376"/>
      <c r="BL9" s="376"/>
      <c r="BM9" s="376"/>
      <c r="BN9" s="376"/>
      <c r="BO9" s="376"/>
      <c r="BP9" s="376"/>
      <c r="BQ9" s="376"/>
      <c r="BR9" s="376"/>
      <c r="BS9" s="376"/>
      <c r="BT9" s="376"/>
      <c r="BU9" s="376"/>
      <c r="BV9" s="376"/>
      <c r="BW9" s="376"/>
      <c r="BX9" s="376"/>
      <c r="BY9" s="376"/>
      <c r="BZ9" s="376"/>
      <c r="CA9" s="376"/>
      <c r="CB9" s="376"/>
      <c r="CC9" s="376"/>
      <c r="CD9" s="376"/>
      <c r="CE9" s="376"/>
      <c r="CF9" s="376"/>
      <c r="CG9" s="376"/>
      <c r="CH9" s="376"/>
      <c r="CI9" s="376"/>
      <c r="CJ9" s="376"/>
      <c r="CK9" s="376"/>
      <c r="CL9" s="376"/>
      <c r="CM9" s="376"/>
      <c r="CN9" s="376"/>
      <c r="CO9" s="376"/>
      <c r="CP9" s="376"/>
      <c r="CQ9" s="376"/>
      <c r="CR9" s="376"/>
      <c r="CS9" s="376"/>
      <c r="CT9" s="263"/>
    </row>
    <row r="10" spans="1:98" ht="18.75" x14ac:dyDescent="0.25">
      <c r="A10" s="547"/>
      <c r="B10" s="547"/>
      <c r="C10" s="547"/>
      <c r="D10" s="547"/>
      <c r="E10" s="547"/>
      <c r="F10" s="547"/>
      <c r="G10" s="547"/>
      <c r="H10" s="547"/>
      <c r="I10" s="548"/>
      <c r="J10" s="549"/>
      <c r="K10" s="549"/>
      <c r="L10" s="550"/>
      <c r="M10" s="548"/>
      <c r="N10" s="549"/>
      <c r="O10" s="549"/>
      <c r="P10" s="549"/>
      <c r="Q10" s="549"/>
      <c r="R10" s="549"/>
      <c r="S10" s="549"/>
      <c r="T10" s="549"/>
      <c r="U10" s="549"/>
      <c r="V10" s="549"/>
      <c r="W10" s="549"/>
      <c r="X10" s="549"/>
      <c r="Y10" s="549"/>
      <c r="Z10" s="549"/>
      <c r="AA10" s="549"/>
      <c r="AB10" s="549"/>
      <c r="AC10" s="549"/>
      <c r="AD10" s="549"/>
      <c r="AE10" s="549"/>
      <c r="AF10" s="549"/>
      <c r="AG10" s="549"/>
      <c r="AH10" s="549"/>
      <c r="AI10" s="549"/>
      <c r="AJ10" s="549"/>
      <c r="AK10" s="549"/>
      <c r="AL10" s="376"/>
      <c r="AM10" s="376"/>
      <c r="AN10" s="376"/>
      <c r="AO10" s="376"/>
      <c r="AP10" s="376"/>
      <c r="AQ10" s="376"/>
      <c r="AR10" s="376"/>
      <c r="AS10" s="376"/>
      <c r="AT10" s="376"/>
      <c r="AU10" s="376"/>
      <c r="AV10" s="376"/>
      <c r="AW10" s="376"/>
      <c r="AX10" s="376"/>
      <c r="AY10" s="376"/>
      <c r="AZ10" s="376"/>
      <c r="BA10" s="376"/>
      <c r="BB10" s="376"/>
      <c r="BC10" s="376"/>
      <c r="BD10" s="376"/>
      <c r="BE10" s="376"/>
      <c r="BF10" s="376"/>
      <c r="BG10" s="376"/>
      <c r="BH10" s="376"/>
      <c r="BI10" s="376"/>
      <c r="BJ10" s="376"/>
      <c r="BK10" s="376"/>
      <c r="BL10" s="376"/>
      <c r="BM10" s="376"/>
      <c r="BN10" s="376"/>
      <c r="BO10" s="376"/>
      <c r="BP10" s="376"/>
      <c r="BQ10" s="376"/>
      <c r="BR10" s="376"/>
      <c r="BS10" s="376"/>
      <c r="BT10" s="376"/>
      <c r="BU10" s="376"/>
      <c r="BV10" s="376"/>
      <c r="BW10" s="376"/>
      <c r="BX10" s="376"/>
      <c r="BY10" s="376"/>
      <c r="BZ10" s="376"/>
      <c r="CA10" s="376"/>
      <c r="CB10" s="376"/>
      <c r="CC10" s="376"/>
      <c r="CD10" s="376"/>
      <c r="CE10" s="376"/>
      <c r="CF10" s="376"/>
      <c r="CG10" s="376"/>
      <c r="CH10" s="376"/>
      <c r="CI10" s="376"/>
      <c r="CJ10" s="376"/>
      <c r="CK10" s="376"/>
      <c r="CL10" s="376"/>
      <c r="CM10" s="376"/>
      <c r="CN10" s="376"/>
      <c r="CO10" s="376"/>
      <c r="CP10" s="376"/>
      <c r="CQ10" s="376"/>
      <c r="CR10" s="376"/>
      <c r="CS10" s="376"/>
      <c r="CT10" s="263"/>
    </row>
    <row r="12" spans="1:98" s="124" customFormat="1" hidden="1" x14ac:dyDescent="0.25">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380"/>
      <c r="AZ12" s="119"/>
      <c r="BA12" s="119"/>
      <c r="BB12" s="119"/>
      <c r="BC12" s="119"/>
      <c r="BD12" s="119"/>
      <c r="BE12" s="119"/>
      <c r="BF12" s="119"/>
      <c r="BG12" s="119"/>
      <c r="BH12" s="119"/>
      <c r="BI12" s="231"/>
      <c r="BJ12" s="119"/>
      <c r="BK12" s="119"/>
      <c r="BL12" s="119"/>
      <c r="BM12" s="119"/>
      <c r="BN12" s="119"/>
      <c r="BO12" s="119"/>
      <c r="BP12" s="119"/>
      <c r="BQ12" s="119"/>
      <c r="BR12" s="119"/>
      <c r="BS12" s="119"/>
      <c r="BT12" s="119"/>
      <c r="BU12" s="119"/>
      <c r="BV12" s="119"/>
      <c r="BW12" s="119"/>
      <c r="BX12" s="231"/>
      <c r="BY12" s="119"/>
      <c r="BZ12" s="119"/>
      <c r="CA12" s="119"/>
      <c r="CB12" s="119"/>
      <c r="CC12" s="119"/>
      <c r="CD12" s="119"/>
      <c r="CE12" s="119"/>
      <c r="CF12" s="119"/>
      <c r="CG12" s="119"/>
      <c r="CH12" s="119"/>
      <c r="CI12" s="119"/>
      <c r="CJ12" s="231"/>
      <c r="CK12" s="231"/>
      <c r="CL12" s="231"/>
      <c r="CM12" s="231"/>
      <c r="CN12" s="231"/>
      <c r="CO12" s="119"/>
      <c r="CP12" s="119"/>
      <c r="CQ12" s="119"/>
      <c r="CR12" s="119"/>
      <c r="CS12" s="119"/>
      <c r="CT12" s="119"/>
    </row>
    <row r="13" spans="1:98" s="124" customFormat="1" hidden="1" x14ac:dyDescent="0.25">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380"/>
      <c r="AZ13" s="119"/>
      <c r="BA13" s="119"/>
      <c r="BB13" s="119"/>
      <c r="BC13" s="119"/>
      <c r="BD13" s="119"/>
      <c r="BE13" s="119"/>
      <c r="BF13" s="119"/>
      <c r="BG13" s="119"/>
      <c r="BH13" s="119"/>
      <c r="BI13" s="231"/>
      <c r="BJ13" s="119"/>
      <c r="BK13" s="119"/>
      <c r="BL13" s="119"/>
      <c r="BM13" s="119"/>
      <c r="BN13" s="119"/>
      <c r="BO13" s="119"/>
      <c r="BP13" s="119"/>
      <c r="BQ13" s="119"/>
      <c r="BR13" s="119"/>
      <c r="BS13" s="119"/>
      <c r="BT13" s="119"/>
      <c r="BU13" s="119"/>
      <c r="BV13" s="119"/>
      <c r="BW13" s="119"/>
      <c r="BX13" s="231"/>
      <c r="BY13" s="119"/>
      <c r="BZ13" s="119"/>
      <c r="CA13" s="119"/>
      <c r="CB13" s="119"/>
      <c r="CC13" s="119"/>
      <c r="CD13" s="119"/>
      <c r="CE13" s="119"/>
      <c r="CF13" s="119"/>
      <c r="CG13" s="119"/>
      <c r="CH13" s="119"/>
      <c r="CI13" s="119"/>
      <c r="CJ13" s="231"/>
      <c r="CK13" s="231"/>
      <c r="CL13" s="231"/>
      <c r="CM13" s="231"/>
      <c r="CN13" s="231"/>
      <c r="CO13" s="119"/>
      <c r="CP13" s="119"/>
      <c r="CQ13" s="119"/>
      <c r="CR13" s="119"/>
      <c r="CS13" s="119"/>
      <c r="CT13" s="119"/>
    </row>
    <row r="14" spans="1:98" s="124" customFormat="1" hidden="1" x14ac:dyDescent="0.25">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380"/>
      <c r="AZ14" s="119"/>
      <c r="BA14" s="119"/>
      <c r="BB14" s="119"/>
      <c r="BC14" s="119"/>
      <c r="BD14" s="119"/>
      <c r="BE14" s="119"/>
      <c r="BF14" s="119"/>
      <c r="BG14" s="119"/>
      <c r="BH14" s="119"/>
      <c r="BI14" s="231"/>
      <c r="BJ14" s="119"/>
      <c r="BK14" s="119"/>
      <c r="BL14" s="119"/>
      <c r="BM14" s="119"/>
      <c r="BN14" s="119"/>
      <c r="BO14" s="119"/>
      <c r="BP14" s="119"/>
      <c r="BQ14" s="119"/>
      <c r="BR14" s="119"/>
      <c r="BS14" s="119"/>
      <c r="BT14" s="119"/>
      <c r="BU14" s="119"/>
      <c r="BV14" s="119"/>
      <c r="BW14" s="119"/>
      <c r="BX14" s="231"/>
      <c r="BY14" s="119"/>
      <c r="BZ14" s="119"/>
      <c r="CA14" s="119"/>
      <c r="CB14" s="119"/>
      <c r="CC14" s="119"/>
      <c r="CD14" s="119"/>
      <c r="CE14" s="119"/>
      <c r="CF14" s="119"/>
      <c r="CG14" s="119"/>
      <c r="CH14" s="119"/>
      <c r="CI14" s="119"/>
      <c r="CJ14" s="231"/>
      <c r="CK14" s="231"/>
      <c r="CL14" s="231"/>
      <c r="CM14" s="231"/>
      <c r="CN14" s="231"/>
      <c r="CO14" s="119"/>
      <c r="CP14" s="119"/>
      <c r="CQ14" s="119"/>
      <c r="CR14" s="119"/>
      <c r="CS14" s="119"/>
      <c r="CT14" s="119"/>
    </row>
    <row r="15" spans="1:98" s="110" customFormat="1" ht="99.75" customHeight="1" x14ac:dyDescent="0.25">
      <c r="A15" s="534" t="s">
        <v>5</v>
      </c>
      <c r="B15" s="534" t="s">
        <v>6</v>
      </c>
      <c r="C15" s="541" t="s">
        <v>44</v>
      </c>
      <c r="D15" s="545" t="s">
        <v>44</v>
      </c>
      <c r="E15" s="544" t="s">
        <v>45</v>
      </c>
      <c r="F15" s="544" t="s">
        <v>46</v>
      </c>
      <c r="G15" s="534" t="s">
        <v>76</v>
      </c>
      <c r="H15" s="534"/>
      <c r="I15" s="120"/>
      <c r="J15" s="532" t="s">
        <v>47</v>
      </c>
      <c r="K15" s="532"/>
      <c r="L15" s="535"/>
      <c r="M15" s="536"/>
      <c r="N15" s="532"/>
      <c r="O15" s="532"/>
      <c r="P15" s="532"/>
      <c r="Q15" s="537" t="s">
        <v>48</v>
      </c>
      <c r="R15" s="538" t="s">
        <v>941</v>
      </c>
      <c r="S15" s="532" t="s">
        <v>49</v>
      </c>
      <c r="T15" s="532"/>
      <c r="U15" s="532"/>
      <c r="V15" s="532"/>
      <c r="W15" s="532" t="s">
        <v>50</v>
      </c>
      <c r="X15" s="532"/>
      <c r="Y15" s="532" t="s">
        <v>51</v>
      </c>
      <c r="Z15" s="532"/>
      <c r="AA15" s="532"/>
      <c r="AB15" s="532" t="s">
        <v>924</v>
      </c>
      <c r="AC15" s="532"/>
      <c r="AD15" s="532"/>
      <c r="AE15" s="532"/>
      <c r="AF15" s="532"/>
      <c r="AG15" s="532"/>
      <c r="AH15" s="532"/>
      <c r="AI15" s="532"/>
      <c r="AJ15" s="532"/>
      <c r="AK15" s="532"/>
      <c r="AL15" s="532" t="s">
        <v>52</v>
      </c>
      <c r="AM15" s="532"/>
      <c r="AN15" s="532"/>
      <c r="AO15" s="532"/>
      <c r="AP15" s="532"/>
      <c r="AQ15" s="532"/>
      <c r="AR15" s="532"/>
      <c r="AS15" s="532"/>
      <c r="AT15" s="532"/>
      <c r="AU15" s="532"/>
      <c r="AV15" s="532"/>
      <c r="AW15" s="532"/>
      <c r="AX15" s="532"/>
      <c r="AY15" s="532"/>
      <c r="AZ15" s="532"/>
      <c r="BA15" s="532"/>
      <c r="BB15" s="532"/>
      <c r="BC15" s="532"/>
      <c r="BD15" s="532"/>
      <c r="BE15" s="532"/>
      <c r="BF15" s="532"/>
      <c r="BG15" s="532"/>
      <c r="BH15" s="532"/>
      <c r="BI15" s="532"/>
      <c r="BJ15" s="532"/>
      <c r="BK15" s="532"/>
      <c r="BL15" s="532"/>
      <c r="BM15" s="532"/>
      <c r="BN15" s="532"/>
      <c r="BO15" s="532"/>
      <c r="BP15" s="532"/>
      <c r="BQ15" s="532"/>
      <c r="BR15" s="532"/>
      <c r="BS15" s="532"/>
      <c r="BT15" s="532"/>
      <c r="BU15" s="532"/>
      <c r="BV15" s="532"/>
      <c r="BW15" s="532"/>
      <c r="BX15" s="532"/>
      <c r="BY15" s="532"/>
      <c r="BZ15" s="532"/>
      <c r="CA15" s="532"/>
      <c r="CB15" s="532"/>
      <c r="CC15" s="532"/>
      <c r="CD15" s="532"/>
      <c r="CE15" s="532"/>
      <c r="CF15" s="532"/>
      <c r="CG15" s="532"/>
      <c r="CH15" s="532"/>
      <c r="CI15" s="532"/>
      <c r="CJ15" s="533"/>
      <c r="CK15" s="532"/>
      <c r="CL15" s="532"/>
      <c r="CM15" s="532"/>
      <c r="CN15" s="532"/>
      <c r="CO15" s="532"/>
      <c r="CP15" s="532"/>
      <c r="CQ15" s="532"/>
      <c r="CR15" s="532"/>
      <c r="CS15" s="532"/>
      <c r="CT15" s="534" t="s">
        <v>53</v>
      </c>
    </row>
    <row r="16" spans="1:98" s="110" customFormat="1" ht="59.25" customHeight="1" x14ac:dyDescent="0.25">
      <c r="A16" s="534"/>
      <c r="B16" s="534"/>
      <c r="C16" s="542"/>
      <c r="D16" s="546"/>
      <c r="E16" s="544"/>
      <c r="F16" s="544"/>
      <c r="G16" s="534"/>
      <c r="H16" s="534"/>
      <c r="I16" s="120"/>
      <c r="J16" s="532" t="s">
        <v>54</v>
      </c>
      <c r="K16" s="532"/>
      <c r="L16" s="535"/>
      <c r="M16" s="120"/>
      <c r="N16" s="532" t="s">
        <v>55</v>
      </c>
      <c r="O16" s="532"/>
      <c r="P16" s="532"/>
      <c r="Q16" s="537"/>
      <c r="R16" s="539"/>
      <c r="S16" s="532" t="s">
        <v>54</v>
      </c>
      <c r="T16" s="532"/>
      <c r="U16" s="532" t="s">
        <v>55</v>
      </c>
      <c r="V16" s="532"/>
      <c r="W16" s="532"/>
      <c r="X16" s="532"/>
      <c r="Y16" s="532"/>
      <c r="Z16" s="532"/>
      <c r="AA16" s="532"/>
      <c r="AB16" s="532" t="s">
        <v>54</v>
      </c>
      <c r="AC16" s="532"/>
      <c r="AD16" s="532"/>
      <c r="AE16" s="532"/>
      <c r="AF16" s="532"/>
      <c r="AG16" s="532" t="s">
        <v>55</v>
      </c>
      <c r="AH16" s="532"/>
      <c r="AI16" s="532"/>
      <c r="AJ16" s="532"/>
      <c r="AK16" s="532"/>
      <c r="AL16" s="532" t="s">
        <v>851</v>
      </c>
      <c r="AM16" s="532"/>
      <c r="AN16" s="532"/>
      <c r="AO16" s="532"/>
      <c r="AP16" s="532"/>
      <c r="AQ16" s="532" t="s">
        <v>852</v>
      </c>
      <c r="AR16" s="532"/>
      <c r="AS16" s="532"/>
      <c r="AT16" s="532"/>
      <c r="AU16" s="532"/>
      <c r="AV16" s="532" t="s">
        <v>857</v>
      </c>
      <c r="AW16" s="532"/>
      <c r="AX16" s="532"/>
      <c r="AY16" s="532"/>
      <c r="AZ16" s="532"/>
      <c r="BA16" s="532" t="s">
        <v>853</v>
      </c>
      <c r="BB16" s="532"/>
      <c r="BC16" s="532"/>
      <c r="BD16" s="532"/>
      <c r="BE16" s="532"/>
      <c r="BF16" s="532" t="s">
        <v>858</v>
      </c>
      <c r="BG16" s="532"/>
      <c r="BH16" s="532"/>
      <c r="BI16" s="532"/>
      <c r="BJ16" s="532"/>
      <c r="BK16" s="532" t="s">
        <v>854</v>
      </c>
      <c r="BL16" s="532"/>
      <c r="BM16" s="532"/>
      <c r="BN16" s="532"/>
      <c r="BO16" s="532"/>
      <c r="BP16" s="532" t="s">
        <v>859</v>
      </c>
      <c r="BQ16" s="532"/>
      <c r="BR16" s="532"/>
      <c r="BS16" s="532"/>
      <c r="BT16" s="532"/>
      <c r="BU16" s="532" t="s">
        <v>855</v>
      </c>
      <c r="BV16" s="532"/>
      <c r="BW16" s="532"/>
      <c r="BX16" s="532"/>
      <c r="BY16" s="532"/>
      <c r="BZ16" s="532" t="s">
        <v>860</v>
      </c>
      <c r="CA16" s="532"/>
      <c r="CB16" s="532"/>
      <c r="CC16" s="532"/>
      <c r="CD16" s="532"/>
      <c r="CE16" s="532" t="s">
        <v>856</v>
      </c>
      <c r="CF16" s="532"/>
      <c r="CG16" s="532"/>
      <c r="CH16" s="532"/>
      <c r="CI16" s="532"/>
      <c r="CJ16" s="532" t="s">
        <v>56</v>
      </c>
      <c r="CK16" s="532"/>
      <c r="CL16" s="532"/>
      <c r="CM16" s="532"/>
      <c r="CN16" s="532"/>
      <c r="CO16" s="532" t="s">
        <v>57</v>
      </c>
      <c r="CP16" s="532"/>
      <c r="CQ16" s="532"/>
      <c r="CR16" s="532"/>
      <c r="CS16" s="532"/>
      <c r="CT16" s="534"/>
    </row>
    <row r="17" spans="1:102" s="110" customFormat="1" ht="156.75" customHeight="1" x14ac:dyDescent="0.25">
      <c r="A17" s="534"/>
      <c r="B17" s="534"/>
      <c r="C17" s="543"/>
      <c r="D17" s="260"/>
      <c r="E17" s="544"/>
      <c r="F17" s="544"/>
      <c r="G17" s="6" t="s">
        <v>58</v>
      </c>
      <c r="H17" s="6" t="s">
        <v>55</v>
      </c>
      <c r="I17" s="122" t="s">
        <v>658</v>
      </c>
      <c r="J17" s="368" t="s">
        <v>59</v>
      </c>
      <c r="K17" s="368" t="s">
        <v>60</v>
      </c>
      <c r="L17" s="372" t="s">
        <v>61</v>
      </c>
      <c r="M17" s="122" t="s">
        <v>658</v>
      </c>
      <c r="N17" s="368" t="s">
        <v>59</v>
      </c>
      <c r="O17" s="368" t="s">
        <v>60</v>
      </c>
      <c r="P17" s="368" t="s">
        <v>61</v>
      </c>
      <c r="Q17" s="537"/>
      <c r="R17" s="540"/>
      <c r="S17" s="368" t="s">
        <v>62</v>
      </c>
      <c r="T17" s="368" t="s">
        <v>63</v>
      </c>
      <c r="U17" s="368" t="s">
        <v>62</v>
      </c>
      <c r="V17" s="368" t="s">
        <v>63</v>
      </c>
      <c r="W17" s="368" t="s">
        <v>54</v>
      </c>
      <c r="X17" s="368" t="s">
        <v>55</v>
      </c>
      <c r="Y17" s="368" t="s">
        <v>923</v>
      </c>
      <c r="Z17" s="368" t="s">
        <v>942</v>
      </c>
      <c r="AA17" s="368" t="s">
        <v>943</v>
      </c>
      <c r="AB17" s="368" t="s">
        <v>64</v>
      </c>
      <c r="AC17" s="368" t="s">
        <v>65</v>
      </c>
      <c r="AD17" s="368" t="s">
        <v>66</v>
      </c>
      <c r="AE17" s="368" t="s">
        <v>67</v>
      </c>
      <c r="AF17" s="368" t="s">
        <v>68</v>
      </c>
      <c r="AG17" s="368" t="s">
        <v>64</v>
      </c>
      <c r="AH17" s="368" t="s">
        <v>65</v>
      </c>
      <c r="AI17" s="368" t="s">
        <v>66</v>
      </c>
      <c r="AJ17" s="368" t="s">
        <v>67</v>
      </c>
      <c r="AK17" s="368" t="s">
        <v>68</v>
      </c>
      <c r="AL17" s="368" t="s">
        <v>64</v>
      </c>
      <c r="AM17" s="368" t="s">
        <v>65</v>
      </c>
      <c r="AN17" s="368" t="s">
        <v>66</v>
      </c>
      <c r="AO17" s="368" t="s">
        <v>67</v>
      </c>
      <c r="AP17" s="368" t="s">
        <v>68</v>
      </c>
      <c r="AQ17" s="368" t="s">
        <v>64</v>
      </c>
      <c r="AR17" s="368" t="s">
        <v>65</v>
      </c>
      <c r="AS17" s="368" t="s">
        <v>66</v>
      </c>
      <c r="AT17" s="368" t="s">
        <v>67</v>
      </c>
      <c r="AU17" s="368" t="s">
        <v>68</v>
      </c>
      <c r="AV17" s="368" t="s">
        <v>64</v>
      </c>
      <c r="AW17" s="368" t="s">
        <v>65</v>
      </c>
      <c r="AX17" s="368" t="s">
        <v>66</v>
      </c>
      <c r="AY17" s="368" t="s">
        <v>67</v>
      </c>
      <c r="AZ17" s="368" t="s">
        <v>68</v>
      </c>
      <c r="BA17" s="368" t="s">
        <v>64</v>
      </c>
      <c r="BB17" s="368" t="s">
        <v>65</v>
      </c>
      <c r="BC17" s="368" t="s">
        <v>66</v>
      </c>
      <c r="BD17" s="368" t="s">
        <v>67</v>
      </c>
      <c r="BE17" s="368" t="s">
        <v>68</v>
      </c>
      <c r="BF17" s="368" t="s">
        <v>64</v>
      </c>
      <c r="BG17" s="368" t="s">
        <v>65</v>
      </c>
      <c r="BH17" s="368" t="s">
        <v>66</v>
      </c>
      <c r="BI17" s="368" t="s">
        <v>67</v>
      </c>
      <c r="BJ17" s="368" t="s">
        <v>68</v>
      </c>
      <c r="BK17" s="368" t="s">
        <v>64</v>
      </c>
      <c r="BL17" s="368" t="s">
        <v>65</v>
      </c>
      <c r="BM17" s="368" t="s">
        <v>66</v>
      </c>
      <c r="BN17" s="368" t="s">
        <v>67</v>
      </c>
      <c r="BO17" s="368" t="s">
        <v>68</v>
      </c>
      <c r="BP17" s="368" t="s">
        <v>64</v>
      </c>
      <c r="BQ17" s="368" t="s">
        <v>65</v>
      </c>
      <c r="BR17" s="368" t="s">
        <v>66</v>
      </c>
      <c r="BS17" s="368" t="s">
        <v>67</v>
      </c>
      <c r="BT17" s="368" t="s">
        <v>68</v>
      </c>
      <c r="BU17" s="368" t="s">
        <v>64</v>
      </c>
      <c r="BV17" s="368" t="s">
        <v>65</v>
      </c>
      <c r="BW17" s="368" t="s">
        <v>66</v>
      </c>
      <c r="BX17" s="368" t="s">
        <v>67</v>
      </c>
      <c r="BY17" s="368" t="s">
        <v>68</v>
      </c>
      <c r="BZ17" s="368" t="s">
        <v>64</v>
      </c>
      <c r="CA17" s="368" t="s">
        <v>65</v>
      </c>
      <c r="CB17" s="368" t="s">
        <v>66</v>
      </c>
      <c r="CC17" s="368" t="s">
        <v>67</v>
      </c>
      <c r="CD17" s="368" t="s">
        <v>68</v>
      </c>
      <c r="CE17" s="368" t="s">
        <v>64</v>
      </c>
      <c r="CF17" s="368" t="s">
        <v>65</v>
      </c>
      <c r="CG17" s="368" t="s">
        <v>66</v>
      </c>
      <c r="CH17" s="368" t="s">
        <v>67</v>
      </c>
      <c r="CI17" s="368" t="s">
        <v>68</v>
      </c>
      <c r="CJ17" s="433" t="s">
        <v>64</v>
      </c>
      <c r="CK17" s="433" t="s">
        <v>65</v>
      </c>
      <c r="CL17" s="433" t="s">
        <v>66</v>
      </c>
      <c r="CM17" s="433" t="s">
        <v>67</v>
      </c>
      <c r="CN17" s="433" t="s">
        <v>68</v>
      </c>
      <c r="CO17" s="368" t="s">
        <v>64</v>
      </c>
      <c r="CP17" s="368" t="s">
        <v>65</v>
      </c>
      <c r="CQ17" s="368" t="s">
        <v>66</v>
      </c>
      <c r="CR17" s="368" t="s">
        <v>67</v>
      </c>
      <c r="CS17" s="368" t="s">
        <v>68</v>
      </c>
      <c r="CT17" s="534"/>
    </row>
    <row r="18" spans="1:102" s="267" customFormat="1" ht="15.75" x14ac:dyDescent="0.25">
      <c r="A18" s="259">
        <v>1</v>
      </c>
      <c r="B18" s="259">
        <v>2</v>
      </c>
      <c r="C18" s="259">
        <v>3</v>
      </c>
      <c r="D18" s="259"/>
      <c r="E18" s="259">
        <v>4</v>
      </c>
      <c r="F18" s="259">
        <v>5</v>
      </c>
      <c r="G18" s="259">
        <v>6</v>
      </c>
      <c r="H18" s="259">
        <v>7</v>
      </c>
      <c r="I18" s="213"/>
      <c r="J18" s="259">
        <v>8</v>
      </c>
      <c r="K18" s="259">
        <v>9</v>
      </c>
      <c r="L18" s="259">
        <v>10</v>
      </c>
      <c r="M18" s="213"/>
      <c r="N18" s="259">
        <v>11</v>
      </c>
      <c r="O18" s="259">
        <v>12</v>
      </c>
      <c r="P18" s="259">
        <v>13</v>
      </c>
      <c r="Q18" s="259">
        <v>14</v>
      </c>
      <c r="R18" s="259">
        <v>15</v>
      </c>
      <c r="S18" s="259" t="s">
        <v>69</v>
      </c>
      <c r="T18" s="259" t="s">
        <v>70</v>
      </c>
      <c r="U18" s="259" t="s">
        <v>71</v>
      </c>
      <c r="V18" s="259" t="s">
        <v>72</v>
      </c>
      <c r="W18" s="259">
        <v>17</v>
      </c>
      <c r="X18" s="259">
        <v>18</v>
      </c>
      <c r="Y18" s="259">
        <v>19</v>
      </c>
      <c r="Z18" s="259">
        <v>20</v>
      </c>
      <c r="AA18" s="259">
        <v>21</v>
      </c>
      <c r="AB18" s="259">
        <v>22</v>
      </c>
      <c r="AC18" s="259">
        <v>23</v>
      </c>
      <c r="AD18" s="259">
        <v>24</v>
      </c>
      <c r="AE18" s="259">
        <v>25</v>
      </c>
      <c r="AF18" s="259">
        <v>26</v>
      </c>
      <c r="AG18" s="259">
        <v>27</v>
      </c>
      <c r="AH18" s="259">
        <v>28</v>
      </c>
      <c r="AI18" s="259">
        <v>29</v>
      </c>
      <c r="AJ18" s="259">
        <v>30</v>
      </c>
      <c r="AK18" s="259">
        <v>31</v>
      </c>
      <c r="AL18" s="232" t="s">
        <v>698</v>
      </c>
      <c r="AM18" s="232" t="s">
        <v>699</v>
      </c>
      <c r="AN18" s="232" t="s">
        <v>700</v>
      </c>
      <c r="AO18" s="232" t="s">
        <v>701</v>
      </c>
      <c r="AP18" s="232" t="s">
        <v>702</v>
      </c>
      <c r="AQ18" s="232" t="s">
        <v>703</v>
      </c>
      <c r="AR18" s="232" t="s">
        <v>704</v>
      </c>
      <c r="AS18" s="232" t="s">
        <v>705</v>
      </c>
      <c r="AT18" s="232" t="s">
        <v>706</v>
      </c>
      <c r="AU18" s="232" t="s">
        <v>707</v>
      </c>
      <c r="AV18" s="232" t="s">
        <v>708</v>
      </c>
      <c r="AW18" s="232" t="s">
        <v>709</v>
      </c>
      <c r="AX18" s="232" t="s">
        <v>710</v>
      </c>
      <c r="AY18" s="232" t="s">
        <v>711</v>
      </c>
      <c r="AZ18" s="232" t="s">
        <v>712</v>
      </c>
      <c r="BA18" s="232" t="s">
        <v>713</v>
      </c>
      <c r="BB18" s="232" t="s">
        <v>714</v>
      </c>
      <c r="BC18" s="232" t="s">
        <v>715</v>
      </c>
      <c r="BD18" s="232" t="s">
        <v>716</v>
      </c>
      <c r="BE18" s="232" t="s">
        <v>717</v>
      </c>
      <c r="BF18" s="232" t="s">
        <v>718</v>
      </c>
      <c r="BG18" s="232" t="s">
        <v>719</v>
      </c>
      <c r="BH18" s="232" t="s">
        <v>720</v>
      </c>
      <c r="BI18" s="232" t="s">
        <v>721</v>
      </c>
      <c r="BJ18" s="232" t="s">
        <v>722</v>
      </c>
      <c r="BK18" s="232" t="s">
        <v>723</v>
      </c>
      <c r="BL18" s="232" t="s">
        <v>724</v>
      </c>
      <c r="BM18" s="232" t="s">
        <v>725</v>
      </c>
      <c r="BN18" s="232" t="s">
        <v>726</v>
      </c>
      <c r="BO18" s="232" t="s">
        <v>727</v>
      </c>
      <c r="BP18" s="232" t="s">
        <v>728</v>
      </c>
      <c r="BQ18" s="232" t="s">
        <v>729</v>
      </c>
      <c r="BR18" s="232" t="s">
        <v>730</v>
      </c>
      <c r="BS18" s="232" t="s">
        <v>731</v>
      </c>
      <c r="BT18" s="232" t="s">
        <v>732</v>
      </c>
      <c r="BU18" s="232" t="s">
        <v>733</v>
      </c>
      <c r="BV18" s="232" t="s">
        <v>734</v>
      </c>
      <c r="BW18" s="232" t="s">
        <v>735</v>
      </c>
      <c r="BX18" s="232" t="s">
        <v>736</v>
      </c>
      <c r="BY18" s="232" t="s">
        <v>737</v>
      </c>
      <c r="BZ18" s="232" t="s">
        <v>738</v>
      </c>
      <c r="CA18" s="232" t="s">
        <v>739</v>
      </c>
      <c r="CB18" s="232" t="s">
        <v>740</v>
      </c>
      <c r="CC18" s="232" t="s">
        <v>741</v>
      </c>
      <c r="CD18" s="232" t="s">
        <v>742</v>
      </c>
      <c r="CE18" s="232" t="s">
        <v>743</v>
      </c>
      <c r="CF18" s="232" t="s">
        <v>744</v>
      </c>
      <c r="CG18" s="232" t="s">
        <v>745</v>
      </c>
      <c r="CH18" s="232" t="s">
        <v>746</v>
      </c>
      <c r="CI18" s="232" t="s">
        <v>747</v>
      </c>
      <c r="CJ18" s="232">
        <v>33</v>
      </c>
      <c r="CK18" s="232">
        <v>34</v>
      </c>
      <c r="CL18" s="232">
        <v>35</v>
      </c>
      <c r="CM18" s="232">
        <v>36</v>
      </c>
      <c r="CN18" s="232">
        <v>37</v>
      </c>
      <c r="CO18" s="232">
        <v>38</v>
      </c>
      <c r="CP18" s="259">
        <v>39</v>
      </c>
      <c r="CQ18" s="259">
        <v>40</v>
      </c>
      <c r="CR18" s="259">
        <v>41</v>
      </c>
      <c r="CS18" s="259">
        <v>42</v>
      </c>
      <c r="CT18" s="259">
        <v>43</v>
      </c>
    </row>
    <row r="19" spans="1:102" s="409" customFormat="1" ht="31.5" x14ac:dyDescent="0.25">
      <c r="A19" s="415">
        <v>0</v>
      </c>
      <c r="B19" s="414" t="s">
        <v>591</v>
      </c>
      <c r="C19" s="413" t="s">
        <v>655</v>
      </c>
      <c r="D19" s="413" t="e">
        <f>CONCATENATE(#REF!,#REF!,#REF!,#REF!,#REF!,#REF!,#REF!,#REF!,#REF!,#REF!)</f>
        <v>#REF!</v>
      </c>
      <c r="E19" s="413" t="s">
        <v>482</v>
      </c>
      <c r="F19" s="413" t="s">
        <v>482</v>
      </c>
      <c r="G19" s="413" t="s">
        <v>482</v>
      </c>
      <c r="H19" s="412" t="s">
        <v>482</v>
      </c>
      <c r="I19" s="412"/>
      <c r="J19" s="412">
        <f>SUM(J20:J25)</f>
        <v>1.5690304568527917</v>
      </c>
      <c r="K19" s="412">
        <f t="shared" ref="K19:BV19" si="0">SUM(K20:K25)</f>
        <v>12.363959999999999</v>
      </c>
      <c r="L19" s="411" t="s">
        <v>482</v>
      </c>
      <c r="M19" s="412">
        <f t="shared" si="0"/>
        <v>0</v>
      </c>
      <c r="N19" s="412">
        <f t="shared" si="0"/>
        <v>37.654084771573608</v>
      </c>
      <c r="O19" s="412">
        <f t="shared" si="0"/>
        <v>292.72756327007863</v>
      </c>
      <c r="P19" s="412">
        <f t="shared" si="0"/>
        <v>0</v>
      </c>
      <c r="Q19" s="412">
        <f t="shared" si="0"/>
        <v>0</v>
      </c>
      <c r="R19" s="412">
        <f t="shared" si="0"/>
        <v>4.8423529319999998</v>
      </c>
      <c r="S19" s="412">
        <f t="shared" si="0"/>
        <v>6.7925879999999994</v>
      </c>
      <c r="T19" s="412">
        <f t="shared" si="0"/>
        <v>7.5932061335504315</v>
      </c>
      <c r="U19" s="412">
        <f t="shared" si="0"/>
        <v>288.89896327007864</v>
      </c>
      <c r="V19" s="412">
        <f t="shared" si="0"/>
        <v>288.89896327007864</v>
      </c>
      <c r="W19" s="412">
        <f t="shared" si="0"/>
        <v>8.3781719999999993</v>
      </c>
      <c r="X19" s="412">
        <f t="shared" si="0"/>
        <v>288.89896327007864</v>
      </c>
      <c r="Y19" s="412">
        <f t="shared" si="0"/>
        <v>8.3781719999999993</v>
      </c>
      <c r="Z19" s="412">
        <f t="shared" si="0"/>
        <v>8.3773352700786425</v>
      </c>
      <c r="AA19" s="412">
        <f t="shared" si="0"/>
        <v>294.47033527007864</v>
      </c>
      <c r="AB19" s="412">
        <f t="shared" si="0"/>
        <v>3.8285999999999998</v>
      </c>
      <c r="AC19" s="412">
        <f t="shared" si="0"/>
        <v>0</v>
      </c>
      <c r="AD19" s="412">
        <f t="shared" si="0"/>
        <v>0</v>
      </c>
      <c r="AE19" s="412">
        <f t="shared" si="0"/>
        <v>3.8285999999999998</v>
      </c>
      <c r="AF19" s="412">
        <f t="shared" si="0"/>
        <v>0</v>
      </c>
      <c r="AG19" s="412">
        <f t="shared" si="0"/>
        <v>3.8285999999999998</v>
      </c>
      <c r="AH19" s="412">
        <f t="shared" si="0"/>
        <v>0</v>
      </c>
      <c r="AI19" s="412">
        <f t="shared" si="0"/>
        <v>0</v>
      </c>
      <c r="AJ19" s="412">
        <f t="shared" si="0"/>
        <v>3.8285999999999998</v>
      </c>
      <c r="AK19" s="412">
        <f t="shared" si="0"/>
        <v>0</v>
      </c>
      <c r="AL19" s="412">
        <f t="shared" si="0"/>
        <v>3.8285999999999998</v>
      </c>
      <c r="AM19" s="412">
        <f t="shared" si="0"/>
        <v>0</v>
      </c>
      <c r="AN19" s="412">
        <f t="shared" si="0"/>
        <v>0</v>
      </c>
      <c r="AO19" s="412">
        <f t="shared" si="0"/>
        <v>3.8285999999999998</v>
      </c>
      <c r="AP19" s="412">
        <f t="shared" si="0"/>
        <v>0</v>
      </c>
      <c r="AQ19" s="412">
        <f t="shared" si="0"/>
        <v>0</v>
      </c>
      <c r="AR19" s="412">
        <f t="shared" si="0"/>
        <v>0</v>
      </c>
      <c r="AS19" s="412">
        <f t="shared" si="0"/>
        <v>0</v>
      </c>
      <c r="AT19" s="412">
        <f t="shared" si="0"/>
        <v>0</v>
      </c>
      <c r="AU19" s="412">
        <f t="shared" si="0"/>
        <v>0</v>
      </c>
      <c r="AV19" s="412">
        <f t="shared" si="0"/>
        <v>3.8787720000000001</v>
      </c>
      <c r="AW19" s="412">
        <f t="shared" si="0"/>
        <v>0</v>
      </c>
      <c r="AX19" s="412">
        <f t="shared" si="0"/>
        <v>0</v>
      </c>
      <c r="AY19" s="387">
        <f t="shared" si="0"/>
        <v>3.8787720000000001</v>
      </c>
      <c r="AZ19" s="412">
        <f t="shared" si="0"/>
        <v>0</v>
      </c>
      <c r="BA19" s="412" t="e">
        <f t="shared" si="0"/>
        <v>#VALUE!</v>
      </c>
      <c r="BB19" s="412">
        <f t="shared" si="0"/>
        <v>0</v>
      </c>
      <c r="BC19" s="412">
        <f t="shared" si="0"/>
        <v>0</v>
      </c>
      <c r="BD19" s="412" t="e">
        <f t="shared" si="0"/>
        <v>#VALUE!</v>
      </c>
      <c r="BE19" s="412">
        <f t="shared" si="0"/>
        <v>0</v>
      </c>
      <c r="BF19" s="412">
        <f t="shared" si="0"/>
        <v>7.0366</v>
      </c>
      <c r="BG19" s="412">
        <f t="shared" si="0"/>
        <v>0</v>
      </c>
      <c r="BH19" s="412">
        <f t="shared" si="0"/>
        <v>0</v>
      </c>
      <c r="BI19" s="387">
        <f t="shared" si="0"/>
        <v>7.0366</v>
      </c>
      <c r="BJ19" s="412">
        <f t="shared" si="0"/>
        <v>0</v>
      </c>
      <c r="BK19" s="412">
        <f t="shared" si="0"/>
        <v>0</v>
      </c>
      <c r="BL19" s="412">
        <f t="shared" si="0"/>
        <v>0</v>
      </c>
      <c r="BM19" s="412">
        <f t="shared" si="0"/>
        <v>0</v>
      </c>
      <c r="BN19" s="412">
        <f t="shared" si="0"/>
        <v>0</v>
      </c>
      <c r="BO19" s="412">
        <f t="shared" si="0"/>
        <v>0</v>
      </c>
      <c r="BP19" s="412">
        <f t="shared" si="0"/>
        <v>0.19920000000000002</v>
      </c>
      <c r="BQ19" s="412">
        <f t="shared" si="0"/>
        <v>0</v>
      </c>
      <c r="BR19" s="412">
        <f t="shared" si="0"/>
        <v>0</v>
      </c>
      <c r="BS19" s="412">
        <f t="shared" si="0"/>
        <v>0.19920000000000002</v>
      </c>
      <c r="BT19" s="412">
        <f t="shared" si="0"/>
        <v>0</v>
      </c>
      <c r="BU19" s="412">
        <f t="shared" si="0"/>
        <v>0</v>
      </c>
      <c r="BV19" s="412">
        <f t="shared" si="0"/>
        <v>0</v>
      </c>
      <c r="BW19" s="412">
        <f t="shared" ref="BW19:CS19" si="1">SUM(BW20:BW25)</f>
        <v>0</v>
      </c>
      <c r="BX19" s="387">
        <f t="shared" si="1"/>
        <v>0.19929828819599996</v>
      </c>
      <c r="BY19" s="412">
        <f t="shared" si="1"/>
        <v>11.52</v>
      </c>
      <c r="BZ19" s="412">
        <f t="shared" si="1"/>
        <v>0.312</v>
      </c>
      <c r="CA19" s="412">
        <f t="shared" ref="CA19:CI19" si="2">SUM(CA20:CA25)</f>
        <v>0</v>
      </c>
      <c r="CB19" s="412">
        <f t="shared" si="2"/>
        <v>0</v>
      </c>
      <c r="CC19" s="412">
        <f t="shared" si="2"/>
        <v>0.312</v>
      </c>
      <c r="CD19" s="412">
        <f t="shared" si="2"/>
        <v>0</v>
      </c>
      <c r="CE19" s="412">
        <f t="shared" si="2"/>
        <v>0</v>
      </c>
      <c r="CF19" s="412">
        <f t="shared" si="2"/>
        <v>0</v>
      </c>
      <c r="CG19" s="412">
        <f t="shared" si="2"/>
        <v>0</v>
      </c>
      <c r="CH19" s="412">
        <f t="shared" si="2"/>
        <v>0</v>
      </c>
      <c r="CI19" s="412">
        <f t="shared" si="2"/>
        <v>267.69600000000003</v>
      </c>
      <c r="CJ19" s="387">
        <f t="shared" si="1"/>
        <v>8.3781719999999993</v>
      </c>
      <c r="CK19" s="387">
        <f t="shared" si="1"/>
        <v>0</v>
      </c>
      <c r="CL19" s="387">
        <f t="shared" si="1"/>
        <v>0</v>
      </c>
      <c r="CM19" s="387">
        <f t="shared" si="1"/>
        <v>8.3781719999999993</v>
      </c>
      <c r="CN19" s="387">
        <f t="shared" si="1"/>
        <v>0</v>
      </c>
      <c r="CO19" s="412">
        <f t="shared" si="1"/>
        <v>295.07783527007865</v>
      </c>
      <c r="CP19" s="412">
        <f t="shared" si="1"/>
        <v>0</v>
      </c>
      <c r="CQ19" s="412">
        <f t="shared" si="1"/>
        <v>0</v>
      </c>
      <c r="CR19" s="412">
        <f t="shared" si="1"/>
        <v>15.861835270078641</v>
      </c>
      <c r="CS19" s="412">
        <f t="shared" si="1"/>
        <v>279.21600000000001</v>
      </c>
      <c r="CT19" s="413" t="s">
        <v>482</v>
      </c>
      <c r="CU19" s="410">
        <f>SUM(AL19,AV19,BF19,BP19,BZ19)</f>
        <v>15.255171999999998</v>
      </c>
      <c r="CV19" s="410">
        <f>SUM(AL19,AV19,BF19,BU19,CE19)</f>
        <v>14.743971999999999</v>
      </c>
      <c r="CX19" s="487">
        <f>CU19/$CU$19</f>
        <v>1</v>
      </c>
    </row>
    <row r="20" spans="1:102" s="124" customFormat="1" ht="31.5" x14ac:dyDescent="0.25">
      <c r="A20" s="126" t="s">
        <v>592</v>
      </c>
      <c r="B20" s="127" t="s">
        <v>593</v>
      </c>
      <c r="C20" s="128" t="s">
        <v>655</v>
      </c>
      <c r="D20" s="128" t="e">
        <f>CONCATENATE(#REF!,#REF!,#REF!,#REF!,#REF!,#REF!,#REF!,#REF!,#REF!,#REF!)</f>
        <v>#REF!</v>
      </c>
      <c r="E20" s="128" t="s">
        <v>482</v>
      </c>
      <c r="F20" s="128" t="s">
        <v>482</v>
      </c>
      <c r="G20" s="128" t="s">
        <v>482</v>
      </c>
      <c r="H20" s="422" t="s">
        <v>482</v>
      </c>
      <c r="I20" s="422"/>
      <c r="J20" s="422">
        <f>SUM(J26)</f>
        <v>0</v>
      </c>
      <c r="K20" s="422">
        <f t="shared" ref="K20:BV20" si="3">SUM(K26)</f>
        <v>0</v>
      </c>
      <c r="L20" s="416" t="s">
        <v>482</v>
      </c>
      <c r="M20" s="422">
        <f t="shared" si="3"/>
        <v>0</v>
      </c>
      <c r="N20" s="422">
        <f t="shared" si="3"/>
        <v>0</v>
      </c>
      <c r="O20" s="422">
        <f t="shared" si="3"/>
        <v>0</v>
      </c>
      <c r="P20" s="422">
        <f t="shared" si="3"/>
        <v>0</v>
      </c>
      <c r="Q20" s="422">
        <f t="shared" si="3"/>
        <v>0</v>
      </c>
      <c r="R20" s="422">
        <f t="shared" si="3"/>
        <v>0</v>
      </c>
      <c r="S20" s="422">
        <f t="shared" si="3"/>
        <v>0</v>
      </c>
      <c r="T20" s="422">
        <f t="shared" si="3"/>
        <v>0</v>
      </c>
      <c r="U20" s="422">
        <f t="shared" si="3"/>
        <v>0</v>
      </c>
      <c r="V20" s="422">
        <f t="shared" si="3"/>
        <v>0</v>
      </c>
      <c r="W20" s="422">
        <f t="shared" si="3"/>
        <v>0</v>
      </c>
      <c r="X20" s="422">
        <f t="shared" si="3"/>
        <v>0</v>
      </c>
      <c r="Y20" s="422">
        <f t="shared" si="3"/>
        <v>0</v>
      </c>
      <c r="Z20" s="422">
        <f t="shared" si="3"/>
        <v>0</v>
      </c>
      <c r="AA20" s="422">
        <f t="shared" si="3"/>
        <v>0</v>
      </c>
      <c r="AB20" s="422">
        <f t="shared" si="3"/>
        <v>0</v>
      </c>
      <c r="AC20" s="422">
        <f t="shared" si="3"/>
        <v>0</v>
      </c>
      <c r="AD20" s="422">
        <f t="shared" si="3"/>
        <v>0</v>
      </c>
      <c r="AE20" s="422">
        <f t="shared" si="3"/>
        <v>0</v>
      </c>
      <c r="AF20" s="422">
        <f t="shared" si="3"/>
        <v>0</v>
      </c>
      <c r="AG20" s="422">
        <f t="shared" si="3"/>
        <v>0</v>
      </c>
      <c r="AH20" s="422">
        <f t="shared" si="3"/>
        <v>0</v>
      </c>
      <c r="AI20" s="422">
        <f t="shared" si="3"/>
        <v>0</v>
      </c>
      <c r="AJ20" s="422">
        <f t="shared" si="3"/>
        <v>0</v>
      </c>
      <c r="AK20" s="422">
        <f t="shared" si="3"/>
        <v>0</v>
      </c>
      <c r="AL20" s="422">
        <f t="shared" si="3"/>
        <v>0</v>
      </c>
      <c r="AM20" s="422">
        <f t="shared" si="3"/>
        <v>0</v>
      </c>
      <c r="AN20" s="422">
        <f t="shared" si="3"/>
        <v>0</v>
      </c>
      <c r="AO20" s="422">
        <f t="shared" si="3"/>
        <v>0</v>
      </c>
      <c r="AP20" s="422">
        <f t="shared" si="3"/>
        <v>0</v>
      </c>
      <c r="AQ20" s="422">
        <f t="shared" si="3"/>
        <v>0</v>
      </c>
      <c r="AR20" s="422">
        <f t="shared" si="3"/>
        <v>0</v>
      </c>
      <c r="AS20" s="422">
        <f t="shared" si="3"/>
        <v>0</v>
      </c>
      <c r="AT20" s="422">
        <f t="shared" si="3"/>
        <v>0</v>
      </c>
      <c r="AU20" s="422">
        <f t="shared" si="3"/>
        <v>0</v>
      </c>
      <c r="AV20" s="422">
        <f t="shared" si="3"/>
        <v>0</v>
      </c>
      <c r="AW20" s="422">
        <f t="shared" si="3"/>
        <v>0</v>
      </c>
      <c r="AX20" s="422">
        <f t="shared" si="3"/>
        <v>0</v>
      </c>
      <c r="AY20" s="369">
        <f t="shared" si="3"/>
        <v>0</v>
      </c>
      <c r="AZ20" s="422">
        <f t="shared" si="3"/>
        <v>0</v>
      </c>
      <c r="BA20" s="422">
        <f t="shared" si="3"/>
        <v>0</v>
      </c>
      <c r="BB20" s="422">
        <f t="shared" si="3"/>
        <v>0</v>
      </c>
      <c r="BC20" s="422">
        <f t="shared" si="3"/>
        <v>0</v>
      </c>
      <c r="BD20" s="422">
        <f t="shared" si="3"/>
        <v>0</v>
      </c>
      <c r="BE20" s="422">
        <f t="shared" si="3"/>
        <v>0</v>
      </c>
      <c r="BF20" s="422">
        <f t="shared" si="3"/>
        <v>0</v>
      </c>
      <c r="BG20" s="422">
        <f t="shared" si="3"/>
        <v>0</v>
      </c>
      <c r="BH20" s="422">
        <f t="shared" si="3"/>
        <v>0</v>
      </c>
      <c r="BI20" s="369">
        <f t="shared" si="3"/>
        <v>0</v>
      </c>
      <c r="BJ20" s="422">
        <f t="shared" si="3"/>
        <v>0</v>
      </c>
      <c r="BK20" s="422">
        <f t="shared" si="3"/>
        <v>0</v>
      </c>
      <c r="BL20" s="422">
        <f t="shared" si="3"/>
        <v>0</v>
      </c>
      <c r="BM20" s="422">
        <f t="shared" si="3"/>
        <v>0</v>
      </c>
      <c r="BN20" s="422">
        <f t="shared" si="3"/>
        <v>0</v>
      </c>
      <c r="BO20" s="422">
        <f t="shared" si="3"/>
        <v>0</v>
      </c>
      <c r="BP20" s="422">
        <f t="shared" si="3"/>
        <v>0</v>
      </c>
      <c r="BQ20" s="422">
        <f t="shared" si="3"/>
        <v>0</v>
      </c>
      <c r="BR20" s="422">
        <f t="shared" si="3"/>
        <v>0</v>
      </c>
      <c r="BS20" s="422">
        <f t="shared" si="3"/>
        <v>0</v>
      </c>
      <c r="BT20" s="422">
        <f t="shared" si="3"/>
        <v>0</v>
      </c>
      <c r="BU20" s="422">
        <f t="shared" si="3"/>
        <v>0</v>
      </c>
      <c r="BV20" s="422">
        <f t="shared" si="3"/>
        <v>0</v>
      </c>
      <c r="BW20" s="422">
        <f t="shared" ref="BW20:CS20" si="4">SUM(BW26)</f>
        <v>0</v>
      </c>
      <c r="BX20" s="369">
        <f t="shared" si="4"/>
        <v>0</v>
      </c>
      <c r="BY20" s="422">
        <f t="shared" si="4"/>
        <v>0</v>
      </c>
      <c r="BZ20" s="422">
        <f t="shared" si="4"/>
        <v>0</v>
      </c>
      <c r="CA20" s="422">
        <f t="shared" ref="CA20:CI20" si="5">SUM(CA26)</f>
        <v>0</v>
      </c>
      <c r="CB20" s="422">
        <f t="shared" si="5"/>
        <v>0</v>
      </c>
      <c r="CC20" s="422">
        <f t="shared" si="5"/>
        <v>0</v>
      </c>
      <c r="CD20" s="422">
        <f t="shared" si="5"/>
        <v>0</v>
      </c>
      <c r="CE20" s="422">
        <f t="shared" si="5"/>
        <v>0</v>
      </c>
      <c r="CF20" s="422">
        <f t="shared" si="5"/>
        <v>0</v>
      </c>
      <c r="CG20" s="422">
        <f t="shared" si="5"/>
        <v>0</v>
      </c>
      <c r="CH20" s="422">
        <f t="shared" si="5"/>
        <v>0</v>
      </c>
      <c r="CI20" s="422">
        <f t="shared" si="5"/>
        <v>0</v>
      </c>
      <c r="CJ20" s="369">
        <f t="shared" si="4"/>
        <v>0</v>
      </c>
      <c r="CK20" s="369">
        <f t="shared" si="4"/>
        <v>0</v>
      </c>
      <c r="CL20" s="369">
        <f t="shared" si="4"/>
        <v>0</v>
      </c>
      <c r="CM20" s="369">
        <f t="shared" si="4"/>
        <v>0</v>
      </c>
      <c r="CN20" s="369">
        <f t="shared" si="4"/>
        <v>0</v>
      </c>
      <c r="CO20" s="422">
        <f t="shared" si="4"/>
        <v>0</v>
      </c>
      <c r="CP20" s="422">
        <f t="shared" si="4"/>
        <v>0</v>
      </c>
      <c r="CQ20" s="422">
        <f t="shared" si="4"/>
        <v>0</v>
      </c>
      <c r="CR20" s="422">
        <f t="shared" si="4"/>
        <v>0</v>
      </c>
      <c r="CS20" s="422">
        <f t="shared" si="4"/>
        <v>0</v>
      </c>
      <c r="CT20" s="128" t="s">
        <v>482</v>
      </c>
      <c r="CU20" s="185">
        <f t="shared" ref="CU20:CU76" si="6">SUM(AL20,AV20,BF20,BP20,BZ20)</f>
        <v>0</v>
      </c>
      <c r="CV20" s="185">
        <f t="shared" ref="CV20:CV76" si="7">SUM(AL20,AV20,BF20,BU20,CE20)</f>
        <v>0</v>
      </c>
      <c r="CX20" s="487">
        <f t="shared" ref="CX20:CX83" si="8">CU20/$CU$19</f>
        <v>0</v>
      </c>
    </row>
    <row r="21" spans="1:102" s="124" customFormat="1" ht="31.5" x14ac:dyDescent="0.25">
      <c r="A21" s="126" t="s">
        <v>594</v>
      </c>
      <c r="B21" s="127" t="s">
        <v>653</v>
      </c>
      <c r="C21" s="128" t="s">
        <v>655</v>
      </c>
      <c r="D21" s="128" t="e">
        <f>CONCATENATE(#REF!,#REF!,#REF!,#REF!,#REF!,#REF!,#REF!,#REF!,#REF!,#REF!)</f>
        <v>#REF!</v>
      </c>
      <c r="E21" s="128" t="s">
        <v>482</v>
      </c>
      <c r="F21" s="128" t="s">
        <v>482</v>
      </c>
      <c r="G21" s="128" t="s">
        <v>482</v>
      </c>
      <c r="H21" s="422" t="s">
        <v>482</v>
      </c>
      <c r="I21" s="422"/>
      <c r="J21" s="422">
        <f>SUM(J44)</f>
        <v>0.8620035532994923</v>
      </c>
      <c r="K21" s="422">
        <f t="shared" ref="K21:BV21" si="9">SUM(K44)</f>
        <v>6.7925879999999994</v>
      </c>
      <c r="L21" s="416" t="s">
        <v>482</v>
      </c>
      <c r="M21" s="422">
        <f t="shared" si="9"/>
        <v>0</v>
      </c>
      <c r="N21" s="422">
        <f t="shared" si="9"/>
        <v>37.168221827411173</v>
      </c>
      <c r="O21" s="422">
        <f t="shared" si="9"/>
        <v>288.89896327007864</v>
      </c>
      <c r="P21" s="422">
        <f t="shared" si="9"/>
        <v>0</v>
      </c>
      <c r="Q21" s="422">
        <f t="shared" si="9"/>
        <v>0</v>
      </c>
      <c r="R21" s="422">
        <f t="shared" si="9"/>
        <v>0</v>
      </c>
      <c r="S21" s="422">
        <f t="shared" si="9"/>
        <v>6.7925879999999994</v>
      </c>
      <c r="T21" s="422">
        <f t="shared" si="9"/>
        <v>7.5932061335504315</v>
      </c>
      <c r="U21" s="422">
        <f t="shared" si="9"/>
        <v>288.89896327007864</v>
      </c>
      <c r="V21" s="422">
        <f t="shared" si="9"/>
        <v>288.89896327007864</v>
      </c>
      <c r="W21" s="422">
        <f t="shared" si="9"/>
        <v>2.8068</v>
      </c>
      <c r="X21" s="422">
        <f t="shared" si="9"/>
        <v>288.89896327007864</v>
      </c>
      <c r="Y21" s="422">
        <f t="shared" si="9"/>
        <v>2.8068</v>
      </c>
      <c r="Z21" s="422">
        <f t="shared" si="9"/>
        <v>2.8059632700786419</v>
      </c>
      <c r="AA21" s="422">
        <f t="shared" si="9"/>
        <v>288.89896327007864</v>
      </c>
      <c r="AB21" s="422">
        <f t="shared" si="9"/>
        <v>0</v>
      </c>
      <c r="AC21" s="422">
        <f t="shared" si="9"/>
        <v>0</v>
      </c>
      <c r="AD21" s="422">
        <f t="shared" si="9"/>
        <v>0</v>
      </c>
      <c r="AE21" s="422">
        <f t="shared" si="9"/>
        <v>0</v>
      </c>
      <c r="AF21" s="422">
        <f t="shared" si="9"/>
        <v>0</v>
      </c>
      <c r="AG21" s="422">
        <f t="shared" si="9"/>
        <v>0</v>
      </c>
      <c r="AH21" s="422">
        <f t="shared" si="9"/>
        <v>0</v>
      </c>
      <c r="AI21" s="422">
        <f t="shared" si="9"/>
        <v>0</v>
      </c>
      <c r="AJ21" s="422">
        <f t="shared" si="9"/>
        <v>0</v>
      </c>
      <c r="AK21" s="422">
        <f t="shared" si="9"/>
        <v>0</v>
      </c>
      <c r="AL21" s="422">
        <f t="shared" si="9"/>
        <v>0</v>
      </c>
      <c r="AM21" s="422">
        <f t="shared" si="9"/>
        <v>0</v>
      </c>
      <c r="AN21" s="422">
        <f t="shared" si="9"/>
        <v>0</v>
      </c>
      <c r="AO21" s="422">
        <f t="shared" si="9"/>
        <v>0</v>
      </c>
      <c r="AP21" s="422">
        <f t="shared" si="9"/>
        <v>0</v>
      </c>
      <c r="AQ21" s="422">
        <f t="shared" si="9"/>
        <v>0</v>
      </c>
      <c r="AR21" s="422">
        <f t="shared" si="9"/>
        <v>0</v>
      </c>
      <c r="AS21" s="422">
        <f t="shared" si="9"/>
        <v>0</v>
      </c>
      <c r="AT21" s="422">
        <f t="shared" si="9"/>
        <v>0</v>
      </c>
      <c r="AU21" s="422">
        <f t="shared" si="9"/>
        <v>0</v>
      </c>
      <c r="AV21" s="422">
        <f t="shared" si="9"/>
        <v>2.1360000000000001</v>
      </c>
      <c r="AW21" s="422">
        <f t="shared" si="9"/>
        <v>0</v>
      </c>
      <c r="AX21" s="422">
        <f t="shared" si="9"/>
        <v>0</v>
      </c>
      <c r="AY21" s="369">
        <f t="shared" si="9"/>
        <v>2.1360000000000001</v>
      </c>
      <c r="AZ21" s="422">
        <f t="shared" si="9"/>
        <v>0</v>
      </c>
      <c r="BA21" s="422">
        <f t="shared" si="9"/>
        <v>2.1356280000000001</v>
      </c>
      <c r="BB21" s="422">
        <f t="shared" si="9"/>
        <v>0</v>
      </c>
      <c r="BC21" s="422">
        <f t="shared" si="9"/>
        <v>0</v>
      </c>
      <c r="BD21" s="422">
        <f t="shared" si="9"/>
        <v>2.1356280000000001</v>
      </c>
      <c r="BE21" s="422">
        <f t="shared" si="9"/>
        <v>0</v>
      </c>
      <c r="BF21" s="422">
        <f t="shared" si="9"/>
        <v>7.0366</v>
      </c>
      <c r="BG21" s="422">
        <f t="shared" si="9"/>
        <v>0</v>
      </c>
      <c r="BH21" s="422">
        <f t="shared" si="9"/>
        <v>0</v>
      </c>
      <c r="BI21" s="369">
        <f t="shared" si="9"/>
        <v>7.0366</v>
      </c>
      <c r="BJ21" s="422">
        <f t="shared" si="9"/>
        <v>0</v>
      </c>
      <c r="BK21" s="422">
        <f t="shared" si="9"/>
        <v>0</v>
      </c>
      <c r="BL21" s="422">
        <f t="shared" si="9"/>
        <v>0</v>
      </c>
      <c r="BM21" s="422">
        <f t="shared" si="9"/>
        <v>0</v>
      </c>
      <c r="BN21" s="422">
        <f t="shared" si="9"/>
        <v>0</v>
      </c>
      <c r="BO21" s="422">
        <f t="shared" si="9"/>
        <v>0</v>
      </c>
      <c r="BP21" s="422">
        <f t="shared" si="9"/>
        <v>0.19920000000000002</v>
      </c>
      <c r="BQ21" s="422">
        <f t="shared" si="9"/>
        <v>0</v>
      </c>
      <c r="BR21" s="422">
        <f t="shared" si="9"/>
        <v>0</v>
      </c>
      <c r="BS21" s="422">
        <f t="shared" si="9"/>
        <v>0.19920000000000002</v>
      </c>
      <c r="BT21" s="422">
        <f t="shared" si="9"/>
        <v>0</v>
      </c>
      <c r="BU21" s="422">
        <f t="shared" si="9"/>
        <v>0</v>
      </c>
      <c r="BV21" s="422">
        <f t="shared" si="9"/>
        <v>0</v>
      </c>
      <c r="BW21" s="422">
        <f t="shared" ref="BW21:CS21" si="10">SUM(BW44)</f>
        <v>0</v>
      </c>
      <c r="BX21" s="369">
        <f t="shared" si="10"/>
        <v>0.19929828819599996</v>
      </c>
      <c r="BY21" s="422">
        <f t="shared" si="10"/>
        <v>11.52</v>
      </c>
      <c r="BZ21" s="422">
        <f t="shared" si="10"/>
        <v>0.312</v>
      </c>
      <c r="CA21" s="422">
        <f t="shared" ref="CA21:CI21" si="11">SUM(CA44)</f>
        <v>0</v>
      </c>
      <c r="CB21" s="422">
        <f t="shared" si="11"/>
        <v>0</v>
      </c>
      <c r="CC21" s="422">
        <f t="shared" si="11"/>
        <v>0.312</v>
      </c>
      <c r="CD21" s="422">
        <f t="shared" si="11"/>
        <v>0</v>
      </c>
      <c r="CE21" s="422">
        <f t="shared" si="11"/>
        <v>0</v>
      </c>
      <c r="CF21" s="422">
        <f t="shared" si="11"/>
        <v>0</v>
      </c>
      <c r="CG21" s="422">
        <f t="shared" si="11"/>
        <v>0</v>
      </c>
      <c r="CH21" s="422">
        <f t="shared" si="11"/>
        <v>0</v>
      </c>
      <c r="CI21" s="422">
        <f t="shared" si="11"/>
        <v>267.69600000000003</v>
      </c>
      <c r="CJ21" s="369">
        <f t="shared" si="10"/>
        <v>2.8068</v>
      </c>
      <c r="CK21" s="369">
        <f t="shared" si="10"/>
        <v>0</v>
      </c>
      <c r="CL21" s="369">
        <f t="shared" si="10"/>
        <v>0</v>
      </c>
      <c r="CM21" s="369">
        <f t="shared" si="10"/>
        <v>2.8068</v>
      </c>
      <c r="CN21" s="369">
        <f t="shared" si="10"/>
        <v>0</v>
      </c>
      <c r="CO21" s="422">
        <f t="shared" si="10"/>
        <v>289.50646327007865</v>
      </c>
      <c r="CP21" s="422">
        <f t="shared" si="10"/>
        <v>0</v>
      </c>
      <c r="CQ21" s="422">
        <f t="shared" si="10"/>
        <v>0</v>
      </c>
      <c r="CR21" s="422">
        <f t="shared" si="10"/>
        <v>10.290463270078641</v>
      </c>
      <c r="CS21" s="422">
        <f t="shared" si="10"/>
        <v>279.21600000000001</v>
      </c>
      <c r="CT21" s="128" t="s">
        <v>482</v>
      </c>
      <c r="CU21" s="185">
        <f t="shared" si="6"/>
        <v>9.683799999999998</v>
      </c>
      <c r="CV21" s="185">
        <f t="shared" si="7"/>
        <v>9.1725999999999992</v>
      </c>
      <c r="CX21" s="487">
        <f t="shared" si="8"/>
        <v>0.63478799190202506</v>
      </c>
    </row>
    <row r="22" spans="1:102" s="124" customFormat="1" ht="78.75" x14ac:dyDescent="0.25">
      <c r="A22" s="126" t="s">
        <v>595</v>
      </c>
      <c r="B22" s="127" t="s">
        <v>596</v>
      </c>
      <c r="C22" s="128" t="s">
        <v>655</v>
      </c>
      <c r="D22" s="128" t="e">
        <f>CONCATENATE(#REF!,#REF!,#REF!,#REF!,#REF!,#REF!,#REF!,#REF!,#REF!,#REF!)</f>
        <v>#REF!</v>
      </c>
      <c r="E22" s="128" t="s">
        <v>482</v>
      </c>
      <c r="F22" s="128" t="s">
        <v>482</v>
      </c>
      <c r="G22" s="128" t="s">
        <v>482</v>
      </c>
      <c r="H22" s="422" t="s">
        <v>482</v>
      </c>
      <c r="I22" s="422"/>
      <c r="J22" s="422">
        <f>SUM(J74)</f>
        <v>0</v>
      </c>
      <c r="K22" s="422">
        <f t="shared" ref="K22:BV22" si="12">SUM(K74)</f>
        <v>0</v>
      </c>
      <c r="L22" s="416" t="s">
        <v>482</v>
      </c>
      <c r="M22" s="422">
        <f t="shared" si="12"/>
        <v>0</v>
      </c>
      <c r="N22" s="422">
        <f t="shared" si="12"/>
        <v>0</v>
      </c>
      <c r="O22" s="422">
        <f t="shared" si="12"/>
        <v>0</v>
      </c>
      <c r="P22" s="422">
        <f t="shared" si="12"/>
        <v>0</v>
      </c>
      <c r="Q22" s="422">
        <f t="shared" si="12"/>
        <v>0</v>
      </c>
      <c r="R22" s="422">
        <f t="shared" si="12"/>
        <v>0</v>
      </c>
      <c r="S22" s="422">
        <f t="shared" si="12"/>
        <v>0</v>
      </c>
      <c r="T22" s="422">
        <f t="shared" si="12"/>
        <v>0</v>
      </c>
      <c r="U22" s="422">
        <f t="shared" si="12"/>
        <v>0</v>
      </c>
      <c r="V22" s="422">
        <f t="shared" si="12"/>
        <v>0</v>
      </c>
      <c r="W22" s="422">
        <f t="shared" si="12"/>
        <v>0</v>
      </c>
      <c r="X22" s="422">
        <f t="shared" si="12"/>
        <v>0</v>
      </c>
      <c r="Y22" s="422">
        <f t="shared" si="12"/>
        <v>0</v>
      </c>
      <c r="Z22" s="422">
        <f t="shared" si="12"/>
        <v>0</v>
      </c>
      <c r="AA22" s="422">
        <f t="shared" si="12"/>
        <v>0</v>
      </c>
      <c r="AB22" s="422">
        <f t="shared" si="12"/>
        <v>0</v>
      </c>
      <c r="AC22" s="422">
        <f t="shared" si="12"/>
        <v>0</v>
      </c>
      <c r="AD22" s="422">
        <f t="shared" si="12"/>
        <v>0</v>
      </c>
      <c r="AE22" s="422">
        <f t="shared" si="12"/>
        <v>0</v>
      </c>
      <c r="AF22" s="422">
        <f t="shared" si="12"/>
        <v>0</v>
      </c>
      <c r="AG22" s="422">
        <f t="shared" si="12"/>
        <v>0</v>
      </c>
      <c r="AH22" s="422">
        <f t="shared" si="12"/>
        <v>0</v>
      </c>
      <c r="AI22" s="422">
        <f t="shared" si="12"/>
        <v>0</v>
      </c>
      <c r="AJ22" s="422">
        <f t="shared" si="12"/>
        <v>0</v>
      </c>
      <c r="AK22" s="422">
        <f t="shared" si="12"/>
        <v>0</v>
      </c>
      <c r="AL22" s="422">
        <f t="shared" si="12"/>
        <v>0</v>
      </c>
      <c r="AM22" s="422">
        <f t="shared" si="12"/>
        <v>0</v>
      </c>
      <c r="AN22" s="422">
        <f t="shared" si="12"/>
        <v>0</v>
      </c>
      <c r="AO22" s="422">
        <f t="shared" si="12"/>
        <v>0</v>
      </c>
      <c r="AP22" s="422">
        <f t="shared" si="12"/>
        <v>0</v>
      </c>
      <c r="AQ22" s="422">
        <f t="shared" si="12"/>
        <v>0</v>
      </c>
      <c r="AR22" s="422">
        <f t="shared" si="12"/>
        <v>0</v>
      </c>
      <c r="AS22" s="422">
        <f t="shared" si="12"/>
        <v>0</v>
      </c>
      <c r="AT22" s="422">
        <f t="shared" si="12"/>
        <v>0</v>
      </c>
      <c r="AU22" s="422">
        <f t="shared" si="12"/>
        <v>0</v>
      </c>
      <c r="AV22" s="422">
        <f t="shared" si="12"/>
        <v>0</v>
      </c>
      <c r="AW22" s="422">
        <f t="shared" si="12"/>
        <v>0</v>
      </c>
      <c r="AX22" s="422">
        <f t="shared" si="12"/>
        <v>0</v>
      </c>
      <c r="AY22" s="369">
        <f t="shared" si="12"/>
        <v>0</v>
      </c>
      <c r="AZ22" s="422">
        <f t="shared" si="12"/>
        <v>0</v>
      </c>
      <c r="BA22" s="422">
        <f t="shared" si="12"/>
        <v>0</v>
      </c>
      <c r="BB22" s="422">
        <f t="shared" si="12"/>
        <v>0</v>
      </c>
      <c r="BC22" s="422">
        <f t="shared" si="12"/>
        <v>0</v>
      </c>
      <c r="BD22" s="422">
        <f t="shared" si="12"/>
        <v>0</v>
      </c>
      <c r="BE22" s="422">
        <f t="shared" si="12"/>
        <v>0</v>
      </c>
      <c r="BF22" s="422">
        <f t="shared" si="12"/>
        <v>0</v>
      </c>
      <c r="BG22" s="422">
        <f t="shared" si="12"/>
        <v>0</v>
      </c>
      <c r="BH22" s="422">
        <f t="shared" si="12"/>
        <v>0</v>
      </c>
      <c r="BI22" s="369">
        <f t="shared" si="12"/>
        <v>0</v>
      </c>
      <c r="BJ22" s="422">
        <f t="shared" si="12"/>
        <v>0</v>
      </c>
      <c r="BK22" s="422">
        <f t="shared" si="12"/>
        <v>0</v>
      </c>
      <c r="BL22" s="422">
        <f t="shared" si="12"/>
        <v>0</v>
      </c>
      <c r="BM22" s="422">
        <f t="shared" si="12"/>
        <v>0</v>
      </c>
      <c r="BN22" s="422">
        <f t="shared" si="12"/>
        <v>0</v>
      </c>
      <c r="BO22" s="422">
        <f t="shared" si="12"/>
        <v>0</v>
      </c>
      <c r="BP22" s="422">
        <f t="shared" si="12"/>
        <v>0</v>
      </c>
      <c r="BQ22" s="422">
        <f t="shared" si="12"/>
        <v>0</v>
      </c>
      <c r="BR22" s="422">
        <f t="shared" si="12"/>
        <v>0</v>
      </c>
      <c r="BS22" s="422">
        <f t="shared" si="12"/>
        <v>0</v>
      </c>
      <c r="BT22" s="422">
        <f t="shared" si="12"/>
        <v>0</v>
      </c>
      <c r="BU22" s="422">
        <f t="shared" si="12"/>
        <v>0</v>
      </c>
      <c r="BV22" s="422">
        <f t="shared" si="12"/>
        <v>0</v>
      </c>
      <c r="BW22" s="422">
        <f t="shared" ref="BW22:CS22" si="13">SUM(BW74)</f>
        <v>0</v>
      </c>
      <c r="BX22" s="369">
        <f t="shared" si="13"/>
        <v>0</v>
      </c>
      <c r="BY22" s="422">
        <f t="shared" si="13"/>
        <v>0</v>
      </c>
      <c r="BZ22" s="422">
        <f t="shared" si="13"/>
        <v>0</v>
      </c>
      <c r="CA22" s="422">
        <f t="shared" ref="CA22:CI22" si="14">SUM(CA74)</f>
        <v>0</v>
      </c>
      <c r="CB22" s="422">
        <f t="shared" si="14"/>
        <v>0</v>
      </c>
      <c r="CC22" s="422">
        <f t="shared" si="14"/>
        <v>0</v>
      </c>
      <c r="CD22" s="422">
        <f t="shared" si="14"/>
        <v>0</v>
      </c>
      <c r="CE22" s="422">
        <f t="shared" si="14"/>
        <v>0</v>
      </c>
      <c r="CF22" s="422">
        <f t="shared" si="14"/>
        <v>0</v>
      </c>
      <c r="CG22" s="422">
        <f t="shared" si="14"/>
        <v>0</v>
      </c>
      <c r="CH22" s="422">
        <f t="shared" si="14"/>
        <v>0</v>
      </c>
      <c r="CI22" s="422">
        <f t="shared" si="14"/>
        <v>0</v>
      </c>
      <c r="CJ22" s="369">
        <f t="shared" si="13"/>
        <v>0</v>
      </c>
      <c r="CK22" s="369">
        <f t="shared" si="13"/>
        <v>0</v>
      </c>
      <c r="CL22" s="369">
        <f t="shared" si="13"/>
        <v>0</v>
      </c>
      <c r="CM22" s="369">
        <f t="shared" si="13"/>
        <v>0</v>
      </c>
      <c r="CN22" s="369">
        <f t="shared" si="13"/>
        <v>0</v>
      </c>
      <c r="CO22" s="422">
        <f t="shared" si="13"/>
        <v>0</v>
      </c>
      <c r="CP22" s="422">
        <f t="shared" si="13"/>
        <v>0</v>
      </c>
      <c r="CQ22" s="422">
        <f t="shared" si="13"/>
        <v>0</v>
      </c>
      <c r="CR22" s="422">
        <f t="shared" si="13"/>
        <v>0</v>
      </c>
      <c r="CS22" s="422">
        <f t="shared" si="13"/>
        <v>0</v>
      </c>
      <c r="CT22" s="128" t="s">
        <v>482</v>
      </c>
      <c r="CU22" s="185">
        <f t="shared" si="6"/>
        <v>0</v>
      </c>
      <c r="CV22" s="185">
        <f t="shared" si="7"/>
        <v>0</v>
      </c>
      <c r="CX22" s="487">
        <f t="shared" si="8"/>
        <v>0</v>
      </c>
    </row>
    <row r="23" spans="1:102" s="124" customFormat="1" ht="47.25" x14ac:dyDescent="0.25">
      <c r="A23" s="126" t="s">
        <v>597</v>
      </c>
      <c r="B23" s="127" t="s">
        <v>652</v>
      </c>
      <c r="C23" s="128" t="s">
        <v>655</v>
      </c>
      <c r="D23" s="128" t="e">
        <f>CONCATENATE(#REF!,#REF!,#REF!,#REF!,#REF!,#REF!,#REF!,#REF!,#REF!,#REF!)</f>
        <v>#REF!</v>
      </c>
      <c r="E23" s="128" t="s">
        <v>482</v>
      </c>
      <c r="F23" s="128" t="s">
        <v>482</v>
      </c>
      <c r="G23" s="128" t="s">
        <v>482</v>
      </c>
      <c r="H23" s="422" t="s">
        <v>482</v>
      </c>
      <c r="I23" s="422"/>
      <c r="J23" s="422">
        <f>SUM(J78)</f>
        <v>0</v>
      </c>
      <c r="K23" s="422">
        <f t="shared" ref="K23:BV23" si="15">SUM(K78)</f>
        <v>0</v>
      </c>
      <c r="L23" s="416" t="s">
        <v>482</v>
      </c>
      <c r="M23" s="422">
        <f t="shared" si="15"/>
        <v>0</v>
      </c>
      <c r="N23" s="422">
        <f t="shared" si="15"/>
        <v>0</v>
      </c>
      <c r="O23" s="422">
        <f t="shared" si="15"/>
        <v>0</v>
      </c>
      <c r="P23" s="422">
        <f t="shared" si="15"/>
        <v>0</v>
      </c>
      <c r="Q23" s="422">
        <f t="shared" si="15"/>
        <v>0</v>
      </c>
      <c r="R23" s="422">
        <f t="shared" si="15"/>
        <v>0</v>
      </c>
      <c r="S23" s="422">
        <f t="shared" si="15"/>
        <v>0</v>
      </c>
      <c r="T23" s="422">
        <f t="shared" si="15"/>
        <v>0</v>
      </c>
      <c r="U23" s="422">
        <f t="shared" si="15"/>
        <v>0</v>
      </c>
      <c r="V23" s="422">
        <f t="shared" si="15"/>
        <v>0</v>
      </c>
      <c r="W23" s="422">
        <f t="shared" si="15"/>
        <v>0</v>
      </c>
      <c r="X23" s="422">
        <f t="shared" si="15"/>
        <v>0</v>
      </c>
      <c r="Y23" s="422">
        <f t="shared" si="15"/>
        <v>0</v>
      </c>
      <c r="Z23" s="422">
        <f t="shared" si="15"/>
        <v>0</v>
      </c>
      <c r="AA23" s="422">
        <f t="shared" si="15"/>
        <v>0</v>
      </c>
      <c r="AB23" s="422">
        <f t="shared" si="15"/>
        <v>0</v>
      </c>
      <c r="AC23" s="422">
        <f t="shared" si="15"/>
        <v>0</v>
      </c>
      <c r="AD23" s="422">
        <f t="shared" si="15"/>
        <v>0</v>
      </c>
      <c r="AE23" s="422">
        <f t="shared" si="15"/>
        <v>0</v>
      </c>
      <c r="AF23" s="422">
        <f t="shared" si="15"/>
        <v>0</v>
      </c>
      <c r="AG23" s="422">
        <f t="shared" si="15"/>
        <v>0</v>
      </c>
      <c r="AH23" s="422">
        <f t="shared" si="15"/>
        <v>0</v>
      </c>
      <c r="AI23" s="422">
        <f t="shared" si="15"/>
        <v>0</v>
      </c>
      <c r="AJ23" s="422">
        <f t="shared" si="15"/>
        <v>0</v>
      </c>
      <c r="AK23" s="422">
        <f t="shared" si="15"/>
        <v>0</v>
      </c>
      <c r="AL23" s="422">
        <f t="shared" si="15"/>
        <v>0</v>
      </c>
      <c r="AM23" s="422">
        <f t="shared" si="15"/>
        <v>0</v>
      </c>
      <c r="AN23" s="422">
        <f t="shared" si="15"/>
        <v>0</v>
      </c>
      <c r="AO23" s="422">
        <f t="shared" si="15"/>
        <v>0</v>
      </c>
      <c r="AP23" s="422">
        <f t="shared" si="15"/>
        <v>0</v>
      </c>
      <c r="AQ23" s="422">
        <f t="shared" si="15"/>
        <v>0</v>
      </c>
      <c r="AR23" s="422">
        <f t="shared" si="15"/>
        <v>0</v>
      </c>
      <c r="AS23" s="422">
        <f t="shared" si="15"/>
        <v>0</v>
      </c>
      <c r="AT23" s="422">
        <f t="shared" si="15"/>
        <v>0</v>
      </c>
      <c r="AU23" s="422">
        <f t="shared" si="15"/>
        <v>0</v>
      </c>
      <c r="AV23" s="422">
        <f t="shared" si="15"/>
        <v>0</v>
      </c>
      <c r="AW23" s="422">
        <f t="shared" si="15"/>
        <v>0</v>
      </c>
      <c r="AX23" s="422">
        <f t="shared" si="15"/>
        <v>0</v>
      </c>
      <c r="AY23" s="369">
        <f t="shared" si="15"/>
        <v>0</v>
      </c>
      <c r="AZ23" s="422">
        <f t="shared" si="15"/>
        <v>0</v>
      </c>
      <c r="BA23" s="422">
        <f t="shared" si="15"/>
        <v>0</v>
      </c>
      <c r="BB23" s="422">
        <f t="shared" si="15"/>
        <v>0</v>
      </c>
      <c r="BC23" s="422">
        <f t="shared" si="15"/>
        <v>0</v>
      </c>
      <c r="BD23" s="422">
        <f t="shared" si="15"/>
        <v>0</v>
      </c>
      <c r="BE23" s="422">
        <f t="shared" si="15"/>
        <v>0</v>
      </c>
      <c r="BF23" s="422">
        <f t="shared" si="15"/>
        <v>0</v>
      </c>
      <c r="BG23" s="422">
        <f t="shared" si="15"/>
        <v>0</v>
      </c>
      <c r="BH23" s="422">
        <f t="shared" si="15"/>
        <v>0</v>
      </c>
      <c r="BI23" s="369">
        <f t="shared" si="15"/>
        <v>0</v>
      </c>
      <c r="BJ23" s="422">
        <f t="shared" si="15"/>
        <v>0</v>
      </c>
      <c r="BK23" s="422">
        <f t="shared" si="15"/>
        <v>0</v>
      </c>
      <c r="BL23" s="422">
        <f t="shared" si="15"/>
        <v>0</v>
      </c>
      <c r="BM23" s="422">
        <f t="shared" si="15"/>
        <v>0</v>
      </c>
      <c r="BN23" s="422">
        <f t="shared" si="15"/>
        <v>0</v>
      </c>
      <c r="BO23" s="422">
        <f t="shared" si="15"/>
        <v>0</v>
      </c>
      <c r="BP23" s="422">
        <f t="shared" si="15"/>
        <v>0</v>
      </c>
      <c r="BQ23" s="422">
        <f t="shared" si="15"/>
        <v>0</v>
      </c>
      <c r="BR23" s="422">
        <f t="shared" si="15"/>
        <v>0</v>
      </c>
      <c r="BS23" s="422">
        <f t="shared" si="15"/>
        <v>0</v>
      </c>
      <c r="BT23" s="422">
        <f t="shared" si="15"/>
        <v>0</v>
      </c>
      <c r="BU23" s="422">
        <f t="shared" si="15"/>
        <v>0</v>
      </c>
      <c r="BV23" s="422">
        <f t="shared" si="15"/>
        <v>0</v>
      </c>
      <c r="BW23" s="422">
        <f t="shared" ref="BW23:CS23" si="16">SUM(BW78)</f>
        <v>0</v>
      </c>
      <c r="BX23" s="369">
        <f t="shared" si="16"/>
        <v>0</v>
      </c>
      <c r="BY23" s="422">
        <f t="shared" si="16"/>
        <v>0</v>
      </c>
      <c r="BZ23" s="422">
        <f t="shared" si="16"/>
        <v>0</v>
      </c>
      <c r="CA23" s="422">
        <f t="shared" ref="CA23:CI23" si="17">SUM(CA78)</f>
        <v>0</v>
      </c>
      <c r="CB23" s="422">
        <f t="shared" si="17"/>
        <v>0</v>
      </c>
      <c r="CC23" s="422">
        <f t="shared" si="17"/>
        <v>0</v>
      </c>
      <c r="CD23" s="422">
        <f t="shared" si="17"/>
        <v>0</v>
      </c>
      <c r="CE23" s="422">
        <f t="shared" si="17"/>
        <v>0</v>
      </c>
      <c r="CF23" s="422">
        <f t="shared" si="17"/>
        <v>0</v>
      </c>
      <c r="CG23" s="422">
        <f t="shared" si="17"/>
        <v>0</v>
      </c>
      <c r="CH23" s="422">
        <f t="shared" si="17"/>
        <v>0</v>
      </c>
      <c r="CI23" s="422">
        <f t="shared" si="17"/>
        <v>0</v>
      </c>
      <c r="CJ23" s="369">
        <f t="shared" si="16"/>
        <v>0</v>
      </c>
      <c r="CK23" s="369">
        <f t="shared" si="16"/>
        <v>0</v>
      </c>
      <c r="CL23" s="369">
        <f t="shared" si="16"/>
        <v>0</v>
      </c>
      <c r="CM23" s="369">
        <f t="shared" si="16"/>
        <v>0</v>
      </c>
      <c r="CN23" s="369">
        <f t="shared" si="16"/>
        <v>0</v>
      </c>
      <c r="CO23" s="422">
        <f t="shared" si="16"/>
        <v>0</v>
      </c>
      <c r="CP23" s="422">
        <f t="shared" si="16"/>
        <v>0</v>
      </c>
      <c r="CQ23" s="422">
        <f t="shared" si="16"/>
        <v>0</v>
      </c>
      <c r="CR23" s="422">
        <f t="shared" si="16"/>
        <v>0</v>
      </c>
      <c r="CS23" s="422">
        <f t="shared" si="16"/>
        <v>0</v>
      </c>
      <c r="CT23" s="128" t="s">
        <v>482</v>
      </c>
      <c r="CU23" s="185">
        <f t="shared" si="6"/>
        <v>0</v>
      </c>
      <c r="CV23" s="185">
        <f t="shared" si="7"/>
        <v>0</v>
      </c>
      <c r="CX23" s="487">
        <f t="shared" si="8"/>
        <v>0</v>
      </c>
    </row>
    <row r="24" spans="1:102" s="124" customFormat="1" ht="47.25" x14ac:dyDescent="0.25">
      <c r="A24" s="126" t="s">
        <v>598</v>
      </c>
      <c r="B24" s="127" t="s">
        <v>599</v>
      </c>
      <c r="C24" s="128" t="s">
        <v>655</v>
      </c>
      <c r="D24" s="128" t="e">
        <f>CONCATENATE(#REF!,#REF!,#REF!,#REF!,#REF!,#REF!,#REF!,#REF!,#REF!,#REF!)</f>
        <v>#REF!</v>
      </c>
      <c r="E24" s="128" t="s">
        <v>482</v>
      </c>
      <c r="F24" s="128" t="s">
        <v>482</v>
      </c>
      <c r="G24" s="128" t="s">
        <v>482</v>
      </c>
      <c r="H24" s="422" t="s">
        <v>482</v>
      </c>
      <c r="I24" s="422"/>
      <c r="J24" s="422">
        <f>SUM(J83)</f>
        <v>0</v>
      </c>
      <c r="K24" s="422">
        <f t="shared" ref="K24:BV24" si="18">SUM(K83)</f>
        <v>0</v>
      </c>
      <c r="L24" s="416" t="s">
        <v>482</v>
      </c>
      <c r="M24" s="422">
        <f t="shared" si="18"/>
        <v>0</v>
      </c>
      <c r="N24" s="422">
        <f t="shared" si="18"/>
        <v>0</v>
      </c>
      <c r="O24" s="422">
        <f t="shared" si="18"/>
        <v>0</v>
      </c>
      <c r="P24" s="422">
        <f t="shared" si="18"/>
        <v>0</v>
      </c>
      <c r="Q24" s="422">
        <f t="shared" si="18"/>
        <v>0</v>
      </c>
      <c r="R24" s="422">
        <f t="shared" si="18"/>
        <v>0</v>
      </c>
      <c r="S24" s="422">
        <f t="shared" si="18"/>
        <v>0</v>
      </c>
      <c r="T24" s="422">
        <f t="shared" si="18"/>
        <v>0</v>
      </c>
      <c r="U24" s="422">
        <f t="shared" si="18"/>
        <v>0</v>
      </c>
      <c r="V24" s="422">
        <f t="shared" si="18"/>
        <v>0</v>
      </c>
      <c r="W24" s="422">
        <f t="shared" si="18"/>
        <v>0</v>
      </c>
      <c r="X24" s="422">
        <f t="shared" si="18"/>
        <v>0</v>
      </c>
      <c r="Y24" s="422">
        <f t="shared" si="18"/>
        <v>0</v>
      </c>
      <c r="Z24" s="422">
        <f t="shared" si="18"/>
        <v>0</v>
      </c>
      <c r="AA24" s="422">
        <f t="shared" si="18"/>
        <v>0</v>
      </c>
      <c r="AB24" s="422">
        <f t="shared" si="18"/>
        <v>0</v>
      </c>
      <c r="AC24" s="422">
        <f t="shared" si="18"/>
        <v>0</v>
      </c>
      <c r="AD24" s="422">
        <f t="shared" si="18"/>
        <v>0</v>
      </c>
      <c r="AE24" s="422">
        <f t="shared" si="18"/>
        <v>0</v>
      </c>
      <c r="AF24" s="422">
        <f t="shared" si="18"/>
        <v>0</v>
      </c>
      <c r="AG24" s="422">
        <f t="shared" si="18"/>
        <v>0</v>
      </c>
      <c r="AH24" s="422">
        <f t="shared" si="18"/>
        <v>0</v>
      </c>
      <c r="AI24" s="422">
        <f t="shared" si="18"/>
        <v>0</v>
      </c>
      <c r="AJ24" s="422">
        <f t="shared" si="18"/>
        <v>0</v>
      </c>
      <c r="AK24" s="422">
        <f t="shared" si="18"/>
        <v>0</v>
      </c>
      <c r="AL24" s="422">
        <f t="shared" si="18"/>
        <v>0</v>
      </c>
      <c r="AM24" s="422">
        <f t="shared" si="18"/>
        <v>0</v>
      </c>
      <c r="AN24" s="422">
        <f t="shared" si="18"/>
        <v>0</v>
      </c>
      <c r="AO24" s="422">
        <f t="shared" si="18"/>
        <v>0</v>
      </c>
      <c r="AP24" s="422">
        <f t="shared" si="18"/>
        <v>0</v>
      </c>
      <c r="AQ24" s="422">
        <f t="shared" si="18"/>
        <v>0</v>
      </c>
      <c r="AR24" s="422">
        <f t="shared" si="18"/>
        <v>0</v>
      </c>
      <c r="AS24" s="422">
        <f t="shared" si="18"/>
        <v>0</v>
      </c>
      <c r="AT24" s="422">
        <f t="shared" si="18"/>
        <v>0</v>
      </c>
      <c r="AU24" s="422">
        <f t="shared" si="18"/>
        <v>0</v>
      </c>
      <c r="AV24" s="422">
        <f t="shared" si="18"/>
        <v>0</v>
      </c>
      <c r="AW24" s="422">
        <f t="shared" si="18"/>
        <v>0</v>
      </c>
      <c r="AX24" s="422">
        <f t="shared" si="18"/>
        <v>0</v>
      </c>
      <c r="AY24" s="369">
        <f t="shared" si="18"/>
        <v>0</v>
      </c>
      <c r="AZ24" s="422">
        <f t="shared" si="18"/>
        <v>0</v>
      </c>
      <c r="BA24" s="422">
        <f t="shared" si="18"/>
        <v>0</v>
      </c>
      <c r="BB24" s="422">
        <f t="shared" si="18"/>
        <v>0</v>
      </c>
      <c r="BC24" s="422">
        <f t="shared" si="18"/>
        <v>0</v>
      </c>
      <c r="BD24" s="422">
        <f t="shared" si="18"/>
        <v>0</v>
      </c>
      <c r="BE24" s="422">
        <f t="shared" si="18"/>
        <v>0</v>
      </c>
      <c r="BF24" s="422">
        <f t="shared" si="18"/>
        <v>0</v>
      </c>
      <c r="BG24" s="422">
        <f t="shared" si="18"/>
        <v>0</v>
      </c>
      <c r="BH24" s="422">
        <f t="shared" si="18"/>
        <v>0</v>
      </c>
      <c r="BI24" s="369">
        <f t="shared" si="18"/>
        <v>0</v>
      </c>
      <c r="BJ24" s="422">
        <f t="shared" si="18"/>
        <v>0</v>
      </c>
      <c r="BK24" s="422">
        <f t="shared" si="18"/>
        <v>0</v>
      </c>
      <c r="BL24" s="422">
        <f t="shared" si="18"/>
        <v>0</v>
      </c>
      <c r="BM24" s="422">
        <f t="shared" si="18"/>
        <v>0</v>
      </c>
      <c r="BN24" s="422">
        <f t="shared" si="18"/>
        <v>0</v>
      </c>
      <c r="BO24" s="422">
        <f t="shared" si="18"/>
        <v>0</v>
      </c>
      <c r="BP24" s="422">
        <f t="shared" si="18"/>
        <v>0</v>
      </c>
      <c r="BQ24" s="422">
        <f t="shared" si="18"/>
        <v>0</v>
      </c>
      <c r="BR24" s="422">
        <f t="shared" si="18"/>
        <v>0</v>
      </c>
      <c r="BS24" s="422">
        <f t="shared" si="18"/>
        <v>0</v>
      </c>
      <c r="BT24" s="422">
        <f t="shared" si="18"/>
        <v>0</v>
      </c>
      <c r="BU24" s="422">
        <f t="shared" si="18"/>
        <v>0</v>
      </c>
      <c r="BV24" s="422">
        <f t="shared" si="18"/>
        <v>0</v>
      </c>
      <c r="BW24" s="422">
        <f t="shared" ref="BW24:CS24" si="19">SUM(BW83)</f>
        <v>0</v>
      </c>
      <c r="BX24" s="369">
        <f t="shared" si="19"/>
        <v>0</v>
      </c>
      <c r="BY24" s="422">
        <f t="shared" si="19"/>
        <v>0</v>
      </c>
      <c r="BZ24" s="422">
        <f t="shared" si="19"/>
        <v>0</v>
      </c>
      <c r="CA24" s="422">
        <f t="shared" ref="CA24:CI24" si="20">SUM(CA83)</f>
        <v>0</v>
      </c>
      <c r="CB24" s="422">
        <f t="shared" si="20"/>
        <v>0</v>
      </c>
      <c r="CC24" s="422">
        <f t="shared" si="20"/>
        <v>0</v>
      </c>
      <c r="CD24" s="422">
        <f t="shared" si="20"/>
        <v>0</v>
      </c>
      <c r="CE24" s="422">
        <f t="shared" si="20"/>
        <v>0</v>
      </c>
      <c r="CF24" s="422">
        <f t="shared" si="20"/>
        <v>0</v>
      </c>
      <c r="CG24" s="422">
        <f t="shared" si="20"/>
        <v>0</v>
      </c>
      <c r="CH24" s="422">
        <f t="shared" si="20"/>
        <v>0</v>
      </c>
      <c r="CI24" s="422">
        <f t="shared" si="20"/>
        <v>0</v>
      </c>
      <c r="CJ24" s="369">
        <f t="shared" si="19"/>
        <v>0</v>
      </c>
      <c r="CK24" s="369">
        <f t="shared" si="19"/>
        <v>0</v>
      </c>
      <c r="CL24" s="369">
        <f t="shared" si="19"/>
        <v>0</v>
      </c>
      <c r="CM24" s="369">
        <f t="shared" si="19"/>
        <v>0</v>
      </c>
      <c r="CN24" s="369">
        <f t="shared" si="19"/>
        <v>0</v>
      </c>
      <c r="CO24" s="422">
        <f t="shared" si="19"/>
        <v>0</v>
      </c>
      <c r="CP24" s="422">
        <f t="shared" si="19"/>
        <v>0</v>
      </c>
      <c r="CQ24" s="422">
        <f t="shared" si="19"/>
        <v>0</v>
      </c>
      <c r="CR24" s="422">
        <f t="shared" si="19"/>
        <v>0</v>
      </c>
      <c r="CS24" s="422">
        <f t="shared" si="19"/>
        <v>0</v>
      </c>
      <c r="CT24" s="128" t="s">
        <v>482</v>
      </c>
      <c r="CU24" s="185">
        <f t="shared" si="6"/>
        <v>0</v>
      </c>
      <c r="CV24" s="185">
        <f t="shared" si="7"/>
        <v>0</v>
      </c>
      <c r="CX24" s="487">
        <f t="shared" si="8"/>
        <v>0</v>
      </c>
    </row>
    <row r="25" spans="1:102" s="124" customFormat="1" ht="31.5" x14ac:dyDescent="0.25">
      <c r="A25" s="126" t="s">
        <v>600</v>
      </c>
      <c r="B25" s="127" t="s">
        <v>601</v>
      </c>
      <c r="C25" s="128" t="s">
        <v>655</v>
      </c>
      <c r="D25" s="128" t="e">
        <f>CONCATENATE(#REF!,#REF!,#REF!,#REF!,#REF!,#REF!,#REF!,#REF!,#REF!,#REF!)</f>
        <v>#REF!</v>
      </c>
      <c r="E25" s="128" t="s">
        <v>482</v>
      </c>
      <c r="F25" s="128" t="s">
        <v>482</v>
      </c>
      <c r="G25" s="128" t="s">
        <v>482</v>
      </c>
      <c r="H25" s="422" t="s">
        <v>482</v>
      </c>
      <c r="I25" s="422"/>
      <c r="J25" s="422">
        <f>SUM(J84)</f>
        <v>0.70702690355329945</v>
      </c>
      <c r="K25" s="422">
        <f t="shared" ref="K25:BV25" si="21">SUM(K84)</f>
        <v>5.5713720000000002</v>
      </c>
      <c r="L25" s="416" t="s">
        <v>482</v>
      </c>
      <c r="M25" s="422">
        <f t="shared" si="21"/>
        <v>0</v>
      </c>
      <c r="N25" s="422">
        <f t="shared" si="21"/>
        <v>0.48586294416243653</v>
      </c>
      <c r="O25" s="422">
        <f t="shared" si="21"/>
        <v>3.8285999999999998</v>
      </c>
      <c r="P25" s="422">
        <f t="shared" si="21"/>
        <v>0</v>
      </c>
      <c r="Q25" s="422">
        <f t="shared" si="21"/>
        <v>0</v>
      </c>
      <c r="R25" s="422">
        <f t="shared" si="21"/>
        <v>4.8423529319999998</v>
      </c>
      <c r="S25" s="422">
        <f t="shared" si="21"/>
        <v>0</v>
      </c>
      <c r="T25" s="422">
        <f t="shared" si="21"/>
        <v>0</v>
      </c>
      <c r="U25" s="422">
        <f t="shared" si="21"/>
        <v>0</v>
      </c>
      <c r="V25" s="422">
        <f t="shared" si="21"/>
        <v>0</v>
      </c>
      <c r="W25" s="422">
        <f t="shared" si="21"/>
        <v>5.5713720000000002</v>
      </c>
      <c r="X25" s="422">
        <f t="shared" si="21"/>
        <v>0</v>
      </c>
      <c r="Y25" s="422">
        <f t="shared" si="21"/>
        <v>5.5713720000000002</v>
      </c>
      <c r="Z25" s="422">
        <f t="shared" si="21"/>
        <v>5.5713720000000002</v>
      </c>
      <c r="AA25" s="422">
        <f t="shared" si="21"/>
        <v>5.5713720000000002</v>
      </c>
      <c r="AB25" s="422">
        <f t="shared" si="21"/>
        <v>3.8285999999999998</v>
      </c>
      <c r="AC25" s="422">
        <f t="shared" si="21"/>
        <v>0</v>
      </c>
      <c r="AD25" s="422">
        <f t="shared" si="21"/>
        <v>0</v>
      </c>
      <c r="AE25" s="422">
        <f t="shared" si="21"/>
        <v>3.8285999999999998</v>
      </c>
      <c r="AF25" s="422">
        <f t="shared" si="21"/>
        <v>0</v>
      </c>
      <c r="AG25" s="422">
        <f t="shared" si="21"/>
        <v>3.8285999999999998</v>
      </c>
      <c r="AH25" s="422">
        <f t="shared" si="21"/>
        <v>0</v>
      </c>
      <c r="AI25" s="422">
        <f t="shared" si="21"/>
        <v>0</v>
      </c>
      <c r="AJ25" s="422">
        <f t="shared" si="21"/>
        <v>3.8285999999999998</v>
      </c>
      <c r="AK25" s="422">
        <f t="shared" si="21"/>
        <v>0</v>
      </c>
      <c r="AL25" s="422">
        <f t="shared" si="21"/>
        <v>3.8285999999999998</v>
      </c>
      <c r="AM25" s="422">
        <f t="shared" si="21"/>
        <v>0</v>
      </c>
      <c r="AN25" s="422">
        <f t="shared" si="21"/>
        <v>0</v>
      </c>
      <c r="AO25" s="422">
        <f t="shared" si="21"/>
        <v>3.8285999999999998</v>
      </c>
      <c r="AP25" s="422">
        <f t="shared" si="21"/>
        <v>0</v>
      </c>
      <c r="AQ25" s="422">
        <f t="shared" si="21"/>
        <v>0</v>
      </c>
      <c r="AR25" s="422">
        <f t="shared" si="21"/>
        <v>0</v>
      </c>
      <c r="AS25" s="422">
        <f t="shared" si="21"/>
        <v>0</v>
      </c>
      <c r="AT25" s="422">
        <f t="shared" si="21"/>
        <v>0</v>
      </c>
      <c r="AU25" s="422">
        <f t="shared" si="21"/>
        <v>0</v>
      </c>
      <c r="AV25" s="422">
        <f t="shared" si="21"/>
        <v>1.742772</v>
      </c>
      <c r="AW25" s="422">
        <f t="shared" si="21"/>
        <v>0</v>
      </c>
      <c r="AX25" s="422">
        <f t="shared" si="21"/>
        <v>0</v>
      </c>
      <c r="AY25" s="369">
        <f t="shared" si="21"/>
        <v>1.742772</v>
      </c>
      <c r="AZ25" s="422">
        <f t="shared" si="21"/>
        <v>0</v>
      </c>
      <c r="BA25" s="422" t="e">
        <f t="shared" si="21"/>
        <v>#VALUE!</v>
      </c>
      <c r="BB25" s="422">
        <f t="shared" si="21"/>
        <v>0</v>
      </c>
      <c r="BC25" s="422">
        <f t="shared" si="21"/>
        <v>0</v>
      </c>
      <c r="BD25" s="422" t="e">
        <f t="shared" si="21"/>
        <v>#VALUE!</v>
      </c>
      <c r="BE25" s="422">
        <f t="shared" si="21"/>
        <v>0</v>
      </c>
      <c r="BF25" s="422">
        <f t="shared" si="21"/>
        <v>0</v>
      </c>
      <c r="BG25" s="422">
        <f t="shared" si="21"/>
        <v>0</v>
      </c>
      <c r="BH25" s="422">
        <f t="shared" si="21"/>
        <v>0</v>
      </c>
      <c r="BI25" s="369">
        <f t="shared" si="21"/>
        <v>0</v>
      </c>
      <c r="BJ25" s="422">
        <f t="shared" si="21"/>
        <v>0</v>
      </c>
      <c r="BK25" s="422">
        <f t="shared" si="21"/>
        <v>0</v>
      </c>
      <c r="BL25" s="422">
        <f t="shared" si="21"/>
        <v>0</v>
      </c>
      <c r="BM25" s="422">
        <f t="shared" si="21"/>
        <v>0</v>
      </c>
      <c r="BN25" s="422">
        <f t="shared" si="21"/>
        <v>0</v>
      </c>
      <c r="BO25" s="422">
        <f t="shared" si="21"/>
        <v>0</v>
      </c>
      <c r="BP25" s="422">
        <f t="shared" si="21"/>
        <v>0</v>
      </c>
      <c r="BQ25" s="422">
        <f t="shared" si="21"/>
        <v>0</v>
      </c>
      <c r="BR25" s="422">
        <f t="shared" si="21"/>
        <v>0</v>
      </c>
      <c r="BS25" s="422">
        <f t="shared" si="21"/>
        <v>0</v>
      </c>
      <c r="BT25" s="422">
        <f t="shared" si="21"/>
        <v>0</v>
      </c>
      <c r="BU25" s="422">
        <f t="shared" si="21"/>
        <v>0</v>
      </c>
      <c r="BV25" s="422">
        <f t="shared" si="21"/>
        <v>0</v>
      </c>
      <c r="BW25" s="422">
        <f t="shared" ref="BW25:CS25" si="22">SUM(BW84)</f>
        <v>0</v>
      </c>
      <c r="BX25" s="369">
        <f t="shared" si="22"/>
        <v>0</v>
      </c>
      <c r="BY25" s="422">
        <f t="shared" si="22"/>
        <v>0</v>
      </c>
      <c r="BZ25" s="422">
        <f t="shared" si="22"/>
        <v>0</v>
      </c>
      <c r="CA25" s="422">
        <f t="shared" ref="CA25:CI25" si="23">SUM(CA84)</f>
        <v>0</v>
      </c>
      <c r="CB25" s="422">
        <f t="shared" si="23"/>
        <v>0</v>
      </c>
      <c r="CC25" s="422">
        <f t="shared" si="23"/>
        <v>0</v>
      </c>
      <c r="CD25" s="422">
        <f t="shared" si="23"/>
        <v>0</v>
      </c>
      <c r="CE25" s="422">
        <f t="shared" si="23"/>
        <v>0</v>
      </c>
      <c r="CF25" s="422">
        <f t="shared" si="23"/>
        <v>0</v>
      </c>
      <c r="CG25" s="422">
        <f t="shared" si="23"/>
        <v>0</v>
      </c>
      <c r="CH25" s="422">
        <f t="shared" si="23"/>
        <v>0</v>
      </c>
      <c r="CI25" s="422">
        <f t="shared" si="23"/>
        <v>0</v>
      </c>
      <c r="CJ25" s="369">
        <f t="shared" si="22"/>
        <v>5.5713720000000002</v>
      </c>
      <c r="CK25" s="369">
        <f t="shared" si="22"/>
        <v>0</v>
      </c>
      <c r="CL25" s="369">
        <f t="shared" si="22"/>
        <v>0</v>
      </c>
      <c r="CM25" s="369">
        <f t="shared" si="22"/>
        <v>5.5713720000000002</v>
      </c>
      <c r="CN25" s="369">
        <f t="shared" si="22"/>
        <v>0</v>
      </c>
      <c r="CO25" s="422">
        <f t="shared" si="22"/>
        <v>5.5713720000000002</v>
      </c>
      <c r="CP25" s="422">
        <f t="shared" si="22"/>
        <v>0</v>
      </c>
      <c r="CQ25" s="422">
        <f t="shared" si="22"/>
        <v>0</v>
      </c>
      <c r="CR25" s="422">
        <f t="shared" si="22"/>
        <v>5.5713720000000002</v>
      </c>
      <c r="CS25" s="422">
        <f t="shared" si="22"/>
        <v>0</v>
      </c>
      <c r="CT25" s="128" t="s">
        <v>482</v>
      </c>
      <c r="CU25" s="185">
        <f t="shared" si="6"/>
        <v>5.5713720000000002</v>
      </c>
      <c r="CV25" s="185">
        <f t="shared" si="7"/>
        <v>5.5713720000000002</v>
      </c>
      <c r="CX25" s="487">
        <f t="shared" si="8"/>
        <v>0.36521200809797494</v>
      </c>
    </row>
    <row r="26" spans="1:102" s="124" customFormat="1" ht="31.5" x14ac:dyDescent="0.25">
      <c r="A26" s="126" t="s">
        <v>483</v>
      </c>
      <c r="B26" s="127" t="s">
        <v>602</v>
      </c>
      <c r="C26" s="128" t="s">
        <v>655</v>
      </c>
      <c r="D26" s="128" t="e">
        <f>CONCATENATE(#REF!,#REF!,#REF!,#REF!,#REF!,#REF!,#REF!,#REF!,#REF!,#REF!)</f>
        <v>#REF!</v>
      </c>
      <c r="E26" s="128" t="s">
        <v>482</v>
      </c>
      <c r="F26" s="128" t="s">
        <v>482</v>
      </c>
      <c r="G26" s="128" t="s">
        <v>482</v>
      </c>
      <c r="H26" s="422" t="s">
        <v>482</v>
      </c>
      <c r="I26" s="422"/>
      <c r="J26" s="422">
        <f>SUM(J27,J31,J34,J41)</f>
        <v>0</v>
      </c>
      <c r="K26" s="422">
        <f t="shared" ref="K26:BV26" si="24">SUM(K27,K31,K34,K41)</f>
        <v>0</v>
      </c>
      <c r="L26" s="416" t="s">
        <v>482</v>
      </c>
      <c r="M26" s="422">
        <f t="shared" si="24"/>
        <v>0</v>
      </c>
      <c r="N26" s="422">
        <f t="shared" si="24"/>
        <v>0</v>
      </c>
      <c r="O26" s="422">
        <f t="shared" si="24"/>
        <v>0</v>
      </c>
      <c r="P26" s="422">
        <f t="shared" si="24"/>
        <v>0</v>
      </c>
      <c r="Q26" s="422">
        <f t="shared" si="24"/>
        <v>0</v>
      </c>
      <c r="R26" s="422">
        <f t="shared" si="24"/>
        <v>0</v>
      </c>
      <c r="S26" s="422">
        <f t="shared" si="24"/>
        <v>0</v>
      </c>
      <c r="T26" s="422">
        <f t="shared" si="24"/>
        <v>0</v>
      </c>
      <c r="U26" s="422">
        <f t="shared" si="24"/>
        <v>0</v>
      </c>
      <c r="V26" s="422">
        <f t="shared" si="24"/>
        <v>0</v>
      </c>
      <c r="W26" s="422">
        <f t="shared" si="24"/>
        <v>0</v>
      </c>
      <c r="X26" s="422">
        <f t="shared" si="24"/>
        <v>0</v>
      </c>
      <c r="Y26" s="422">
        <f t="shared" si="24"/>
        <v>0</v>
      </c>
      <c r="Z26" s="422">
        <f t="shared" si="24"/>
        <v>0</v>
      </c>
      <c r="AA26" s="422">
        <f t="shared" si="24"/>
        <v>0</v>
      </c>
      <c r="AB26" s="422">
        <f t="shared" si="24"/>
        <v>0</v>
      </c>
      <c r="AC26" s="422">
        <f t="shared" si="24"/>
        <v>0</v>
      </c>
      <c r="AD26" s="422">
        <f t="shared" si="24"/>
        <v>0</v>
      </c>
      <c r="AE26" s="422">
        <f t="shared" si="24"/>
        <v>0</v>
      </c>
      <c r="AF26" s="422">
        <f t="shared" si="24"/>
        <v>0</v>
      </c>
      <c r="AG26" s="422">
        <f t="shared" si="24"/>
        <v>0</v>
      </c>
      <c r="AH26" s="422">
        <f t="shared" si="24"/>
        <v>0</v>
      </c>
      <c r="AI26" s="422">
        <f t="shared" si="24"/>
        <v>0</v>
      </c>
      <c r="AJ26" s="422">
        <f t="shared" si="24"/>
        <v>0</v>
      </c>
      <c r="AK26" s="422">
        <f t="shared" si="24"/>
        <v>0</v>
      </c>
      <c r="AL26" s="422">
        <f t="shared" si="24"/>
        <v>0</v>
      </c>
      <c r="AM26" s="422">
        <f t="shared" si="24"/>
        <v>0</v>
      </c>
      <c r="AN26" s="422">
        <f t="shared" si="24"/>
        <v>0</v>
      </c>
      <c r="AO26" s="422">
        <f t="shared" si="24"/>
        <v>0</v>
      </c>
      <c r="AP26" s="422">
        <f t="shared" si="24"/>
        <v>0</v>
      </c>
      <c r="AQ26" s="422">
        <f t="shared" si="24"/>
        <v>0</v>
      </c>
      <c r="AR26" s="422">
        <f t="shared" si="24"/>
        <v>0</v>
      </c>
      <c r="AS26" s="422">
        <f t="shared" si="24"/>
        <v>0</v>
      </c>
      <c r="AT26" s="422">
        <f t="shared" si="24"/>
        <v>0</v>
      </c>
      <c r="AU26" s="422">
        <f t="shared" si="24"/>
        <v>0</v>
      </c>
      <c r="AV26" s="422">
        <f t="shared" si="24"/>
        <v>0</v>
      </c>
      <c r="AW26" s="422">
        <f t="shared" si="24"/>
        <v>0</v>
      </c>
      <c r="AX26" s="422">
        <f t="shared" si="24"/>
        <v>0</v>
      </c>
      <c r="AY26" s="369">
        <f t="shared" si="24"/>
        <v>0</v>
      </c>
      <c r="AZ26" s="422">
        <f t="shared" si="24"/>
        <v>0</v>
      </c>
      <c r="BA26" s="422">
        <f t="shared" si="24"/>
        <v>0</v>
      </c>
      <c r="BB26" s="422">
        <f t="shared" si="24"/>
        <v>0</v>
      </c>
      <c r="BC26" s="422">
        <f t="shared" si="24"/>
        <v>0</v>
      </c>
      <c r="BD26" s="422">
        <f t="shared" si="24"/>
        <v>0</v>
      </c>
      <c r="BE26" s="422">
        <f t="shared" si="24"/>
        <v>0</v>
      </c>
      <c r="BF26" s="422">
        <f t="shared" si="24"/>
        <v>0</v>
      </c>
      <c r="BG26" s="422">
        <f t="shared" si="24"/>
        <v>0</v>
      </c>
      <c r="BH26" s="422">
        <f t="shared" si="24"/>
        <v>0</v>
      </c>
      <c r="BI26" s="369">
        <f t="shared" si="24"/>
        <v>0</v>
      </c>
      <c r="BJ26" s="422">
        <f t="shared" si="24"/>
        <v>0</v>
      </c>
      <c r="BK26" s="422">
        <f t="shared" si="24"/>
        <v>0</v>
      </c>
      <c r="BL26" s="422">
        <f t="shared" si="24"/>
        <v>0</v>
      </c>
      <c r="BM26" s="422">
        <f t="shared" si="24"/>
        <v>0</v>
      </c>
      <c r="BN26" s="422">
        <f t="shared" si="24"/>
        <v>0</v>
      </c>
      <c r="BO26" s="422">
        <f t="shared" si="24"/>
        <v>0</v>
      </c>
      <c r="BP26" s="422">
        <f t="shared" si="24"/>
        <v>0</v>
      </c>
      <c r="BQ26" s="422">
        <f t="shared" si="24"/>
        <v>0</v>
      </c>
      <c r="BR26" s="422">
        <f t="shared" si="24"/>
        <v>0</v>
      </c>
      <c r="BS26" s="422">
        <f t="shared" si="24"/>
        <v>0</v>
      </c>
      <c r="BT26" s="422">
        <f t="shared" si="24"/>
        <v>0</v>
      </c>
      <c r="BU26" s="422">
        <f t="shared" si="24"/>
        <v>0</v>
      </c>
      <c r="BV26" s="422">
        <f t="shared" si="24"/>
        <v>0</v>
      </c>
      <c r="BW26" s="422">
        <f t="shared" ref="BW26:CS26" si="25">SUM(BW27,BW31,BW34,BW41)</f>
        <v>0</v>
      </c>
      <c r="BX26" s="369">
        <f t="shared" si="25"/>
        <v>0</v>
      </c>
      <c r="BY26" s="422">
        <f t="shared" si="25"/>
        <v>0</v>
      </c>
      <c r="BZ26" s="422">
        <f t="shared" si="25"/>
        <v>0</v>
      </c>
      <c r="CA26" s="422">
        <f t="shared" si="25"/>
        <v>0</v>
      </c>
      <c r="CB26" s="422">
        <f t="shared" si="25"/>
        <v>0</v>
      </c>
      <c r="CC26" s="422">
        <f t="shared" si="25"/>
        <v>0</v>
      </c>
      <c r="CD26" s="422">
        <f t="shared" si="25"/>
        <v>0</v>
      </c>
      <c r="CE26" s="422">
        <f t="shared" si="25"/>
        <v>0</v>
      </c>
      <c r="CF26" s="422">
        <f t="shared" si="25"/>
        <v>0</v>
      </c>
      <c r="CG26" s="422">
        <f t="shared" si="25"/>
        <v>0</v>
      </c>
      <c r="CH26" s="422">
        <f t="shared" si="25"/>
        <v>0</v>
      </c>
      <c r="CI26" s="422">
        <f t="shared" si="25"/>
        <v>0</v>
      </c>
      <c r="CJ26" s="369">
        <f t="shared" si="25"/>
        <v>0</v>
      </c>
      <c r="CK26" s="369">
        <f t="shared" si="25"/>
        <v>0</v>
      </c>
      <c r="CL26" s="369">
        <f t="shared" si="25"/>
        <v>0</v>
      </c>
      <c r="CM26" s="369">
        <f t="shared" si="25"/>
        <v>0</v>
      </c>
      <c r="CN26" s="369">
        <f t="shared" si="25"/>
        <v>0</v>
      </c>
      <c r="CO26" s="422">
        <f t="shared" si="25"/>
        <v>0</v>
      </c>
      <c r="CP26" s="422">
        <f t="shared" si="25"/>
        <v>0</v>
      </c>
      <c r="CQ26" s="422">
        <f t="shared" si="25"/>
        <v>0</v>
      </c>
      <c r="CR26" s="422">
        <f t="shared" si="25"/>
        <v>0</v>
      </c>
      <c r="CS26" s="422">
        <f t="shared" si="25"/>
        <v>0</v>
      </c>
      <c r="CT26" s="128" t="s">
        <v>482</v>
      </c>
      <c r="CU26" s="185">
        <f t="shared" si="6"/>
        <v>0</v>
      </c>
      <c r="CV26" s="185">
        <f t="shared" si="7"/>
        <v>0</v>
      </c>
      <c r="CX26" s="487">
        <f t="shared" si="8"/>
        <v>0</v>
      </c>
    </row>
    <row r="27" spans="1:102" s="124" customFormat="1" ht="47.25" hidden="1" outlineLevel="1" x14ac:dyDescent="0.25">
      <c r="A27" s="126" t="s">
        <v>485</v>
      </c>
      <c r="B27" s="127" t="s">
        <v>603</v>
      </c>
      <c r="C27" s="128" t="s">
        <v>655</v>
      </c>
      <c r="D27" s="128" t="e">
        <f>CONCATENATE(#REF!,#REF!,#REF!,#REF!,#REF!,#REF!,#REF!,#REF!,#REF!,#REF!)</f>
        <v>#REF!</v>
      </c>
      <c r="E27" s="128" t="s">
        <v>482</v>
      </c>
      <c r="F27" s="128" t="s">
        <v>482</v>
      </c>
      <c r="G27" s="128" t="s">
        <v>482</v>
      </c>
      <c r="H27" s="422" t="s">
        <v>482</v>
      </c>
      <c r="I27" s="422"/>
      <c r="J27" s="422">
        <f>SUM(J28:J30)</f>
        <v>0</v>
      </c>
      <c r="K27" s="422">
        <f t="shared" ref="K27:BV27" si="26">SUM(K28:K30)</f>
        <v>0</v>
      </c>
      <c r="L27" s="416" t="s">
        <v>482</v>
      </c>
      <c r="M27" s="422">
        <f t="shared" si="26"/>
        <v>0</v>
      </c>
      <c r="N27" s="422">
        <f t="shared" si="26"/>
        <v>0</v>
      </c>
      <c r="O27" s="422">
        <f t="shared" si="26"/>
        <v>0</v>
      </c>
      <c r="P27" s="422">
        <f t="shared" si="26"/>
        <v>0</v>
      </c>
      <c r="Q27" s="422">
        <f t="shared" si="26"/>
        <v>0</v>
      </c>
      <c r="R27" s="422">
        <f t="shared" si="26"/>
        <v>0</v>
      </c>
      <c r="S27" s="422">
        <f t="shared" si="26"/>
        <v>0</v>
      </c>
      <c r="T27" s="422">
        <f t="shared" si="26"/>
        <v>0</v>
      </c>
      <c r="U27" s="422">
        <f t="shared" si="26"/>
        <v>0</v>
      </c>
      <c r="V27" s="422">
        <f t="shared" si="26"/>
        <v>0</v>
      </c>
      <c r="W27" s="422">
        <f t="shared" si="26"/>
        <v>0</v>
      </c>
      <c r="X27" s="422">
        <f t="shared" si="26"/>
        <v>0</v>
      </c>
      <c r="Y27" s="422">
        <f t="shared" si="26"/>
        <v>0</v>
      </c>
      <c r="Z27" s="422">
        <f t="shared" si="26"/>
        <v>0</v>
      </c>
      <c r="AA27" s="422">
        <f t="shared" si="26"/>
        <v>0</v>
      </c>
      <c r="AB27" s="422">
        <f t="shared" si="26"/>
        <v>0</v>
      </c>
      <c r="AC27" s="422">
        <f t="shared" si="26"/>
        <v>0</v>
      </c>
      <c r="AD27" s="422">
        <f t="shared" si="26"/>
        <v>0</v>
      </c>
      <c r="AE27" s="422">
        <f t="shared" si="26"/>
        <v>0</v>
      </c>
      <c r="AF27" s="422">
        <f t="shared" si="26"/>
        <v>0</v>
      </c>
      <c r="AG27" s="422">
        <f t="shared" si="26"/>
        <v>0</v>
      </c>
      <c r="AH27" s="422">
        <f t="shared" si="26"/>
        <v>0</v>
      </c>
      <c r="AI27" s="422">
        <f t="shared" si="26"/>
        <v>0</v>
      </c>
      <c r="AJ27" s="422">
        <f t="shared" si="26"/>
        <v>0</v>
      </c>
      <c r="AK27" s="422">
        <f t="shared" si="26"/>
        <v>0</v>
      </c>
      <c r="AL27" s="422">
        <f t="shared" si="26"/>
        <v>0</v>
      </c>
      <c r="AM27" s="422">
        <f t="shared" si="26"/>
        <v>0</v>
      </c>
      <c r="AN27" s="422">
        <f t="shared" si="26"/>
        <v>0</v>
      </c>
      <c r="AO27" s="422">
        <f t="shared" si="26"/>
        <v>0</v>
      </c>
      <c r="AP27" s="422">
        <f t="shared" si="26"/>
        <v>0</v>
      </c>
      <c r="AQ27" s="422">
        <f t="shared" si="26"/>
        <v>0</v>
      </c>
      <c r="AR27" s="422">
        <f t="shared" si="26"/>
        <v>0</v>
      </c>
      <c r="AS27" s="422">
        <f t="shared" si="26"/>
        <v>0</v>
      </c>
      <c r="AT27" s="422">
        <f t="shared" si="26"/>
        <v>0</v>
      </c>
      <c r="AU27" s="422">
        <f t="shared" si="26"/>
        <v>0</v>
      </c>
      <c r="AV27" s="422">
        <f t="shared" si="26"/>
        <v>0</v>
      </c>
      <c r="AW27" s="422">
        <f t="shared" si="26"/>
        <v>0</v>
      </c>
      <c r="AX27" s="422">
        <f t="shared" si="26"/>
        <v>0</v>
      </c>
      <c r="AY27" s="369">
        <f t="shared" si="26"/>
        <v>0</v>
      </c>
      <c r="AZ27" s="422">
        <f t="shared" si="26"/>
        <v>0</v>
      </c>
      <c r="BA27" s="422">
        <f t="shared" si="26"/>
        <v>0</v>
      </c>
      <c r="BB27" s="422">
        <f t="shared" si="26"/>
        <v>0</v>
      </c>
      <c r="BC27" s="422">
        <f t="shared" si="26"/>
        <v>0</v>
      </c>
      <c r="BD27" s="422">
        <f t="shared" si="26"/>
        <v>0</v>
      </c>
      <c r="BE27" s="422">
        <f t="shared" si="26"/>
        <v>0</v>
      </c>
      <c r="BF27" s="422">
        <f t="shared" si="26"/>
        <v>0</v>
      </c>
      <c r="BG27" s="422">
        <f t="shared" si="26"/>
        <v>0</v>
      </c>
      <c r="BH27" s="422">
        <f t="shared" si="26"/>
        <v>0</v>
      </c>
      <c r="BI27" s="369">
        <f t="shared" si="26"/>
        <v>0</v>
      </c>
      <c r="BJ27" s="422">
        <f t="shared" si="26"/>
        <v>0</v>
      </c>
      <c r="BK27" s="422">
        <f t="shared" si="26"/>
        <v>0</v>
      </c>
      <c r="BL27" s="422">
        <f t="shared" si="26"/>
        <v>0</v>
      </c>
      <c r="BM27" s="422">
        <f t="shared" si="26"/>
        <v>0</v>
      </c>
      <c r="BN27" s="422">
        <f t="shared" si="26"/>
        <v>0</v>
      </c>
      <c r="BO27" s="422">
        <f t="shared" si="26"/>
        <v>0</v>
      </c>
      <c r="BP27" s="422">
        <f t="shared" si="26"/>
        <v>0</v>
      </c>
      <c r="BQ27" s="422">
        <f t="shared" si="26"/>
        <v>0</v>
      </c>
      <c r="BR27" s="422">
        <f t="shared" si="26"/>
        <v>0</v>
      </c>
      <c r="BS27" s="422">
        <f t="shared" si="26"/>
        <v>0</v>
      </c>
      <c r="BT27" s="422">
        <f t="shared" si="26"/>
        <v>0</v>
      </c>
      <c r="BU27" s="422">
        <f t="shared" si="26"/>
        <v>0</v>
      </c>
      <c r="BV27" s="422">
        <f t="shared" si="26"/>
        <v>0</v>
      </c>
      <c r="BW27" s="422">
        <f t="shared" ref="BW27:CS27" si="27">SUM(BW28:BW30)</f>
        <v>0</v>
      </c>
      <c r="BX27" s="369">
        <f t="shared" si="27"/>
        <v>0</v>
      </c>
      <c r="BY27" s="422">
        <f t="shared" si="27"/>
        <v>0</v>
      </c>
      <c r="BZ27" s="422">
        <f t="shared" si="27"/>
        <v>0</v>
      </c>
      <c r="CA27" s="422">
        <f t="shared" si="27"/>
        <v>0</v>
      </c>
      <c r="CB27" s="422">
        <f t="shared" si="27"/>
        <v>0</v>
      </c>
      <c r="CC27" s="422">
        <f t="shared" si="27"/>
        <v>0</v>
      </c>
      <c r="CD27" s="422">
        <f t="shared" si="27"/>
        <v>0</v>
      </c>
      <c r="CE27" s="422">
        <f t="shared" si="27"/>
        <v>0</v>
      </c>
      <c r="CF27" s="422">
        <f t="shared" si="27"/>
        <v>0</v>
      </c>
      <c r="CG27" s="422">
        <f t="shared" si="27"/>
        <v>0</v>
      </c>
      <c r="CH27" s="422">
        <f t="shared" si="27"/>
        <v>0</v>
      </c>
      <c r="CI27" s="422">
        <f t="shared" si="27"/>
        <v>0</v>
      </c>
      <c r="CJ27" s="369">
        <f t="shared" si="27"/>
        <v>0</v>
      </c>
      <c r="CK27" s="369">
        <f t="shared" si="27"/>
        <v>0</v>
      </c>
      <c r="CL27" s="369">
        <f t="shared" si="27"/>
        <v>0</v>
      </c>
      <c r="CM27" s="369">
        <f t="shared" si="27"/>
        <v>0</v>
      </c>
      <c r="CN27" s="369">
        <f t="shared" si="27"/>
        <v>0</v>
      </c>
      <c r="CO27" s="422">
        <f t="shared" si="27"/>
        <v>0</v>
      </c>
      <c r="CP27" s="422">
        <f t="shared" si="27"/>
        <v>0</v>
      </c>
      <c r="CQ27" s="422">
        <f t="shared" si="27"/>
        <v>0</v>
      </c>
      <c r="CR27" s="422">
        <f t="shared" si="27"/>
        <v>0</v>
      </c>
      <c r="CS27" s="422">
        <f t="shared" si="27"/>
        <v>0</v>
      </c>
      <c r="CT27" s="128" t="s">
        <v>482</v>
      </c>
      <c r="CU27" s="185">
        <f t="shared" si="6"/>
        <v>0</v>
      </c>
      <c r="CV27" s="185">
        <f t="shared" si="7"/>
        <v>0</v>
      </c>
      <c r="CX27" s="487">
        <f t="shared" si="8"/>
        <v>0</v>
      </c>
    </row>
    <row r="28" spans="1:102" s="124" customFormat="1" ht="78.75" hidden="1" outlineLevel="1" x14ac:dyDescent="0.25">
      <c r="A28" s="126" t="s">
        <v>489</v>
      </c>
      <c r="B28" s="127" t="s">
        <v>636</v>
      </c>
      <c r="C28" s="128" t="s">
        <v>655</v>
      </c>
      <c r="D28" s="128" t="e">
        <f>CONCATENATE(#REF!,#REF!,#REF!,#REF!,#REF!,#REF!,#REF!,#REF!,#REF!,#REF!)</f>
        <v>#REF!</v>
      </c>
      <c r="E28" s="128" t="s">
        <v>482</v>
      </c>
      <c r="F28" s="128" t="s">
        <v>482</v>
      </c>
      <c r="G28" s="128" t="s">
        <v>482</v>
      </c>
      <c r="H28" s="422" t="s">
        <v>482</v>
      </c>
      <c r="I28" s="422"/>
      <c r="J28" s="422">
        <v>0</v>
      </c>
      <c r="K28" s="422">
        <v>0</v>
      </c>
      <c r="L28" s="416" t="s">
        <v>482</v>
      </c>
      <c r="M28" s="422"/>
      <c r="N28" s="422">
        <v>0</v>
      </c>
      <c r="O28" s="422">
        <v>0</v>
      </c>
      <c r="P28" s="422" t="s">
        <v>482</v>
      </c>
      <c r="Q28" s="422">
        <v>0</v>
      </c>
      <c r="R28" s="422">
        <v>0</v>
      </c>
      <c r="S28" s="422">
        <v>0</v>
      </c>
      <c r="T28" s="422">
        <v>0</v>
      </c>
      <c r="U28" s="422">
        <v>0</v>
      </c>
      <c r="V28" s="422">
        <v>0</v>
      </c>
      <c r="W28" s="422">
        <v>0</v>
      </c>
      <c r="X28" s="422">
        <f>SUM(R28,AA28,AG28,AQ28,BA28)</f>
        <v>0</v>
      </c>
      <c r="Y28" s="422">
        <f t="shared" ref="Y28:Y75" si="28">SUM(AB28,AL28,AV28,BF28,BP28,BZ28)</f>
        <v>0</v>
      </c>
      <c r="Z28" s="422">
        <f>SUM(BF28,BP28,BZ28)</f>
        <v>0</v>
      </c>
      <c r="AA28" s="422">
        <f>SUM(BK28,BU28,CE28)</f>
        <v>0</v>
      </c>
      <c r="AB28" s="422">
        <f t="shared" ref="AB28:AB43" si="29">SUM(AC28:AF28)</f>
        <v>0</v>
      </c>
      <c r="AC28" s="422">
        <v>0</v>
      </c>
      <c r="AD28" s="422">
        <v>0</v>
      </c>
      <c r="AE28" s="422">
        <v>0</v>
      </c>
      <c r="AF28" s="422">
        <v>0</v>
      </c>
      <c r="AG28" s="422">
        <f t="shared" ref="AG28:AG43" si="30">SUM(AH28:AK28)</f>
        <v>0</v>
      </c>
      <c r="AH28" s="422">
        <v>0</v>
      </c>
      <c r="AI28" s="422">
        <v>0</v>
      </c>
      <c r="AJ28" s="422">
        <v>0</v>
      </c>
      <c r="AK28" s="422">
        <v>0</v>
      </c>
      <c r="AL28" s="422">
        <f t="shared" ref="AL28:AL43" si="31">SUM(AM28:AP28)</f>
        <v>0</v>
      </c>
      <c r="AM28" s="422">
        <v>0</v>
      </c>
      <c r="AN28" s="422">
        <v>0</v>
      </c>
      <c r="AO28" s="422">
        <v>0</v>
      </c>
      <c r="AP28" s="422">
        <v>0</v>
      </c>
      <c r="AQ28" s="422">
        <f t="shared" ref="AQ28:AQ43" si="32">SUM(AR28:AU28)</f>
        <v>0</v>
      </c>
      <c r="AR28" s="422">
        <v>0</v>
      </c>
      <c r="AS28" s="422">
        <v>0</v>
      </c>
      <c r="AT28" s="422">
        <v>0</v>
      </c>
      <c r="AU28" s="422">
        <v>0</v>
      </c>
      <c r="AV28" s="422">
        <f t="shared" ref="AV28:AV43" si="33">SUM(AW28:AZ28)</f>
        <v>0</v>
      </c>
      <c r="AW28" s="422">
        <v>0</v>
      </c>
      <c r="AX28" s="422">
        <v>0</v>
      </c>
      <c r="AY28" s="369">
        <v>0</v>
      </c>
      <c r="AZ28" s="422">
        <v>0</v>
      </c>
      <c r="BA28" s="422">
        <f t="shared" ref="BA28:BA43" si="34">SUM(BB28:BE28)</f>
        <v>0</v>
      </c>
      <c r="BB28" s="422">
        <v>0</v>
      </c>
      <c r="BC28" s="422">
        <v>0</v>
      </c>
      <c r="BD28" s="422">
        <v>0</v>
      </c>
      <c r="BE28" s="422">
        <v>0</v>
      </c>
      <c r="BF28" s="422">
        <f t="shared" ref="BF28:BF43" si="35">SUM(BG28:BJ28)</f>
        <v>0</v>
      </c>
      <c r="BG28" s="422">
        <v>0</v>
      </c>
      <c r="BH28" s="422">
        <v>0</v>
      </c>
      <c r="BI28" s="369">
        <v>0</v>
      </c>
      <c r="BJ28" s="422">
        <v>0</v>
      </c>
      <c r="BK28" s="422">
        <f t="shared" ref="BK28:BK43" si="36">SUM(BL28:BO28)</f>
        <v>0</v>
      </c>
      <c r="BL28" s="422">
        <v>0</v>
      </c>
      <c r="BM28" s="422">
        <v>0</v>
      </c>
      <c r="BN28" s="422">
        <v>0</v>
      </c>
      <c r="BO28" s="422">
        <v>0</v>
      </c>
      <c r="BP28" s="422">
        <f t="shared" ref="BP28:BP43" si="37">SUM(BQ28:BT28)</f>
        <v>0</v>
      </c>
      <c r="BQ28" s="422">
        <v>0</v>
      </c>
      <c r="BR28" s="422">
        <v>0</v>
      </c>
      <c r="BS28" s="422">
        <v>0</v>
      </c>
      <c r="BT28" s="422">
        <v>0</v>
      </c>
      <c r="BU28" s="422">
        <f t="shared" ref="BU28:BU43" si="38">SUM(BV28:BY28)</f>
        <v>0</v>
      </c>
      <c r="BV28" s="422">
        <v>0</v>
      </c>
      <c r="BW28" s="422">
        <v>0</v>
      </c>
      <c r="BX28" s="369">
        <v>0</v>
      </c>
      <c r="BY28" s="422">
        <v>0</v>
      </c>
      <c r="BZ28" s="422">
        <f t="shared" ref="BZ28:BZ43" si="39">SUM(CA28:CD28)</f>
        <v>0</v>
      </c>
      <c r="CA28" s="422">
        <v>0</v>
      </c>
      <c r="CB28" s="422">
        <v>0</v>
      </c>
      <c r="CC28" s="422">
        <v>0</v>
      </c>
      <c r="CD28" s="422">
        <v>0</v>
      </c>
      <c r="CE28" s="422">
        <f t="shared" ref="CE28:CE43" si="40">SUM(CF28:CI28)</f>
        <v>0</v>
      </c>
      <c r="CF28" s="422">
        <v>0</v>
      </c>
      <c r="CG28" s="422">
        <v>0</v>
      </c>
      <c r="CH28" s="422">
        <v>0</v>
      </c>
      <c r="CI28" s="422">
        <v>0</v>
      </c>
      <c r="CJ28" s="369">
        <f t="shared" ref="CJ28:CJ75" si="41">SUM(AL28,AV28,BF28,BP28,BZ28)</f>
        <v>0</v>
      </c>
      <c r="CK28" s="369">
        <f t="shared" ref="CK28:CK75" si="42">SUM(AM28,AW28,BG28,BQ28,CA28)</f>
        <v>0</v>
      </c>
      <c r="CL28" s="369">
        <f t="shared" ref="CL28:CL75" si="43">SUM(AN28,AX28,BH28,BR28,CB28)</f>
        <v>0</v>
      </c>
      <c r="CM28" s="369">
        <f t="shared" ref="CM28:CM75" si="44">SUM(AO28,AY28,BI28,BS28,CC28)</f>
        <v>0</v>
      </c>
      <c r="CN28" s="369">
        <f t="shared" ref="CN28:CN75" si="45">SUM(AP28,AZ28,BJ28,BT28,CD28)</f>
        <v>0</v>
      </c>
      <c r="CO28" s="422">
        <f t="shared" ref="CO28:CO75" si="46">SUM(AQ28,BA28,BK28,BU28,CE28)</f>
        <v>0</v>
      </c>
      <c r="CP28" s="422">
        <f t="shared" ref="CP28:CP75" si="47">SUM(AR28,BB28,BL28,BV28,CF28)</f>
        <v>0</v>
      </c>
      <c r="CQ28" s="422">
        <f t="shared" ref="CQ28:CQ75" si="48">SUM(AS28,BC28,BM28,BW28,CG28)</f>
        <v>0</v>
      </c>
      <c r="CR28" s="422">
        <f t="shared" ref="CR28:CR75" si="49">SUM(AT28,BD28,BN28,BX28,CH28)</f>
        <v>0</v>
      </c>
      <c r="CS28" s="422">
        <f t="shared" ref="CS28:CS75" si="50">SUM(AU28,BE28,BO28,BY28,CI28)</f>
        <v>0</v>
      </c>
      <c r="CT28" s="128" t="s">
        <v>482</v>
      </c>
      <c r="CU28" s="185">
        <f t="shared" si="6"/>
        <v>0</v>
      </c>
      <c r="CV28" s="185">
        <f t="shared" si="7"/>
        <v>0</v>
      </c>
      <c r="CX28" s="487">
        <f t="shared" si="8"/>
        <v>0</v>
      </c>
    </row>
    <row r="29" spans="1:102" s="124" customFormat="1" ht="78.75" hidden="1" outlineLevel="1" x14ac:dyDescent="0.25">
      <c r="A29" s="126" t="s">
        <v>491</v>
      </c>
      <c r="B29" s="127" t="s">
        <v>604</v>
      </c>
      <c r="C29" s="128" t="s">
        <v>655</v>
      </c>
      <c r="D29" s="128" t="e">
        <f>CONCATENATE(#REF!,#REF!,#REF!,#REF!,#REF!,#REF!,#REF!,#REF!,#REF!,#REF!)</f>
        <v>#REF!</v>
      </c>
      <c r="E29" s="128" t="s">
        <v>482</v>
      </c>
      <c r="F29" s="128" t="s">
        <v>482</v>
      </c>
      <c r="G29" s="128" t="s">
        <v>482</v>
      </c>
      <c r="H29" s="422" t="s">
        <v>482</v>
      </c>
      <c r="I29" s="422"/>
      <c r="J29" s="422">
        <v>0</v>
      </c>
      <c r="K29" s="422">
        <v>0</v>
      </c>
      <c r="L29" s="416" t="s">
        <v>482</v>
      </c>
      <c r="M29" s="422"/>
      <c r="N29" s="422">
        <v>0</v>
      </c>
      <c r="O29" s="422">
        <v>0</v>
      </c>
      <c r="P29" s="422" t="s">
        <v>482</v>
      </c>
      <c r="Q29" s="422">
        <v>0</v>
      </c>
      <c r="R29" s="422">
        <v>0</v>
      </c>
      <c r="S29" s="422">
        <v>0</v>
      </c>
      <c r="T29" s="422">
        <v>0</v>
      </c>
      <c r="U29" s="422">
        <v>0</v>
      </c>
      <c r="V29" s="422">
        <v>0</v>
      </c>
      <c r="W29" s="422">
        <v>0</v>
      </c>
      <c r="X29" s="422">
        <f>SUM(R29,AA29,AG29,AQ29,BA29)</f>
        <v>0</v>
      </c>
      <c r="Y29" s="422">
        <f t="shared" si="28"/>
        <v>0</v>
      </c>
      <c r="Z29" s="422">
        <f>SUM(BF29,BP29,BZ29)</f>
        <v>0</v>
      </c>
      <c r="AA29" s="422">
        <f>SUM(BK29,BU29,CE29)</f>
        <v>0</v>
      </c>
      <c r="AB29" s="422">
        <f t="shared" si="29"/>
        <v>0</v>
      </c>
      <c r="AC29" s="422">
        <v>0</v>
      </c>
      <c r="AD29" s="422">
        <v>0</v>
      </c>
      <c r="AE29" s="422">
        <v>0</v>
      </c>
      <c r="AF29" s="422">
        <v>0</v>
      </c>
      <c r="AG29" s="422">
        <f t="shared" si="30"/>
        <v>0</v>
      </c>
      <c r="AH29" s="422">
        <v>0</v>
      </c>
      <c r="AI29" s="422">
        <v>0</v>
      </c>
      <c r="AJ29" s="422">
        <v>0</v>
      </c>
      <c r="AK29" s="422">
        <v>0</v>
      </c>
      <c r="AL29" s="422">
        <f t="shared" si="31"/>
        <v>0</v>
      </c>
      <c r="AM29" s="422">
        <v>0</v>
      </c>
      <c r="AN29" s="422">
        <v>0</v>
      </c>
      <c r="AO29" s="422">
        <v>0</v>
      </c>
      <c r="AP29" s="422">
        <v>0</v>
      </c>
      <c r="AQ29" s="422">
        <f t="shared" si="32"/>
        <v>0</v>
      </c>
      <c r="AR29" s="422">
        <v>0</v>
      </c>
      <c r="AS29" s="422">
        <v>0</v>
      </c>
      <c r="AT29" s="422">
        <v>0</v>
      </c>
      <c r="AU29" s="422">
        <v>0</v>
      </c>
      <c r="AV29" s="422">
        <f t="shared" si="33"/>
        <v>0</v>
      </c>
      <c r="AW29" s="422">
        <v>0</v>
      </c>
      <c r="AX29" s="422">
        <v>0</v>
      </c>
      <c r="AY29" s="369">
        <v>0</v>
      </c>
      <c r="AZ29" s="422">
        <v>0</v>
      </c>
      <c r="BA29" s="422">
        <f t="shared" si="34"/>
        <v>0</v>
      </c>
      <c r="BB29" s="422">
        <v>0</v>
      </c>
      <c r="BC29" s="422">
        <v>0</v>
      </c>
      <c r="BD29" s="422">
        <v>0</v>
      </c>
      <c r="BE29" s="422">
        <v>0</v>
      </c>
      <c r="BF29" s="422">
        <f t="shared" si="35"/>
        <v>0</v>
      </c>
      <c r="BG29" s="422">
        <v>0</v>
      </c>
      <c r="BH29" s="422">
        <v>0</v>
      </c>
      <c r="BI29" s="369">
        <v>0</v>
      </c>
      <c r="BJ29" s="422">
        <v>0</v>
      </c>
      <c r="BK29" s="422">
        <f t="shared" si="36"/>
        <v>0</v>
      </c>
      <c r="BL29" s="422">
        <v>0</v>
      </c>
      <c r="BM29" s="422">
        <v>0</v>
      </c>
      <c r="BN29" s="422">
        <v>0</v>
      </c>
      <c r="BO29" s="422">
        <v>0</v>
      </c>
      <c r="BP29" s="422">
        <f t="shared" si="37"/>
        <v>0</v>
      </c>
      <c r="BQ29" s="422">
        <v>0</v>
      </c>
      <c r="BR29" s="422">
        <v>0</v>
      </c>
      <c r="BS29" s="422">
        <v>0</v>
      </c>
      <c r="BT29" s="422">
        <v>0</v>
      </c>
      <c r="BU29" s="422">
        <f t="shared" si="38"/>
        <v>0</v>
      </c>
      <c r="BV29" s="422">
        <v>0</v>
      </c>
      <c r="BW29" s="422">
        <v>0</v>
      </c>
      <c r="BX29" s="369">
        <v>0</v>
      </c>
      <c r="BY29" s="422">
        <v>0</v>
      </c>
      <c r="BZ29" s="422">
        <f t="shared" si="39"/>
        <v>0</v>
      </c>
      <c r="CA29" s="422">
        <v>0</v>
      </c>
      <c r="CB29" s="422">
        <v>0</v>
      </c>
      <c r="CC29" s="422">
        <v>0</v>
      </c>
      <c r="CD29" s="422">
        <v>0</v>
      </c>
      <c r="CE29" s="422">
        <f t="shared" si="40"/>
        <v>0</v>
      </c>
      <c r="CF29" s="422">
        <v>0</v>
      </c>
      <c r="CG29" s="422">
        <v>0</v>
      </c>
      <c r="CH29" s="422">
        <v>0</v>
      </c>
      <c r="CI29" s="422">
        <v>0</v>
      </c>
      <c r="CJ29" s="369">
        <f t="shared" si="41"/>
        <v>0</v>
      </c>
      <c r="CK29" s="369">
        <f t="shared" si="42"/>
        <v>0</v>
      </c>
      <c r="CL29" s="369">
        <f t="shared" si="43"/>
        <v>0</v>
      </c>
      <c r="CM29" s="369">
        <f t="shared" si="44"/>
        <v>0</v>
      </c>
      <c r="CN29" s="369">
        <f t="shared" si="45"/>
        <v>0</v>
      </c>
      <c r="CO29" s="422">
        <f t="shared" si="46"/>
        <v>0</v>
      </c>
      <c r="CP29" s="422">
        <f t="shared" si="47"/>
        <v>0</v>
      </c>
      <c r="CQ29" s="422">
        <f t="shared" si="48"/>
        <v>0</v>
      </c>
      <c r="CR29" s="422">
        <f t="shared" si="49"/>
        <v>0</v>
      </c>
      <c r="CS29" s="422">
        <f t="shared" si="50"/>
        <v>0</v>
      </c>
      <c r="CT29" s="128" t="s">
        <v>482</v>
      </c>
      <c r="CU29" s="185">
        <f t="shared" si="6"/>
        <v>0</v>
      </c>
      <c r="CV29" s="185">
        <f t="shared" si="7"/>
        <v>0</v>
      </c>
      <c r="CX29" s="487">
        <f t="shared" si="8"/>
        <v>0</v>
      </c>
    </row>
    <row r="30" spans="1:102" s="124" customFormat="1" ht="63" hidden="1" outlineLevel="1" x14ac:dyDescent="0.25">
      <c r="A30" s="126" t="s">
        <v>493</v>
      </c>
      <c r="B30" s="127" t="s">
        <v>605</v>
      </c>
      <c r="C30" s="128" t="s">
        <v>655</v>
      </c>
      <c r="D30" s="128" t="e">
        <f>CONCATENATE(#REF!,#REF!,#REF!,#REF!,#REF!,#REF!,#REF!,#REF!,#REF!,#REF!)</f>
        <v>#REF!</v>
      </c>
      <c r="E30" s="128" t="s">
        <v>482</v>
      </c>
      <c r="F30" s="128" t="s">
        <v>482</v>
      </c>
      <c r="G30" s="128" t="s">
        <v>482</v>
      </c>
      <c r="H30" s="422" t="s">
        <v>482</v>
      </c>
      <c r="I30" s="422"/>
      <c r="J30" s="422">
        <v>0</v>
      </c>
      <c r="K30" s="422">
        <v>0</v>
      </c>
      <c r="L30" s="416" t="s">
        <v>482</v>
      </c>
      <c r="M30" s="422"/>
      <c r="N30" s="422">
        <v>0</v>
      </c>
      <c r="O30" s="422">
        <v>0</v>
      </c>
      <c r="P30" s="422" t="s">
        <v>482</v>
      </c>
      <c r="Q30" s="422">
        <v>0</v>
      </c>
      <c r="R30" s="422">
        <v>0</v>
      </c>
      <c r="S30" s="422">
        <v>0</v>
      </c>
      <c r="T30" s="422">
        <v>0</v>
      </c>
      <c r="U30" s="422">
        <v>0</v>
      </c>
      <c r="V30" s="422">
        <v>0</v>
      </c>
      <c r="W30" s="422">
        <v>0</v>
      </c>
      <c r="X30" s="422">
        <f>SUM(R30,AA30,AG30,AQ30,BA30)</f>
        <v>0</v>
      </c>
      <c r="Y30" s="422">
        <f t="shared" si="28"/>
        <v>0</v>
      </c>
      <c r="Z30" s="422">
        <f>SUM(BF30,BP30,BZ30)</f>
        <v>0</v>
      </c>
      <c r="AA30" s="422">
        <f>SUM(BK30,BU30,CE30)</f>
        <v>0</v>
      </c>
      <c r="AB30" s="422">
        <f t="shared" si="29"/>
        <v>0</v>
      </c>
      <c r="AC30" s="422">
        <v>0</v>
      </c>
      <c r="AD30" s="422">
        <v>0</v>
      </c>
      <c r="AE30" s="422">
        <v>0</v>
      </c>
      <c r="AF30" s="422">
        <v>0</v>
      </c>
      <c r="AG30" s="422">
        <f t="shared" si="30"/>
        <v>0</v>
      </c>
      <c r="AH30" s="422">
        <v>0</v>
      </c>
      <c r="AI30" s="422">
        <v>0</v>
      </c>
      <c r="AJ30" s="422">
        <v>0</v>
      </c>
      <c r="AK30" s="422">
        <v>0</v>
      </c>
      <c r="AL30" s="422">
        <f t="shared" si="31"/>
        <v>0</v>
      </c>
      <c r="AM30" s="422">
        <v>0</v>
      </c>
      <c r="AN30" s="422">
        <v>0</v>
      </c>
      <c r="AO30" s="422">
        <v>0</v>
      </c>
      <c r="AP30" s="422">
        <v>0</v>
      </c>
      <c r="AQ30" s="422">
        <f t="shared" si="32"/>
        <v>0</v>
      </c>
      <c r="AR30" s="422">
        <v>0</v>
      </c>
      <c r="AS30" s="422">
        <v>0</v>
      </c>
      <c r="AT30" s="422">
        <v>0</v>
      </c>
      <c r="AU30" s="422">
        <v>0</v>
      </c>
      <c r="AV30" s="422">
        <f t="shared" si="33"/>
        <v>0</v>
      </c>
      <c r="AW30" s="422">
        <v>0</v>
      </c>
      <c r="AX30" s="422">
        <v>0</v>
      </c>
      <c r="AY30" s="369">
        <v>0</v>
      </c>
      <c r="AZ30" s="422">
        <v>0</v>
      </c>
      <c r="BA30" s="422">
        <f t="shared" si="34"/>
        <v>0</v>
      </c>
      <c r="BB30" s="422">
        <v>0</v>
      </c>
      <c r="BC30" s="422">
        <v>0</v>
      </c>
      <c r="BD30" s="422">
        <v>0</v>
      </c>
      <c r="BE30" s="422">
        <v>0</v>
      </c>
      <c r="BF30" s="422">
        <f t="shared" si="35"/>
        <v>0</v>
      </c>
      <c r="BG30" s="422">
        <v>0</v>
      </c>
      <c r="BH30" s="422">
        <v>0</v>
      </c>
      <c r="BI30" s="369">
        <v>0</v>
      </c>
      <c r="BJ30" s="422">
        <v>0</v>
      </c>
      <c r="BK30" s="422">
        <f t="shared" si="36"/>
        <v>0</v>
      </c>
      <c r="BL30" s="422">
        <v>0</v>
      </c>
      <c r="BM30" s="422">
        <v>0</v>
      </c>
      <c r="BN30" s="422">
        <v>0</v>
      </c>
      <c r="BO30" s="422">
        <v>0</v>
      </c>
      <c r="BP30" s="422">
        <f t="shared" si="37"/>
        <v>0</v>
      </c>
      <c r="BQ30" s="422">
        <v>0</v>
      </c>
      <c r="BR30" s="422">
        <v>0</v>
      </c>
      <c r="BS30" s="422">
        <v>0</v>
      </c>
      <c r="BT30" s="422">
        <v>0</v>
      </c>
      <c r="BU30" s="422">
        <f t="shared" si="38"/>
        <v>0</v>
      </c>
      <c r="BV30" s="422">
        <v>0</v>
      </c>
      <c r="BW30" s="422">
        <v>0</v>
      </c>
      <c r="BX30" s="369">
        <v>0</v>
      </c>
      <c r="BY30" s="422">
        <v>0</v>
      </c>
      <c r="BZ30" s="422">
        <f t="shared" si="39"/>
        <v>0</v>
      </c>
      <c r="CA30" s="422">
        <v>0</v>
      </c>
      <c r="CB30" s="422">
        <v>0</v>
      </c>
      <c r="CC30" s="422">
        <v>0</v>
      </c>
      <c r="CD30" s="422">
        <v>0</v>
      </c>
      <c r="CE30" s="422">
        <f t="shared" si="40"/>
        <v>0</v>
      </c>
      <c r="CF30" s="422">
        <v>0</v>
      </c>
      <c r="CG30" s="422">
        <v>0</v>
      </c>
      <c r="CH30" s="422">
        <v>0</v>
      </c>
      <c r="CI30" s="422">
        <v>0</v>
      </c>
      <c r="CJ30" s="369">
        <f t="shared" si="41"/>
        <v>0</v>
      </c>
      <c r="CK30" s="369">
        <f t="shared" si="42"/>
        <v>0</v>
      </c>
      <c r="CL30" s="369">
        <f t="shared" si="43"/>
        <v>0</v>
      </c>
      <c r="CM30" s="369">
        <f t="shared" si="44"/>
        <v>0</v>
      </c>
      <c r="CN30" s="369">
        <f t="shared" si="45"/>
        <v>0</v>
      </c>
      <c r="CO30" s="422">
        <f t="shared" si="46"/>
        <v>0</v>
      </c>
      <c r="CP30" s="422">
        <f t="shared" si="47"/>
        <v>0</v>
      </c>
      <c r="CQ30" s="422">
        <f t="shared" si="48"/>
        <v>0</v>
      </c>
      <c r="CR30" s="422">
        <f t="shared" si="49"/>
        <v>0</v>
      </c>
      <c r="CS30" s="422">
        <f t="shared" si="50"/>
        <v>0</v>
      </c>
      <c r="CT30" s="128" t="s">
        <v>482</v>
      </c>
      <c r="CU30" s="185">
        <f t="shared" si="6"/>
        <v>0</v>
      </c>
      <c r="CV30" s="185">
        <f t="shared" si="7"/>
        <v>0</v>
      </c>
      <c r="CX30" s="487">
        <f t="shared" si="8"/>
        <v>0</v>
      </c>
    </row>
    <row r="31" spans="1:102" s="124" customFormat="1" ht="47.25" hidden="1" outlineLevel="1" x14ac:dyDescent="0.25">
      <c r="A31" s="126" t="s">
        <v>497</v>
      </c>
      <c r="B31" s="127" t="s">
        <v>607</v>
      </c>
      <c r="C31" s="128" t="s">
        <v>655</v>
      </c>
      <c r="D31" s="128" t="e">
        <f>CONCATENATE(#REF!,#REF!,#REF!,#REF!,#REF!,#REF!,#REF!,#REF!,#REF!,#REF!)</f>
        <v>#REF!</v>
      </c>
      <c r="E31" s="128" t="s">
        <v>482</v>
      </c>
      <c r="F31" s="128" t="s">
        <v>482</v>
      </c>
      <c r="G31" s="128" t="s">
        <v>482</v>
      </c>
      <c r="H31" s="422" t="s">
        <v>482</v>
      </c>
      <c r="I31" s="422"/>
      <c r="J31" s="422">
        <f>SUM(J32:J33)</f>
        <v>0</v>
      </c>
      <c r="K31" s="422">
        <f t="shared" ref="K31:BV31" si="51">SUM(K32:K33)</f>
        <v>0</v>
      </c>
      <c r="L31" s="416" t="s">
        <v>482</v>
      </c>
      <c r="M31" s="422">
        <f t="shared" si="51"/>
        <v>0</v>
      </c>
      <c r="N31" s="422">
        <f t="shared" si="51"/>
        <v>0</v>
      </c>
      <c r="O31" s="422">
        <f t="shared" si="51"/>
        <v>0</v>
      </c>
      <c r="P31" s="422">
        <f t="shared" si="51"/>
        <v>0</v>
      </c>
      <c r="Q31" s="422">
        <f t="shared" si="51"/>
        <v>0</v>
      </c>
      <c r="R31" s="422">
        <f t="shared" si="51"/>
        <v>0</v>
      </c>
      <c r="S31" s="422">
        <f t="shared" si="51"/>
        <v>0</v>
      </c>
      <c r="T31" s="422">
        <f t="shared" si="51"/>
        <v>0</v>
      </c>
      <c r="U31" s="422">
        <f t="shared" si="51"/>
        <v>0</v>
      </c>
      <c r="V31" s="422">
        <f t="shared" si="51"/>
        <v>0</v>
      </c>
      <c r="W31" s="422">
        <f t="shared" si="51"/>
        <v>0</v>
      </c>
      <c r="X31" s="422">
        <f t="shared" si="51"/>
        <v>0</v>
      </c>
      <c r="Y31" s="422">
        <f t="shared" si="51"/>
        <v>0</v>
      </c>
      <c r="Z31" s="422">
        <f t="shared" si="51"/>
        <v>0</v>
      </c>
      <c r="AA31" s="422">
        <f t="shared" si="51"/>
        <v>0</v>
      </c>
      <c r="AB31" s="422">
        <f t="shared" si="51"/>
        <v>0</v>
      </c>
      <c r="AC31" s="422">
        <f t="shared" si="51"/>
        <v>0</v>
      </c>
      <c r="AD31" s="422">
        <f t="shared" si="51"/>
        <v>0</v>
      </c>
      <c r="AE31" s="422">
        <f t="shared" si="51"/>
        <v>0</v>
      </c>
      <c r="AF31" s="422">
        <f t="shared" si="51"/>
        <v>0</v>
      </c>
      <c r="AG31" s="422">
        <f t="shared" si="51"/>
        <v>0</v>
      </c>
      <c r="AH31" s="422">
        <f t="shared" si="51"/>
        <v>0</v>
      </c>
      <c r="AI31" s="422">
        <f t="shared" si="51"/>
        <v>0</v>
      </c>
      <c r="AJ31" s="422">
        <f t="shared" si="51"/>
        <v>0</v>
      </c>
      <c r="AK31" s="422">
        <f t="shared" si="51"/>
        <v>0</v>
      </c>
      <c r="AL31" s="422">
        <f t="shared" si="51"/>
        <v>0</v>
      </c>
      <c r="AM31" s="422">
        <f t="shared" si="51"/>
        <v>0</v>
      </c>
      <c r="AN31" s="422">
        <f t="shared" si="51"/>
        <v>0</v>
      </c>
      <c r="AO31" s="422">
        <f t="shared" si="51"/>
        <v>0</v>
      </c>
      <c r="AP31" s="422">
        <f t="shared" si="51"/>
        <v>0</v>
      </c>
      <c r="AQ31" s="422">
        <f t="shared" si="51"/>
        <v>0</v>
      </c>
      <c r="AR31" s="422">
        <f t="shared" si="51"/>
        <v>0</v>
      </c>
      <c r="AS31" s="422">
        <f t="shared" si="51"/>
        <v>0</v>
      </c>
      <c r="AT31" s="422">
        <f t="shared" si="51"/>
        <v>0</v>
      </c>
      <c r="AU31" s="422">
        <f t="shared" si="51"/>
        <v>0</v>
      </c>
      <c r="AV31" s="422">
        <f t="shared" si="51"/>
        <v>0</v>
      </c>
      <c r="AW31" s="422">
        <f t="shared" si="51"/>
        <v>0</v>
      </c>
      <c r="AX31" s="422">
        <f t="shared" si="51"/>
        <v>0</v>
      </c>
      <c r="AY31" s="369">
        <f t="shared" si="51"/>
        <v>0</v>
      </c>
      <c r="AZ31" s="422">
        <f t="shared" si="51"/>
        <v>0</v>
      </c>
      <c r="BA31" s="422">
        <f t="shared" si="51"/>
        <v>0</v>
      </c>
      <c r="BB31" s="422">
        <f t="shared" si="51"/>
        <v>0</v>
      </c>
      <c r="BC31" s="422">
        <f t="shared" si="51"/>
        <v>0</v>
      </c>
      <c r="BD31" s="422">
        <f t="shared" si="51"/>
        <v>0</v>
      </c>
      <c r="BE31" s="422">
        <f t="shared" si="51"/>
        <v>0</v>
      </c>
      <c r="BF31" s="422">
        <f t="shared" si="51"/>
        <v>0</v>
      </c>
      <c r="BG31" s="422">
        <f t="shared" si="51"/>
        <v>0</v>
      </c>
      <c r="BH31" s="422">
        <f t="shared" si="51"/>
        <v>0</v>
      </c>
      <c r="BI31" s="369">
        <f t="shared" si="51"/>
        <v>0</v>
      </c>
      <c r="BJ31" s="422">
        <f t="shared" si="51"/>
        <v>0</v>
      </c>
      <c r="BK31" s="422">
        <f t="shared" si="51"/>
        <v>0</v>
      </c>
      <c r="BL31" s="422">
        <f t="shared" si="51"/>
        <v>0</v>
      </c>
      <c r="BM31" s="422">
        <f t="shared" si="51"/>
        <v>0</v>
      </c>
      <c r="BN31" s="422">
        <f t="shared" si="51"/>
        <v>0</v>
      </c>
      <c r="BO31" s="422">
        <f t="shared" si="51"/>
        <v>0</v>
      </c>
      <c r="BP31" s="422">
        <f t="shared" si="51"/>
        <v>0</v>
      </c>
      <c r="BQ31" s="422">
        <f t="shared" si="51"/>
        <v>0</v>
      </c>
      <c r="BR31" s="422">
        <f t="shared" si="51"/>
        <v>0</v>
      </c>
      <c r="BS31" s="422">
        <f t="shared" si="51"/>
        <v>0</v>
      </c>
      <c r="BT31" s="422">
        <f t="shared" si="51"/>
        <v>0</v>
      </c>
      <c r="BU31" s="422">
        <f t="shared" si="51"/>
        <v>0</v>
      </c>
      <c r="BV31" s="422">
        <f t="shared" si="51"/>
        <v>0</v>
      </c>
      <c r="BW31" s="422">
        <f t="shared" ref="BW31:CS31" si="52">SUM(BW32:BW33)</f>
        <v>0</v>
      </c>
      <c r="BX31" s="369">
        <f t="shared" si="52"/>
        <v>0</v>
      </c>
      <c r="BY31" s="422">
        <f t="shared" si="52"/>
        <v>0</v>
      </c>
      <c r="BZ31" s="422">
        <f t="shared" si="52"/>
        <v>0</v>
      </c>
      <c r="CA31" s="422">
        <f t="shared" si="52"/>
        <v>0</v>
      </c>
      <c r="CB31" s="422">
        <f t="shared" si="52"/>
        <v>0</v>
      </c>
      <c r="CC31" s="422">
        <f t="shared" si="52"/>
        <v>0</v>
      </c>
      <c r="CD31" s="422">
        <f t="shared" si="52"/>
        <v>0</v>
      </c>
      <c r="CE31" s="422">
        <f t="shared" si="52"/>
        <v>0</v>
      </c>
      <c r="CF31" s="422">
        <f t="shared" si="52"/>
        <v>0</v>
      </c>
      <c r="CG31" s="422">
        <f t="shared" si="52"/>
        <v>0</v>
      </c>
      <c r="CH31" s="422">
        <f t="shared" si="52"/>
        <v>0</v>
      </c>
      <c r="CI31" s="422">
        <f t="shared" si="52"/>
        <v>0</v>
      </c>
      <c r="CJ31" s="369">
        <f t="shared" si="52"/>
        <v>0</v>
      </c>
      <c r="CK31" s="369">
        <f t="shared" si="52"/>
        <v>0</v>
      </c>
      <c r="CL31" s="369">
        <f t="shared" si="52"/>
        <v>0</v>
      </c>
      <c r="CM31" s="369">
        <f t="shared" si="52"/>
        <v>0</v>
      </c>
      <c r="CN31" s="369">
        <f t="shared" si="52"/>
        <v>0</v>
      </c>
      <c r="CO31" s="422">
        <f t="shared" si="52"/>
        <v>0</v>
      </c>
      <c r="CP31" s="422">
        <f t="shared" si="52"/>
        <v>0</v>
      </c>
      <c r="CQ31" s="422">
        <f t="shared" si="52"/>
        <v>0</v>
      </c>
      <c r="CR31" s="422">
        <f t="shared" si="52"/>
        <v>0</v>
      </c>
      <c r="CS31" s="422">
        <f t="shared" si="52"/>
        <v>0</v>
      </c>
      <c r="CT31" s="128" t="s">
        <v>482</v>
      </c>
      <c r="CU31" s="185">
        <f t="shared" si="6"/>
        <v>0</v>
      </c>
      <c r="CV31" s="185">
        <f t="shared" si="7"/>
        <v>0</v>
      </c>
      <c r="CX31" s="487">
        <f t="shared" si="8"/>
        <v>0</v>
      </c>
    </row>
    <row r="32" spans="1:102" s="124" customFormat="1" ht="78.75" hidden="1" outlineLevel="1" x14ac:dyDescent="0.25">
      <c r="A32" s="126" t="s">
        <v>499</v>
      </c>
      <c r="B32" s="127" t="s">
        <v>608</v>
      </c>
      <c r="C32" s="128" t="s">
        <v>655</v>
      </c>
      <c r="D32" s="128" t="e">
        <f>CONCATENATE(#REF!,#REF!,#REF!,#REF!,#REF!,#REF!,#REF!,#REF!,#REF!,#REF!)</f>
        <v>#REF!</v>
      </c>
      <c r="E32" s="128" t="s">
        <v>482</v>
      </c>
      <c r="F32" s="128" t="s">
        <v>482</v>
      </c>
      <c r="G32" s="128" t="s">
        <v>482</v>
      </c>
      <c r="H32" s="422" t="s">
        <v>482</v>
      </c>
      <c r="I32" s="422"/>
      <c r="J32" s="422">
        <v>0</v>
      </c>
      <c r="K32" s="422">
        <v>0</v>
      </c>
      <c r="L32" s="416" t="s">
        <v>482</v>
      </c>
      <c r="M32" s="422"/>
      <c r="N32" s="422">
        <v>0</v>
      </c>
      <c r="O32" s="422">
        <v>0</v>
      </c>
      <c r="P32" s="422" t="s">
        <v>482</v>
      </c>
      <c r="Q32" s="422">
        <v>0</v>
      </c>
      <c r="R32" s="422">
        <v>0</v>
      </c>
      <c r="S32" s="422">
        <v>0</v>
      </c>
      <c r="T32" s="422">
        <v>0</v>
      </c>
      <c r="U32" s="422">
        <v>0</v>
      </c>
      <c r="V32" s="422">
        <v>0</v>
      </c>
      <c r="W32" s="422">
        <v>0</v>
      </c>
      <c r="X32" s="422">
        <f>SUM(R32,AA32,AG32,AQ32,BA32)</f>
        <v>0</v>
      </c>
      <c r="Y32" s="422">
        <f t="shared" si="28"/>
        <v>0</v>
      </c>
      <c r="Z32" s="422">
        <f>SUM(BF32,BP32,BZ32)</f>
        <v>0</v>
      </c>
      <c r="AA32" s="422">
        <f>SUM(BK32,BU32,CE32)</f>
        <v>0</v>
      </c>
      <c r="AB32" s="422">
        <f t="shared" si="29"/>
        <v>0</v>
      </c>
      <c r="AC32" s="422">
        <v>0</v>
      </c>
      <c r="AD32" s="422">
        <v>0</v>
      </c>
      <c r="AE32" s="422">
        <v>0</v>
      </c>
      <c r="AF32" s="422">
        <v>0</v>
      </c>
      <c r="AG32" s="422">
        <f t="shared" si="30"/>
        <v>0</v>
      </c>
      <c r="AH32" s="422">
        <v>0</v>
      </c>
      <c r="AI32" s="422">
        <v>0</v>
      </c>
      <c r="AJ32" s="422">
        <v>0</v>
      </c>
      <c r="AK32" s="422">
        <v>0</v>
      </c>
      <c r="AL32" s="422">
        <f t="shared" si="31"/>
        <v>0</v>
      </c>
      <c r="AM32" s="422">
        <v>0</v>
      </c>
      <c r="AN32" s="422">
        <v>0</v>
      </c>
      <c r="AO32" s="422">
        <v>0</v>
      </c>
      <c r="AP32" s="422">
        <v>0</v>
      </c>
      <c r="AQ32" s="422">
        <f t="shared" si="32"/>
        <v>0</v>
      </c>
      <c r="AR32" s="422">
        <v>0</v>
      </c>
      <c r="AS32" s="422">
        <v>0</v>
      </c>
      <c r="AT32" s="422">
        <v>0</v>
      </c>
      <c r="AU32" s="422">
        <v>0</v>
      </c>
      <c r="AV32" s="422">
        <f t="shared" si="33"/>
        <v>0</v>
      </c>
      <c r="AW32" s="422">
        <v>0</v>
      </c>
      <c r="AX32" s="422">
        <v>0</v>
      </c>
      <c r="AY32" s="369">
        <v>0</v>
      </c>
      <c r="AZ32" s="422">
        <v>0</v>
      </c>
      <c r="BA32" s="422">
        <f t="shared" si="34"/>
        <v>0</v>
      </c>
      <c r="BB32" s="422">
        <v>0</v>
      </c>
      <c r="BC32" s="422">
        <v>0</v>
      </c>
      <c r="BD32" s="422">
        <v>0</v>
      </c>
      <c r="BE32" s="422">
        <v>0</v>
      </c>
      <c r="BF32" s="422">
        <f t="shared" si="35"/>
        <v>0</v>
      </c>
      <c r="BG32" s="422">
        <v>0</v>
      </c>
      <c r="BH32" s="422">
        <v>0</v>
      </c>
      <c r="BI32" s="369">
        <v>0</v>
      </c>
      <c r="BJ32" s="422">
        <v>0</v>
      </c>
      <c r="BK32" s="422">
        <f t="shared" si="36"/>
        <v>0</v>
      </c>
      <c r="BL32" s="422">
        <v>0</v>
      </c>
      <c r="BM32" s="422">
        <v>0</v>
      </c>
      <c r="BN32" s="422">
        <v>0</v>
      </c>
      <c r="BO32" s="422">
        <v>0</v>
      </c>
      <c r="BP32" s="422">
        <f t="shared" si="37"/>
        <v>0</v>
      </c>
      <c r="BQ32" s="422">
        <v>0</v>
      </c>
      <c r="BR32" s="422">
        <v>0</v>
      </c>
      <c r="BS32" s="422">
        <v>0</v>
      </c>
      <c r="BT32" s="422">
        <v>0</v>
      </c>
      <c r="BU32" s="422">
        <f t="shared" si="38"/>
        <v>0</v>
      </c>
      <c r="BV32" s="422">
        <v>0</v>
      </c>
      <c r="BW32" s="422">
        <v>0</v>
      </c>
      <c r="BX32" s="369">
        <v>0</v>
      </c>
      <c r="BY32" s="422">
        <v>0</v>
      </c>
      <c r="BZ32" s="422">
        <f t="shared" si="39"/>
        <v>0</v>
      </c>
      <c r="CA32" s="422">
        <v>0</v>
      </c>
      <c r="CB32" s="422">
        <v>0</v>
      </c>
      <c r="CC32" s="422">
        <v>0</v>
      </c>
      <c r="CD32" s="422">
        <v>0</v>
      </c>
      <c r="CE32" s="422">
        <f t="shared" si="40"/>
        <v>0</v>
      </c>
      <c r="CF32" s="422">
        <v>0</v>
      </c>
      <c r="CG32" s="422">
        <v>0</v>
      </c>
      <c r="CH32" s="422">
        <v>0</v>
      </c>
      <c r="CI32" s="422">
        <v>0</v>
      </c>
      <c r="CJ32" s="369">
        <f t="shared" si="41"/>
        <v>0</v>
      </c>
      <c r="CK32" s="369">
        <f t="shared" si="42"/>
        <v>0</v>
      </c>
      <c r="CL32" s="369">
        <f t="shared" si="43"/>
        <v>0</v>
      </c>
      <c r="CM32" s="369">
        <f t="shared" si="44"/>
        <v>0</v>
      </c>
      <c r="CN32" s="369">
        <f t="shared" si="45"/>
        <v>0</v>
      </c>
      <c r="CO32" s="422">
        <f t="shared" si="46"/>
        <v>0</v>
      </c>
      <c r="CP32" s="422">
        <f t="shared" si="47"/>
        <v>0</v>
      </c>
      <c r="CQ32" s="422">
        <f t="shared" si="48"/>
        <v>0</v>
      </c>
      <c r="CR32" s="422">
        <f t="shared" si="49"/>
        <v>0</v>
      </c>
      <c r="CS32" s="422">
        <f t="shared" si="50"/>
        <v>0</v>
      </c>
      <c r="CT32" s="128" t="s">
        <v>482</v>
      </c>
      <c r="CU32" s="185">
        <f t="shared" si="6"/>
        <v>0</v>
      </c>
      <c r="CV32" s="185">
        <f t="shared" si="7"/>
        <v>0</v>
      </c>
      <c r="CX32" s="487">
        <f t="shared" si="8"/>
        <v>0</v>
      </c>
    </row>
    <row r="33" spans="1:102" s="124" customFormat="1" ht="47.25" hidden="1" outlineLevel="1" x14ac:dyDescent="0.25">
      <c r="A33" s="126" t="s">
        <v>500</v>
      </c>
      <c r="B33" s="127" t="s">
        <v>609</v>
      </c>
      <c r="C33" s="128" t="s">
        <v>655</v>
      </c>
      <c r="D33" s="128" t="e">
        <f>CONCATENATE(#REF!,#REF!,#REF!,#REF!,#REF!,#REF!,#REF!,#REF!,#REF!,#REF!)</f>
        <v>#REF!</v>
      </c>
      <c r="E33" s="128" t="s">
        <v>482</v>
      </c>
      <c r="F33" s="128" t="s">
        <v>482</v>
      </c>
      <c r="G33" s="128" t="s">
        <v>482</v>
      </c>
      <c r="H33" s="422" t="s">
        <v>482</v>
      </c>
      <c r="I33" s="422"/>
      <c r="J33" s="422">
        <v>0</v>
      </c>
      <c r="K33" s="422">
        <v>0</v>
      </c>
      <c r="L33" s="416" t="s">
        <v>482</v>
      </c>
      <c r="M33" s="422"/>
      <c r="N33" s="422">
        <v>0</v>
      </c>
      <c r="O33" s="422">
        <v>0</v>
      </c>
      <c r="P33" s="422" t="s">
        <v>482</v>
      </c>
      <c r="Q33" s="422">
        <v>0</v>
      </c>
      <c r="R33" s="422">
        <v>0</v>
      </c>
      <c r="S33" s="422">
        <v>0</v>
      </c>
      <c r="T33" s="422">
        <v>0</v>
      </c>
      <c r="U33" s="422">
        <v>0</v>
      </c>
      <c r="V33" s="422">
        <v>0</v>
      </c>
      <c r="W33" s="422">
        <v>0</v>
      </c>
      <c r="X33" s="422">
        <f>SUM(R33,AA33,AG33,AQ33,BA33)</f>
        <v>0</v>
      </c>
      <c r="Y33" s="422">
        <f t="shared" si="28"/>
        <v>0</v>
      </c>
      <c r="Z33" s="422">
        <f>SUM(BF33,BP33,BZ33)</f>
        <v>0</v>
      </c>
      <c r="AA33" s="422">
        <f>SUM(BK33,BU33,CE33)</f>
        <v>0</v>
      </c>
      <c r="AB33" s="422">
        <f t="shared" si="29"/>
        <v>0</v>
      </c>
      <c r="AC33" s="422">
        <v>0</v>
      </c>
      <c r="AD33" s="422">
        <v>0</v>
      </c>
      <c r="AE33" s="422">
        <v>0</v>
      </c>
      <c r="AF33" s="422">
        <v>0</v>
      </c>
      <c r="AG33" s="422">
        <f t="shared" si="30"/>
        <v>0</v>
      </c>
      <c r="AH33" s="422">
        <v>0</v>
      </c>
      <c r="AI33" s="422">
        <v>0</v>
      </c>
      <c r="AJ33" s="422">
        <v>0</v>
      </c>
      <c r="AK33" s="422">
        <v>0</v>
      </c>
      <c r="AL33" s="422">
        <f t="shared" si="31"/>
        <v>0</v>
      </c>
      <c r="AM33" s="422">
        <v>0</v>
      </c>
      <c r="AN33" s="422">
        <v>0</v>
      </c>
      <c r="AO33" s="422">
        <v>0</v>
      </c>
      <c r="AP33" s="422">
        <v>0</v>
      </c>
      <c r="AQ33" s="422">
        <f t="shared" si="32"/>
        <v>0</v>
      </c>
      <c r="AR33" s="422">
        <v>0</v>
      </c>
      <c r="AS33" s="422">
        <v>0</v>
      </c>
      <c r="AT33" s="422">
        <v>0</v>
      </c>
      <c r="AU33" s="422">
        <v>0</v>
      </c>
      <c r="AV33" s="422">
        <f t="shared" si="33"/>
        <v>0</v>
      </c>
      <c r="AW33" s="422">
        <v>0</v>
      </c>
      <c r="AX33" s="422">
        <v>0</v>
      </c>
      <c r="AY33" s="369">
        <v>0</v>
      </c>
      <c r="AZ33" s="422">
        <v>0</v>
      </c>
      <c r="BA33" s="422">
        <f t="shared" si="34"/>
        <v>0</v>
      </c>
      <c r="BB33" s="422">
        <v>0</v>
      </c>
      <c r="BC33" s="422">
        <v>0</v>
      </c>
      <c r="BD33" s="422">
        <v>0</v>
      </c>
      <c r="BE33" s="422">
        <v>0</v>
      </c>
      <c r="BF33" s="422">
        <f t="shared" si="35"/>
        <v>0</v>
      </c>
      <c r="BG33" s="422">
        <v>0</v>
      </c>
      <c r="BH33" s="422">
        <v>0</v>
      </c>
      <c r="BI33" s="369">
        <v>0</v>
      </c>
      <c r="BJ33" s="422">
        <v>0</v>
      </c>
      <c r="BK33" s="422">
        <f t="shared" si="36"/>
        <v>0</v>
      </c>
      <c r="BL33" s="422">
        <v>0</v>
      </c>
      <c r="BM33" s="422">
        <v>0</v>
      </c>
      <c r="BN33" s="422">
        <v>0</v>
      </c>
      <c r="BO33" s="422">
        <v>0</v>
      </c>
      <c r="BP33" s="422">
        <f t="shared" si="37"/>
        <v>0</v>
      </c>
      <c r="BQ33" s="422">
        <v>0</v>
      </c>
      <c r="BR33" s="422">
        <v>0</v>
      </c>
      <c r="BS33" s="422">
        <v>0</v>
      </c>
      <c r="BT33" s="422">
        <v>0</v>
      </c>
      <c r="BU33" s="422">
        <f t="shared" si="38"/>
        <v>0</v>
      </c>
      <c r="BV33" s="422">
        <v>0</v>
      </c>
      <c r="BW33" s="422">
        <v>0</v>
      </c>
      <c r="BX33" s="369">
        <v>0</v>
      </c>
      <c r="BY33" s="422">
        <v>0</v>
      </c>
      <c r="BZ33" s="422">
        <f t="shared" si="39"/>
        <v>0</v>
      </c>
      <c r="CA33" s="422">
        <v>0</v>
      </c>
      <c r="CB33" s="422">
        <v>0</v>
      </c>
      <c r="CC33" s="422">
        <v>0</v>
      </c>
      <c r="CD33" s="422">
        <v>0</v>
      </c>
      <c r="CE33" s="422">
        <f t="shared" si="40"/>
        <v>0</v>
      </c>
      <c r="CF33" s="422">
        <v>0</v>
      </c>
      <c r="CG33" s="422">
        <v>0</v>
      </c>
      <c r="CH33" s="422">
        <v>0</v>
      </c>
      <c r="CI33" s="422">
        <v>0</v>
      </c>
      <c r="CJ33" s="369">
        <f t="shared" si="41"/>
        <v>0</v>
      </c>
      <c r="CK33" s="369">
        <f t="shared" si="42"/>
        <v>0</v>
      </c>
      <c r="CL33" s="369">
        <f t="shared" si="43"/>
        <v>0</v>
      </c>
      <c r="CM33" s="369">
        <f t="shared" si="44"/>
        <v>0</v>
      </c>
      <c r="CN33" s="369">
        <f t="shared" si="45"/>
        <v>0</v>
      </c>
      <c r="CO33" s="422">
        <f t="shared" si="46"/>
        <v>0</v>
      </c>
      <c r="CP33" s="422">
        <f t="shared" si="47"/>
        <v>0</v>
      </c>
      <c r="CQ33" s="422">
        <f t="shared" si="48"/>
        <v>0</v>
      </c>
      <c r="CR33" s="422">
        <f t="shared" si="49"/>
        <v>0</v>
      </c>
      <c r="CS33" s="422">
        <f t="shared" si="50"/>
        <v>0</v>
      </c>
      <c r="CT33" s="128" t="s">
        <v>482</v>
      </c>
      <c r="CU33" s="185">
        <f t="shared" si="6"/>
        <v>0</v>
      </c>
      <c r="CV33" s="185">
        <f t="shared" si="7"/>
        <v>0</v>
      </c>
      <c r="CX33" s="487">
        <f t="shared" si="8"/>
        <v>0</v>
      </c>
    </row>
    <row r="34" spans="1:102" s="124" customFormat="1" ht="63" hidden="1" outlineLevel="1" x14ac:dyDescent="0.25">
      <c r="A34" s="126" t="s">
        <v>503</v>
      </c>
      <c r="B34" s="127" t="s">
        <v>610</v>
      </c>
      <c r="C34" s="128" t="s">
        <v>655</v>
      </c>
      <c r="D34" s="128" t="e">
        <f>CONCATENATE(#REF!,#REF!,#REF!,#REF!,#REF!,#REF!,#REF!,#REF!,#REF!,#REF!)</f>
        <v>#REF!</v>
      </c>
      <c r="E34" s="128" t="s">
        <v>482</v>
      </c>
      <c r="F34" s="128" t="s">
        <v>482</v>
      </c>
      <c r="G34" s="128" t="s">
        <v>482</v>
      </c>
      <c r="H34" s="422" t="s">
        <v>482</v>
      </c>
      <c r="I34" s="422"/>
      <c r="J34" s="422">
        <f>SUM(J35:J40)</f>
        <v>0</v>
      </c>
      <c r="K34" s="422">
        <f t="shared" ref="K34:BV34" si="53">SUM(K35:K40)</f>
        <v>0</v>
      </c>
      <c r="L34" s="416" t="s">
        <v>482</v>
      </c>
      <c r="M34" s="422">
        <f t="shared" si="53"/>
        <v>0</v>
      </c>
      <c r="N34" s="422">
        <f t="shared" si="53"/>
        <v>0</v>
      </c>
      <c r="O34" s="422">
        <f t="shared" si="53"/>
        <v>0</v>
      </c>
      <c r="P34" s="422">
        <f t="shared" si="53"/>
        <v>0</v>
      </c>
      <c r="Q34" s="422">
        <f t="shared" si="53"/>
        <v>0</v>
      </c>
      <c r="R34" s="422">
        <f t="shared" si="53"/>
        <v>0</v>
      </c>
      <c r="S34" s="422">
        <f t="shared" si="53"/>
        <v>0</v>
      </c>
      <c r="T34" s="422">
        <f t="shared" si="53"/>
        <v>0</v>
      </c>
      <c r="U34" s="422">
        <f t="shared" si="53"/>
        <v>0</v>
      </c>
      <c r="V34" s="422">
        <f t="shared" si="53"/>
        <v>0</v>
      </c>
      <c r="W34" s="422">
        <f t="shared" si="53"/>
        <v>0</v>
      </c>
      <c r="X34" s="422">
        <f t="shared" si="53"/>
        <v>0</v>
      </c>
      <c r="Y34" s="422">
        <f t="shared" si="53"/>
        <v>0</v>
      </c>
      <c r="Z34" s="422">
        <f t="shared" si="53"/>
        <v>0</v>
      </c>
      <c r="AA34" s="422">
        <f t="shared" si="53"/>
        <v>0</v>
      </c>
      <c r="AB34" s="422">
        <f t="shared" si="53"/>
        <v>0</v>
      </c>
      <c r="AC34" s="422">
        <f t="shared" si="53"/>
        <v>0</v>
      </c>
      <c r="AD34" s="422">
        <f t="shared" si="53"/>
        <v>0</v>
      </c>
      <c r="AE34" s="422">
        <f t="shared" si="53"/>
        <v>0</v>
      </c>
      <c r="AF34" s="422">
        <f t="shared" si="53"/>
        <v>0</v>
      </c>
      <c r="AG34" s="422">
        <f t="shared" si="53"/>
        <v>0</v>
      </c>
      <c r="AH34" s="422">
        <f t="shared" si="53"/>
        <v>0</v>
      </c>
      <c r="AI34" s="422">
        <f t="shared" si="53"/>
        <v>0</v>
      </c>
      <c r="AJ34" s="422">
        <f t="shared" si="53"/>
        <v>0</v>
      </c>
      <c r="AK34" s="422">
        <f t="shared" si="53"/>
        <v>0</v>
      </c>
      <c r="AL34" s="422">
        <f t="shared" si="53"/>
        <v>0</v>
      </c>
      <c r="AM34" s="422">
        <f t="shared" si="53"/>
        <v>0</v>
      </c>
      <c r="AN34" s="422">
        <f t="shared" si="53"/>
        <v>0</v>
      </c>
      <c r="AO34" s="422">
        <f t="shared" si="53"/>
        <v>0</v>
      </c>
      <c r="AP34" s="422">
        <f t="shared" si="53"/>
        <v>0</v>
      </c>
      <c r="AQ34" s="422">
        <f t="shared" si="53"/>
        <v>0</v>
      </c>
      <c r="AR34" s="422">
        <f t="shared" si="53"/>
        <v>0</v>
      </c>
      <c r="AS34" s="422">
        <f t="shared" si="53"/>
        <v>0</v>
      </c>
      <c r="AT34" s="422">
        <f t="shared" si="53"/>
        <v>0</v>
      </c>
      <c r="AU34" s="422">
        <f t="shared" si="53"/>
        <v>0</v>
      </c>
      <c r="AV34" s="422">
        <f t="shared" si="53"/>
        <v>0</v>
      </c>
      <c r="AW34" s="422">
        <f t="shared" si="53"/>
        <v>0</v>
      </c>
      <c r="AX34" s="422">
        <f t="shared" si="53"/>
        <v>0</v>
      </c>
      <c r="AY34" s="369">
        <f t="shared" si="53"/>
        <v>0</v>
      </c>
      <c r="AZ34" s="422">
        <f t="shared" si="53"/>
        <v>0</v>
      </c>
      <c r="BA34" s="422">
        <f t="shared" si="53"/>
        <v>0</v>
      </c>
      <c r="BB34" s="422">
        <f t="shared" si="53"/>
        <v>0</v>
      </c>
      <c r="BC34" s="422">
        <f t="shared" si="53"/>
        <v>0</v>
      </c>
      <c r="BD34" s="422">
        <f t="shared" si="53"/>
        <v>0</v>
      </c>
      <c r="BE34" s="422">
        <f t="shared" si="53"/>
        <v>0</v>
      </c>
      <c r="BF34" s="422">
        <f t="shared" si="53"/>
        <v>0</v>
      </c>
      <c r="BG34" s="422">
        <f t="shared" si="53"/>
        <v>0</v>
      </c>
      <c r="BH34" s="422">
        <f t="shared" si="53"/>
        <v>0</v>
      </c>
      <c r="BI34" s="369">
        <f t="shared" si="53"/>
        <v>0</v>
      </c>
      <c r="BJ34" s="422">
        <f t="shared" si="53"/>
        <v>0</v>
      </c>
      <c r="BK34" s="422">
        <f t="shared" si="53"/>
        <v>0</v>
      </c>
      <c r="BL34" s="422">
        <f t="shared" si="53"/>
        <v>0</v>
      </c>
      <c r="BM34" s="422">
        <f t="shared" si="53"/>
        <v>0</v>
      </c>
      <c r="BN34" s="422">
        <f t="shared" si="53"/>
        <v>0</v>
      </c>
      <c r="BO34" s="422">
        <f t="shared" si="53"/>
        <v>0</v>
      </c>
      <c r="BP34" s="422">
        <f t="shared" si="53"/>
        <v>0</v>
      </c>
      <c r="BQ34" s="422">
        <f t="shared" si="53"/>
        <v>0</v>
      </c>
      <c r="BR34" s="422">
        <f t="shared" si="53"/>
        <v>0</v>
      </c>
      <c r="BS34" s="422">
        <f t="shared" si="53"/>
        <v>0</v>
      </c>
      <c r="BT34" s="422">
        <f t="shared" si="53"/>
        <v>0</v>
      </c>
      <c r="BU34" s="422">
        <f t="shared" si="53"/>
        <v>0</v>
      </c>
      <c r="BV34" s="422">
        <f t="shared" si="53"/>
        <v>0</v>
      </c>
      <c r="BW34" s="422">
        <f t="shared" ref="BW34:CS34" si="54">SUM(BW35:BW40)</f>
        <v>0</v>
      </c>
      <c r="BX34" s="369">
        <f t="shared" si="54"/>
        <v>0</v>
      </c>
      <c r="BY34" s="422">
        <f t="shared" si="54"/>
        <v>0</v>
      </c>
      <c r="BZ34" s="422">
        <f t="shared" si="54"/>
        <v>0</v>
      </c>
      <c r="CA34" s="422">
        <f t="shared" si="54"/>
        <v>0</v>
      </c>
      <c r="CB34" s="422">
        <f t="shared" si="54"/>
        <v>0</v>
      </c>
      <c r="CC34" s="422">
        <f t="shared" si="54"/>
        <v>0</v>
      </c>
      <c r="CD34" s="422">
        <f t="shared" si="54"/>
        <v>0</v>
      </c>
      <c r="CE34" s="422">
        <f t="shared" si="54"/>
        <v>0</v>
      </c>
      <c r="CF34" s="422">
        <f t="shared" si="54"/>
        <v>0</v>
      </c>
      <c r="CG34" s="422">
        <f t="shared" si="54"/>
        <v>0</v>
      </c>
      <c r="CH34" s="422">
        <f t="shared" si="54"/>
        <v>0</v>
      </c>
      <c r="CI34" s="422">
        <f t="shared" si="54"/>
        <v>0</v>
      </c>
      <c r="CJ34" s="369">
        <f t="shared" si="54"/>
        <v>0</v>
      </c>
      <c r="CK34" s="369">
        <f t="shared" si="54"/>
        <v>0</v>
      </c>
      <c r="CL34" s="369">
        <f t="shared" si="54"/>
        <v>0</v>
      </c>
      <c r="CM34" s="369">
        <f t="shared" si="54"/>
        <v>0</v>
      </c>
      <c r="CN34" s="369">
        <f t="shared" si="54"/>
        <v>0</v>
      </c>
      <c r="CO34" s="422">
        <f t="shared" si="54"/>
        <v>0</v>
      </c>
      <c r="CP34" s="422">
        <f t="shared" si="54"/>
        <v>0</v>
      </c>
      <c r="CQ34" s="422">
        <f t="shared" si="54"/>
        <v>0</v>
      </c>
      <c r="CR34" s="422">
        <f t="shared" si="54"/>
        <v>0</v>
      </c>
      <c r="CS34" s="422">
        <f t="shared" si="54"/>
        <v>0</v>
      </c>
      <c r="CT34" s="128" t="s">
        <v>482</v>
      </c>
      <c r="CU34" s="185">
        <f t="shared" si="6"/>
        <v>0</v>
      </c>
      <c r="CV34" s="185">
        <f t="shared" si="7"/>
        <v>0</v>
      </c>
      <c r="CX34" s="487">
        <f t="shared" si="8"/>
        <v>0</v>
      </c>
    </row>
    <row r="35" spans="1:102" s="124" customFormat="1" ht="141.75" hidden="1" outlineLevel="1" x14ac:dyDescent="0.25">
      <c r="A35" s="126" t="s">
        <v>505</v>
      </c>
      <c r="B35" s="127" t="s">
        <v>611</v>
      </c>
      <c r="C35" s="128" t="s">
        <v>655</v>
      </c>
      <c r="D35" s="128" t="e">
        <f>CONCATENATE(#REF!,#REF!,#REF!,#REF!,#REF!,#REF!,#REF!,#REF!,#REF!,#REF!)</f>
        <v>#REF!</v>
      </c>
      <c r="E35" s="107" t="s">
        <v>482</v>
      </c>
      <c r="F35" s="107" t="s">
        <v>482</v>
      </c>
      <c r="G35" s="107" t="s">
        <v>482</v>
      </c>
      <c r="H35" s="422" t="s">
        <v>482</v>
      </c>
      <c r="I35" s="422"/>
      <c r="J35" s="422">
        <v>0</v>
      </c>
      <c r="K35" s="422">
        <v>0</v>
      </c>
      <c r="L35" s="416" t="s">
        <v>482</v>
      </c>
      <c r="M35" s="422"/>
      <c r="N35" s="422">
        <v>0</v>
      </c>
      <c r="O35" s="422">
        <v>0</v>
      </c>
      <c r="P35" s="422" t="s">
        <v>482</v>
      </c>
      <c r="Q35" s="422">
        <v>0</v>
      </c>
      <c r="R35" s="422">
        <v>0</v>
      </c>
      <c r="S35" s="422">
        <v>0</v>
      </c>
      <c r="T35" s="422">
        <v>0</v>
      </c>
      <c r="U35" s="422">
        <v>0</v>
      </c>
      <c r="V35" s="422">
        <v>0</v>
      </c>
      <c r="W35" s="422">
        <v>0</v>
      </c>
      <c r="X35" s="422">
        <f t="shared" ref="X35:X40" si="55">SUM(R35,AA35,AG35,AQ35,BA35)</f>
        <v>0</v>
      </c>
      <c r="Y35" s="422">
        <f t="shared" si="28"/>
        <v>0</v>
      </c>
      <c r="Z35" s="422">
        <f t="shared" ref="Z35:Z40" si="56">SUM(BF35,BP35,BZ35)</f>
        <v>0</v>
      </c>
      <c r="AA35" s="422">
        <f t="shared" ref="AA35:AA40" si="57">SUM(BK35,BU35,CE35)</f>
        <v>0</v>
      </c>
      <c r="AB35" s="422">
        <f t="shared" si="29"/>
        <v>0</v>
      </c>
      <c r="AC35" s="422">
        <v>0</v>
      </c>
      <c r="AD35" s="422">
        <v>0</v>
      </c>
      <c r="AE35" s="422">
        <v>0</v>
      </c>
      <c r="AF35" s="422">
        <v>0</v>
      </c>
      <c r="AG35" s="422">
        <f t="shared" si="30"/>
        <v>0</v>
      </c>
      <c r="AH35" s="422">
        <v>0</v>
      </c>
      <c r="AI35" s="422">
        <v>0</v>
      </c>
      <c r="AJ35" s="422">
        <v>0</v>
      </c>
      <c r="AK35" s="422">
        <v>0</v>
      </c>
      <c r="AL35" s="422">
        <f t="shared" si="31"/>
        <v>0</v>
      </c>
      <c r="AM35" s="422">
        <v>0</v>
      </c>
      <c r="AN35" s="422">
        <v>0</v>
      </c>
      <c r="AO35" s="422">
        <v>0</v>
      </c>
      <c r="AP35" s="422">
        <v>0</v>
      </c>
      <c r="AQ35" s="422">
        <f t="shared" si="32"/>
        <v>0</v>
      </c>
      <c r="AR35" s="422">
        <v>0</v>
      </c>
      <c r="AS35" s="422">
        <v>0</v>
      </c>
      <c r="AT35" s="422">
        <v>0</v>
      </c>
      <c r="AU35" s="422">
        <v>0</v>
      </c>
      <c r="AV35" s="422">
        <f t="shared" si="33"/>
        <v>0</v>
      </c>
      <c r="AW35" s="422">
        <v>0</v>
      </c>
      <c r="AX35" s="422">
        <v>0</v>
      </c>
      <c r="AY35" s="369">
        <v>0</v>
      </c>
      <c r="AZ35" s="422">
        <v>0</v>
      </c>
      <c r="BA35" s="422">
        <f t="shared" si="34"/>
        <v>0</v>
      </c>
      <c r="BB35" s="422">
        <v>0</v>
      </c>
      <c r="BC35" s="422">
        <v>0</v>
      </c>
      <c r="BD35" s="422">
        <v>0</v>
      </c>
      <c r="BE35" s="422">
        <v>0</v>
      </c>
      <c r="BF35" s="422">
        <f t="shared" si="35"/>
        <v>0</v>
      </c>
      <c r="BG35" s="422">
        <v>0</v>
      </c>
      <c r="BH35" s="422">
        <v>0</v>
      </c>
      <c r="BI35" s="369">
        <v>0</v>
      </c>
      <c r="BJ35" s="422">
        <v>0</v>
      </c>
      <c r="BK35" s="422">
        <f t="shared" si="36"/>
        <v>0</v>
      </c>
      <c r="BL35" s="422">
        <v>0</v>
      </c>
      <c r="BM35" s="422">
        <v>0</v>
      </c>
      <c r="BN35" s="422">
        <v>0</v>
      </c>
      <c r="BO35" s="422">
        <v>0</v>
      </c>
      <c r="BP35" s="422">
        <f t="shared" si="37"/>
        <v>0</v>
      </c>
      <c r="BQ35" s="422">
        <v>0</v>
      </c>
      <c r="BR35" s="422">
        <v>0</v>
      </c>
      <c r="BS35" s="422">
        <v>0</v>
      </c>
      <c r="BT35" s="422">
        <v>0</v>
      </c>
      <c r="BU35" s="422">
        <f t="shared" si="38"/>
        <v>0</v>
      </c>
      <c r="BV35" s="422">
        <v>0</v>
      </c>
      <c r="BW35" s="422">
        <v>0</v>
      </c>
      <c r="BX35" s="369">
        <v>0</v>
      </c>
      <c r="BY35" s="422">
        <v>0</v>
      </c>
      <c r="BZ35" s="422">
        <f t="shared" si="39"/>
        <v>0</v>
      </c>
      <c r="CA35" s="422">
        <v>0</v>
      </c>
      <c r="CB35" s="422">
        <v>0</v>
      </c>
      <c r="CC35" s="422">
        <v>0</v>
      </c>
      <c r="CD35" s="422">
        <v>0</v>
      </c>
      <c r="CE35" s="422">
        <f t="shared" si="40"/>
        <v>0</v>
      </c>
      <c r="CF35" s="422">
        <v>0</v>
      </c>
      <c r="CG35" s="422">
        <v>0</v>
      </c>
      <c r="CH35" s="422">
        <v>0</v>
      </c>
      <c r="CI35" s="422">
        <v>0</v>
      </c>
      <c r="CJ35" s="369">
        <f t="shared" si="41"/>
        <v>0</v>
      </c>
      <c r="CK35" s="369">
        <f t="shared" si="42"/>
        <v>0</v>
      </c>
      <c r="CL35" s="369">
        <f t="shared" si="43"/>
        <v>0</v>
      </c>
      <c r="CM35" s="369">
        <f t="shared" si="44"/>
        <v>0</v>
      </c>
      <c r="CN35" s="369">
        <f t="shared" si="45"/>
        <v>0</v>
      </c>
      <c r="CO35" s="422">
        <f t="shared" si="46"/>
        <v>0</v>
      </c>
      <c r="CP35" s="422">
        <f t="shared" si="47"/>
        <v>0</v>
      </c>
      <c r="CQ35" s="422">
        <f t="shared" si="48"/>
        <v>0</v>
      </c>
      <c r="CR35" s="422">
        <f t="shared" si="49"/>
        <v>0</v>
      </c>
      <c r="CS35" s="422">
        <f t="shared" si="50"/>
        <v>0</v>
      </c>
      <c r="CT35" s="128" t="s">
        <v>482</v>
      </c>
      <c r="CU35" s="185">
        <f t="shared" si="6"/>
        <v>0</v>
      </c>
      <c r="CV35" s="185">
        <f t="shared" si="7"/>
        <v>0</v>
      </c>
      <c r="CX35" s="487">
        <f t="shared" si="8"/>
        <v>0</v>
      </c>
    </row>
    <row r="36" spans="1:102" s="124" customFormat="1" ht="126" hidden="1" outlineLevel="1" x14ac:dyDescent="0.25">
      <c r="A36" s="126" t="s">
        <v>505</v>
      </c>
      <c r="B36" s="127" t="s">
        <v>612</v>
      </c>
      <c r="C36" s="128" t="s">
        <v>655</v>
      </c>
      <c r="D36" s="128" t="e">
        <f>CONCATENATE(#REF!,#REF!,#REF!,#REF!,#REF!,#REF!,#REF!,#REF!,#REF!,#REF!)</f>
        <v>#REF!</v>
      </c>
      <c r="E36" s="107" t="s">
        <v>482</v>
      </c>
      <c r="F36" s="107" t="s">
        <v>482</v>
      </c>
      <c r="G36" s="107" t="s">
        <v>482</v>
      </c>
      <c r="H36" s="422" t="s">
        <v>482</v>
      </c>
      <c r="I36" s="422"/>
      <c r="J36" s="422">
        <v>0</v>
      </c>
      <c r="K36" s="422">
        <v>0</v>
      </c>
      <c r="L36" s="416" t="s">
        <v>482</v>
      </c>
      <c r="M36" s="422"/>
      <c r="N36" s="422">
        <v>0</v>
      </c>
      <c r="O36" s="422">
        <v>0</v>
      </c>
      <c r="P36" s="422" t="s">
        <v>482</v>
      </c>
      <c r="Q36" s="422">
        <v>0</v>
      </c>
      <c r="R36" s="422">
        <v>0</v>
      </c>
      <c r="S36" s="422">
        <v>0</v>
      </c>
      <c r="T36" s="422">
        <v>0</v>
      </c>
      <c r="U36" s="422">
        <v>0</v>
      </c>
      <c r="V36" s="422">
        <v>0</v>
      </c>
      <c r="W36" s="422">
        <v>0</v>
      </c>
      <c r="X36" s="422">
        <f t="shared" si="55"/>
        <v>0</v>
      </c>
      <c r="Y36" s="422">
        <f t="shared" si="28"/>
        <v>0</v>
      </c>
      <c r="Z36" s="422">
        <f t="shared" si="56"/>
        <v>0</v>
      </c>
      <c r="AA36" s="422">
        <f t="shared" si="57"/>
        <v>0</v>
      </c>
      <c r="AB36" s="422">
        <f t="shared" si="29"/>
        <v>0</v>
      </c>
      <c r="AC36" s="422">
        <v>0</v>
      </c>
      <c r="AD36" s="422">
        <v>0</v>
      </c>
      <c r="AE36" s="422">
        <v>0</v>
      </c>
      <c r="AF36" s="422">
        <v>0</v>
      </c>
      <c r="AG36" s="422">
        <f t="shared" si="30"/>
        <v>0</v>
      </c>
      <c r="AH36" s="422">
        <v>0</v>
      </c>
      <c r="AI36" s="422">
        <v>0</v>
      </c>
      <c r="AJ36" s="422">
        <v>0</v>
      </c>
      <c r="AK36" s="422">
        <v>0</v>
      </c>
      <c r="AL36" s="422">
        <f t="shared" si="31"/>
        <v>0</v>
      </c>
      <c r="AM36" s="422">
        <v>0</v>
      </c>
      <c r="AN36" s="422">
        <v>0</v>
      </c>
      <c r="AO36" s="422">
        <v>0</v>
      </c>
      <c r="AP36" s="422">
        <v>0</v>
      </c>
      <c r="AQ36" s="422">
        <f t="shared" si="32"/>
        <v>0</v>
      </c>
      <c r="AR36" s="422">
        <v>0</v>
      </c>
      <c r="AS36" s="422">
        <v>0</v>
      </c>
      <c r="AT36" s="422">
        <v>0</v>
      </c>
      <c r="AU36" s="422">
        <v>0</v>
      </c>
      <c r="AV36" s="422">
        <f t="shared" si="33"/>
        <v>0</v>
      </c>
      <c r="AW36" s="422">
        <v>0</v>
      </c>
      <c r="AX36" s="422">
        <v>0</v>
      </c>
      <c r="AY36" s="369">
        <v>0</v>
      </c>
      <c r="AZ36" s="422">
        <v>0</v>
      </c>
      <c r="BA36" s="422">
        <f t="shared" si="34"/>
        <v>0</v>
      </c>
      <c r="BB36" s="422">
        <v>0</v>
      </c>
      <c r="BC36" s="422">
        <v>0</v>
      </c>
      <c r="BD36" s="422">
        <v>0</v>
      </c>
      <c r="BE36" s="422">
        <v>0</v>
      </c>
      <c r="BF36" s="422">
        <f t="shared" si="35"/>
        <v>0</v>
      </c>
      <c r="BG36" s="422">
        <v>0</v>
      </c>
      <c r="BH36" s="422">
        <v>0</v>
      </c>
      <c r="BI36" s="369">
        <v>0</v>
      </c>
      <c r="BJ36" s="422">
        <v>0</v>
      </c>
      <c r="BK36" s="422">
        <f t="shared" si="36"/>
        <v>0</v>
      </c>
      <c r="BL36" s="422">
        <v>0</v>
      </c>
      <c r="BM36" s="422">
        <v>0</v>
      </c>
      <c r="BN36" s="422">
        <v>0</v>
      </c>
      <c r="BO36" s="422">
        <v>0</v>
      </c>
      <c r="BP36" s="422">
        <f t="shared" si="37"/>
        <v>0</v>
      </c>
      <c r="BQ36" s="422">
        <v>0</v>
      </c>
      <c r="BR36" s="422">
        <v>0</v>
      </c>
      <c r="BS36" s="422">
        <v>0</v>
      </c>
      <c r="BT36" s="422">
        <v>0</v>
      </c>
      <c r="BU36" s="422">
        <f t="shared" si="38"/>
        <v>0</v>
      </c>
      <c r="BV36" s="422">
        <v>0</v>
      </c>
      <c r="BW36" s="422">
        <v>0</v>
      </c>
      <c r="BX36" s="369">
        <v>0</v>
      </c>
      <c r="BY36" s="422">
        <v>0</v>
      </c>
      <c r="BZ36" s="422">
        <f t="shared" si="39"/>
        <v>0</v>
      </c>
      <c r="CA36" s="422">
        <v>0</v>
      </c>
      <c r="CB36" s="422">
        <v>0</v>
      </c>
      <c r="CC36" s="422">
        <v>0</v>
      </c>
      <c r="CD36" s="422">
        <v>0</v>
      </c>
      <c r="CE36" s="422">
        <f t="shared" si="40"/>
        <v>0</v>
      </c>
      <c r="CF36" s="422">
        <v>0</v>
      </c>
      <c r="CG36" s="422">
        <v>0</v>
      </c>
      <c r="CH36" s="422">
        <v>0</v>
      </c>
      <c r="CI36" s="422">
        <v>0</v>
      </c>
      <c r="CJ36" s="369">
        <f t="shared" si="41"/>
        <v>0</v>
      </c>
      <c r="CK36" s="369">
        <f t="shared" si="42"/>
        <v>0</v>
      </c>
      <c r="CL36" s="369">
        <f t="shared" si="43"/>
        <v>0</v>
      </c>
      <c r="CM36" s="369">
        <f t="shared" si="44"/>
        <v>0</v>
      </c>
      <c r="CN36" s="369">
        <f t="shared" si="45"/>
        <v>0</v>
      </c>
      <c r="CO36" s="422">
        <f t="shared" si="46"/>
        <v>0</v>
      </c>
      <c r="CP36" s="422">
        <f t="shared" si="47"/>
        <v>0</v>
      </c>
      <c r="CQ36" s="422">
        <f t="shared" si="48"/>
        <v>0</v>
      </c>
      <c r="CR36" s="422">
        <f t="shared" si="49"/>
        <v>0</v>
      </c>
      <c r="CS36" s="422">
        <f t="shared" si="50"/>
        <v>0</v>
      </c>
      <c r="CT36" s="128" t="s">
        <v>482</v>
      </c>
      <c r="CU36" s="185">
        <f t="shared" si="6"/>
        <v>0</v>
      </c>
      <c r="CV36" s="185">
        <f t="shared" si="7"/>
        <v>0</v>
      </c>
      <c r="CX36" s="487">
        <f t="shared" si="8"/>
        <v>0</v>
      </c>
    </row>
    <row r="37" spans="1:102" s="124" customFormat="1" ht="126" hidden="1" outlineLevel="1" x14ac:dyDescent="0.25">
      <c r="A37" s="126" t="s">
        <v>505</v>
      </c>
      <c r="B37" s="127" t="s">
        <v>613</v>
      </c>
      <c r="C37" s="128" t="s">
        <v>655</v>
      </c>
      <c r="D37" s="128" t="e">
        <f>CONCATENATE(#REF!,#REF!,#REF!,#REF!,#REF!,#REF!,#REF!,#REF!,#REF!,#REF!)</f>
        <v>#REF!</v>
      </c>
      <c r="E37" s="107" t="s">
        <v>482</v>
      </c>
      <c r="F37" s="107" t="s">
        <v>482</v>
      </c>
      <c r="G37" s="107" t="s">
        <v>482</v>
      </c>
      <c r="H37" s="422" t="s">
        <v>482</v>
      </c>
      <c r="I37" s="422"/>
      <c r="J37" s="422">
        <v>0</v>
      </c>
      <c r="K37" s="422">
        <v>0</v>
      </c>
      <c r="L37" s="416" t="s">
        <v>482</v>
      </c>
      <c r="M37" s="422"/>
      <c r="N37" s="422">
        <v>0</v>
      </c>
      <c r="O37" s="422">
        <v>0</v>
      </c>
      <c r="P37" s="422" t="s">
        <v>482</v>
      </c>
      <c r="Q37" s="422">
        <v>0</v>
      </c>
      <c r="R37" s="422">
        <v>0</v>
      </c>
      <c r="S37" s="422">
        <v>0</v>
      </c>
      <c r="T37" s="422">
        <v>0</v>
      </c>
      <c r="U37" s="422">
        <v>0</v>
      </c>
      <c r="V37" s="422">
        <v>0</v>
      </c>
      <c r="W37" s="422">
        <v>0</v>
      </c>
      <c r="X37" s="422">
        <f t="shared" si="55"/>
        <v>0</v>
      </c>
      <c r="Y37" s="422">
        <f t="shared" si="28"/>
        <v>0</v>
      </c>
      <c r="Z37" s="422">
        <f t="shared" si="56"/>
        <v>0</v>
      </c>
      <c r="AA37" s="422">
        <f t="shared" si="57"/>
        <v>0</v>
      </c>
      <c r="AB37" s="422">
        <f t="shared" si="29"/>
        <v>0</v>
      </c>
      <c r="AC37" s="422">
        <v>0</v>
      </c>
      <c r="AD37" s="422">
        <v>0</v>
      </c>
      <c r="AE37" s="422">
        <v>0</v>
      </c>
      <c r="AF37" s="422">
        <v>0</v>
      </c>
      <c r="AG37" s="422">
        <f t="shared" si="30"/>
        <v>0</v>
      </c>
      <c r="AH37" s="422">
        <v>0</v>
      </c>
      <c r="AI37" s="422">
        <v>0</v>
      </c>
      <c r="AJ37" s="422">
        <v>0</v>
      </c>
      <c r="AK37" s="422">
        <v>0</v>
      </c>
      <c r="AL37" s="422">
        <f t="shared" si="31"/>
        <v>0</v>
      </c>
      <c r="AM37" s="422">
        <v>0</v>
      </c>
      <c r="AN37" s="422">
        <v>0</v>
      </c>
      <c r="AO37" s="422">
        <v>0</v>
      </c>
      <c r="AP37" s="422">
        <v>0</v>
      </c>
      <c r="AQ37" s="422">
        <f t="shared" si="32"/>
        <v>0</v>
      </c>
      <c r="AR37" s="422">
        <v>0</v>
      </c>
      <c r="AS37" s="422">
        <v>0</v>
      </c>
      <c r="AT37" s="422">
        <v>0</v>
      </c>
      <c r="AU37" s="422">
        <v>0</v>
      </c>
      <c r="AV37" s="422">
        <f t="shared" si="33"/>
        <v>0</v>
      </c>
      <c r="AW37" s="422">
        <v>0</v>
      </c>
      <c r="AX37" s="422">
        <v>0</v>
      </c>
      <c r="AY37" s="369">
        <v>0</v>
      </c>
      <c r="AZ37" s="422">
        <v>0</v>
      </c>
      <c r="BA37" s="422">
        <f t="shared" si="34"/>
        <v>0</v>
      </c>
      <c r="BB37" s="422">
        <v>0</v>
      </c>
      <c r="BC37" s="422">
        <v>0</v>
      </c>
      <c r="BD37" s="422">
        <v>0</v>
      </c>
      <c r="BE37" s="422">
        <v>0</v>
      </c>
      <c r="BF37" s="422">
        <f t="shared" si="35"/>
        <v>0</v>
      </c>
      <c r="BG37" s="422">
        <v>0</v>
      </c>
      <c r="BH37" s="422">
        <v>0</v>
      </c>
      <c r="BI37" s="369">
        <v>0</v>
      </c>
      <c r="BJ37" s="422">
        <v>0</v>
      </c>
      <c r="BK37" s="422">
        <f t="shared" si="36"/>
        <v>0</v>
      </c>
      <c r="BL37" s="422">
        <v>0</v>
      </c>
      <c r="BM37" s="422">
        <v>0</v>
      </c>
      <c r="BN37" s="422">
        <v>0</v>
      </c>
      <c r="BO37" s="422">
        <v>0</v>
      </c>
      <c r="BP37" s="422">
        <f t="shared" si="37"/>
        <v>0</v>
      </c>
      <c r="BQ37" s="422">
        <v>0</v>
      </c>
      <c r="BR37" s="422">
        <v>0</v>
      </c>
      <c r="BS37" s="422">
        <v>0</v>
      </c>
      <c r="BT37" s="422">
        <v>0</v>
      </c>
      <c r="BU37" s="422">
        <f t="shared" si="38"/>
        <v>0</v>
      </c>
      <c r="BV37" s="422">
        <v>0</v>
      </c>
      <c r="BW37" s="422">
        <v>0</v>
      </c>
      <c r="BX37" s="369">
        <v>0</v>
      </c>
      <c r="BY37" s="422">
        <v>0</v>
      </c>
      <c r="BZ37" s="422">
        <f t="shared" si="39"/>
        <v>0</v>
      </c>
      <c r="CA37" s="422">
        <v>0</v>
      </c>
      <c r="CB37" s="422">
        <v>0</v>
      </c>
      <c r="CC37" s="422">
        <v>0</v>
      </c>
      <c r="CD37" s="422">
        <v>0</v>
      </c>
      <c r="CE37" s="422">
        <f t="shared" si="40"/>
        <v>0</v>
      </c>
      <c r="CF37" s="422">
        <v>0</v>
      </c>
      <c r="CG37" s="422">
        <v>0</v>
      </c>
      <c r="CH37" s="422">
        <v>0</v>
      </c>
      <c r="CI37" s="422">
        <v>0</v>
      </c>
      <c r="CJ37" s="369">
        <f t="shared" si="41"/>
        <v>0</v>
      </c>
      <c r="CK37" s="369">
        <f t="shared" si="42"/>
        <v>0</v>
      </c>
      <c r="CL37" s="369">
        <f t="shared" si="43"/>
        <v>0</v>
      </c>
      <c r="CM37" s="369">
        <f t="shared" si="44"/>
        <v>0</v>
      </c>
      <c r="CN37" s="369">
        <f t="shared" si="45"/>
        <v>0</v>
      </c>
      <c r="CO37" s="422">
        <f t="shared" si="46"/>
        <v>0</v>
      </c>
      <c r="CP37" s="422">
        <f t="shared" si="47"/>
        <v>0</v>
      </c>
      <c r="CQ37" s="422">
        <f t="shared" si="48"/>
        <v>0</v>
      </c>
      <c r="CR37" s="422">
        <f t="shared" si="49"/>
        <v>0</v>
      </c>
      <c r="CS37" s="422">
        <f t="shared" si="50"/>
        <v>0</v>
      </c>
      <c r="CT37" s="128" t="s">
        <v>482</v>
      </c>
      <c r="CU37" s="185">
        <f t="shared" si="6"/>
        <v>0</v>
      </c>
      <c r="CV37" s="185">
        <f t="shared" si="7"/>
        <v>0</v>
      </c>
      <c r="CX37" s="487">
        <f t="shared" si="8"/>
        <v>0</v>
      </c>
    </row>
    <row r="38" spans="1:102" s="124" customFormat="1" ht="141.75" hidden="1" outlineLevel="1" x14ac:dyDescent="0.25">
      <c r="A38" s="126" t="s">
        <v>506</v>
      </c>
      <c r="B38" s="127" t="s">
        <v>611</v>
      </c>
      <c r="C38" s="128" t="s">
        <v>655</v>
      </c>
      <c r="D38" s="128" t="e">
        <f>CONCATENATE(#REF!,#REF!,#REF!,#REF!,#REF!,#REF!,#REF!,#REF!,#REF!,#REF!)</f>
        <v>#REF!</v>
      </c>
      <c r="E38" s="107" t="s">
        <v>482</v>
      </c>
      <c r="F38" s="107" t="s">
        <v>482</v>
      </c>
      <c r="G38" s="107" t="s">
        <v>482</v>
      </c>
      <c r="H38" s="422" t="s">
        <v>482</v>
      </c>
      <c r="I38" s="422"/>
      <c r="J38" s="422">
        <v>0</v>
      </c>
      <c r="K38" s="422">
        <v>0</v>
      </c>
      <c r="L38" s="416" t="s">
        <v>482</v>
      </c>
      <c r="M38" s="422"/>
      <c r="N38" s="422">
        <v>0</v>
      </c>
      <c r="O38" s="422">
        <v>0</v>
      </c>
      <c r="P38" s="422" t="s">
        <v>482</v>
      </c>
      <c r="Q38" s="422">
        <v>0</v>
      </c>
      <c r="R38" s="422">
        <v>0</v>
      </c>
      <c r="S38" s="422">
        <v>0</v>
      </c>
      <c r="T38" s="422">
        <v>0</v>
      </c>
      <c r="U38" s="422">
        <v>0</v>
      </c>
      <c r="V38" s="422">
        <v>0</v>
      </c>
      <c r="W38" s="422">
        <v>0</v>
      </c>
      <c r="X38" s="422">
        <f t="shared" si="55"/>
        <v>0</v>
      </c>
      <c r="Y38" s="422">
        <f t="shared" si="28"/>
        <v>0</v>
      </c>
      <c r="Z38" s="422">
        <f t="shared" si="56"/>
        <v>0</v>
      </c>
      <c r="AA38" s="422">
        <f t="shared" si="57"/>
        <v>0</v>
      </c>
      <c r="AB38" s="422">
        <f t="shared" si="29"/>
        <v>0</v>
      </c>
      <c r="AC38" s="422">
        <v>0</v>
      </c>
      <c r="AD38" s="422">
        <v>0</v>
      </c>
      <c r="AE38" s="422">
        <v>0</v>
      </c>
      <c r="AF38" s="422">
        <v>0</v>
      </c>
      <c r="AG38" s="422">
        <f t="shared" si="30"/>
        <v>0</v>
      </c>
      <c r="AH38" s="422">
        <v>0</v>
      </c>
      <c r="AI38" s="422">
        <v>0</v>
      </c>
      <c r="AJ38" s="422">
        <v>0</v>
      </c>
      <c r="AK38" s="422">
        <v>0</v>
      </c>
      <c r="AL38" s="422">
        <f t="shared" si="31"/>
        <v>0</v>
      </c>
      <c r="AM38" s="422">
        <f>SUM(AM39:AM44)</f>
        <v>0</v>
      </c>
      <c r="AN38" s="422">
        <f>SUM(AN39:AN44)</f>
        <v>0</v>
      </c>
      <c r="AO38" s="422">
        <f>SUM(AO39:AO43)</f>
        <v>0</v>
      </c>
      <c r="AP38" s="422">
        <f>SUM(AP39:AP44)</f>
        <v>0</v>
      </c>
      <c r="AQ38" s="422">
        <f t="shared" si="32"/>
        <v>0</v>
      </c>
      <c r="AR38" s="422">
        <v>0</v>
      </c>
      <c r="AS38" s="422">
        <v>0</v>
      </c>
      <c r="AT38" s="422">
        <v>0</v>
      </c>
      <c r="AU38" s="422">
        <v>0</v>
      </c>
      <c r="AV38" s="422">
        <f t="shared" si="33"/>
        <v>0</v>
      </c>
      <c r="AW38" s="422">
        <v>0</v>
      </c>
      <c r="AX38" s="422">
        <v>0</v>
      </c>
      <c r="AY38" s="369">
        <v>0</v>
      </c>
      <c r="AZ38" s="422">
        <v>0</v>
      </c>
      <c r="BA38" s="422">
        <f t="shared" si="34"/>
        <v>0</v>
      </c>
      <c r="BB38" s="422">
        <v>0</v>
      </c>
      <c r="BC38" s="422">
        <v>0</v>
      </c>
      <c r="BD38" s="422">
        <v>0</v>
      </c>
      <c r="BE38" s="422">
        <v>0</v>
      </c>
      <c r="BF38" s="422">
        <f t="shared" si="35"/>
        <v>0</v>
      </c>
      <c r="BG38" s="422">
        <v>0</v>
      </c>
      <c r="BH38" s="422">
        <v>0</v>
      </c>
      <c r="BI38" s="369">
        <v>0</v>
      </c>
      <c r="BJ38" s="422">
        <v>0</v>
      </c>
      <c r="BK38" s="422">
        <f t="shared" si="36"/>
        <v>0</v>
      </c>
      <c r="BL38" s="422">
        <v>0</v>
      </c>
      <c r="BM38" s="422">
        <v>0</v>
      </c>
      <c r="BN38" s="422">
        <v>0</v>
      </c>
      <c r="BO38" s="422">
        <v>0</v>
      </c>
      <c r="BP38" s="422">
        <f t="shared" si="37"/>
        <v>0</v>
      </c>
      <c r="BQ38" s="422">
        <v>0</v>
      </c>
      <c r="BR38" s="422">
        <v>0</v>
      </c>
      <c r="BS38" s="422">
        <v>0</v>
      </c>
      <c r="BT38" s="422">
        <v>0</v>
      </c>
      <c r="BU38" s="422">
        <f t="shared" si="38"/>
        <v>0</v>
      </c>
      <c r="BV38" s="422">
        <v>0</v>
      </c>
      <c r="BW38" s="422">
        <v>0</v>
      </c>
      <c r="BX38" s="369">
        <v>0</v>
      </c>
      <c r="BY38" s="422">
        <v>0</v>
      </c>
      <c r="BZ38" s="422">
        <f t="shared" si="39"/>
        <v>0</v>
      </c>
      <c r="CA38" s="422">
        <v>0</v>
      </c>
      <c r="CB38" s="422">
        <v>0</v>
      </c>
      <c r="CC38" s="422">
        <v>0</v>
      </c>
      <c r="CD38" s="422">
        <v>0</v>
      </c>
      <c r="CE38" s="422">
        <f t="shared" si="40"/>
        <v>0</v>
      </c>
      <c r="CF38" s="422">
        <v>0</v>
      </c>
      <c r="CG38" s="422">
        <v>0</v>
      </c>
      <c r="CH38" s="422">
        <v>0</v>
      </c>
      <c r="CI38" s="422">
        <v>0</v>
      </c>
      <c r="CJ38" s="369">
        <f t="shared" si="41"/>
        <v>0</v>
      </c>
      <c r="CK38" s="369">
        <f t="shared" si="42"/>
        <v>0</v>
      </c>
      <c r="CL38" s="369">
        <f t="shared" si="43"/>
        <v>0</v>
      </c>
      <c r="CM38" s="369">
        <f t="shared" si="44"/>
        <v>0</v>
      </c>
      <c r="CN38" s="369">
        <f t="shared" si="45"/>
        <v>0</v>
      </c>
      <c r="CO38" s="422">
        <f t="shared" si="46"/>
        <v>0</v>
      </c>
      <c r="CP38" s="422">
        <f t="shared" si="47"/>
        <v>0</v>
      </c>
      <c r="CQ38" s="422">
        <f t="shared" si="48"/>
        <v>0</v>
      </c>
      <c r="CR38" s="422">
        <f t="shared" si="49"/>
        <v>0</v>
      </c>
      <c r="CS38" s="422">
        <f t="shared" si="50"/>
        <v>0</v>
      </c>
      <c r="CT38" s="128" t="s">
        <v>482</v>
      </c>
      <c r="CU38" s="185">
        <f t="shared" si="6"/>
        <v>0</v>
      </c>
      <c r="CV38" s="185">
        <f t="shared" si="7"/>
        <v>0</v>
      </c>
      <c r="CX38" s="487">
        <f t="shared" si="8"/>
        <v>0</v>
      </c>
    </row>
    <row r="39" spans="1:102" s="124" customFormat="1" ht="126" hidden="1" outlineLevel="1" x14ac:dyDescent="0.25">
      <c r="A39" s="126" t="s">
        <v>506</v>
      </c>
      <c r="B39" s="127" t="s">
        <v>612</v>
      </c>
      <c r="C39" s="128" t="s">
        <v>655</v>
      </c>
      <c r="D39" s="128" t="e">
        <f>CONCATENATE(#REF!,#REF!,#REF!,#REF!,#REF!,#REF!,#REF!,#REF!,#REF!,#REF!)</f>
        <v>#REF!</v>
      </c>
      <c r="E39" s="107" t="s">
        <v>482</v>
      </c>
      <c r="F39" s="107" t="s">
        <v>482</v>
      </c>
      <c r="G39" s="107" t="s">
        <v>482</v>
      </c>
      <c r="H39" s="422" t="s">
        <v>482</v>
      </c>
      <c r="I39" s="422"/>
      <c r="J39" s="422">
        <v>0</v>
      </c>
      <c r="K39" s="422">
        <v>0</v>
      </c>
      <c r="L39" s="416" t="s">
        <v>482</v>
      </c>
      <c r="M39" s="422"/>
      <c r="N39" s="422">
        <v>0</v>
      </c>
      <c r="O39" s="422">
        <v>0</v>
      </c>
      <c r="P39" s="422" t="s">
        <v>482</v>
      </c>
      <c r="Q39" s="422">
        <v>0</v>
      </c>
      <c r="R39" s="422">
        <v>0</v>
      </c>
      <c r="S39" s="422">
        <v>0</v>
      </c>
      <c r="T39" s="422">
        <v>0</v>
      </c>
      <c r="U39" s="422">
        <v>0</v>
      </c>
      <c r="V39" s="422">
        <v>0</v>
      </c>
      <c r="W39" s="422">
        <v>0</v>
      </c>
      <c r="X39" s="422">
        <f t="shared" si="55"/>
        <v>0</v>
      </c>
      <c r="Y39" s="422">
        <f t="shared" si="28"/>
        <v>0</v>
      </c>
      <c r="Z39" s="422">
        <f t="shared" si="56"/>
        <v>0</v>
      </c>
      <c r="AA39" s="422">
        <f t="shared" si="57"/>
        <v>0</v>
      </c>
      <c r="AB39" s="422">
        <f t="shared" si="29"/>
        <v>0</v>
      </c>
      <c r="AC39" s="422">
        <v>0</v>
      </c>
      <c r="AD39" s="422">
        <v>0</v>
      </c>
      <c r="AE39" s="422">
        <v>0</v>
      </c>
      <c r="AF39" s="422">
        <v>0</v>
      </c>
      <c r="AG39" s="422">
        <f t="shared" si="30"/>
        <v>0</v>
      </c>
      <c r="AH39" s="422">
        <v>0</v>
      </c>
      <c r="AI39" s="422">
        <v>0</v>
      </c>
      <c r="AJ39" s="422">
        <v>0</v>
      </c>
      <c r="AK39" s="422">
        <v>0</v>
      </c>
      <c r="AL39" s="422">
        <f t="shared" si="31"/>
        <v>0</v>
      </c>
      <c r="AM39" s="422">
        <v>0</v>
      </c>
      <c r="AN39" s="422">
        <v>0</v>
      </c>
      <c r="AO39" s="422">
        <v>0</v>
      </c>
      <c r="AP39" s="422">
        <v>0</v>
      </c>
      <c r="AQ39" s="422">
        <f t="shared" si="32"/>
        <v>0</v>
      </c>
      <c r="AR39" s="422">
        <v>0</v>
      </c>
      <c r="AS39" s="422">
        <v>0</v>
      </c>
      <c r="AT39" s="422">
        <v>0</v>
      </c>
      <c r="AU39" s="422">
        <v>0</v>
      </c>
      <c r="AV39" s="422">
        <f t="shared" si="33"/>
        <v>0</v>
      </c>
      <c r="AW39" s="422">
        <v>0</v>
      </c>
      <c r="AX39" s="422">
        <v>0</v>
      </c>
      <c r="AY39" s="369">
        <v>0</v>
      </c>
      <c r="AZ39" s="422">
        <v>0</v>
      </c>
      <c r="BA39" s="422">
        <f t="shared" si="34"/>
        <v>0</v>
      </c>
      <c r="BB39" s="422">
        <v>0</v>
      </c>
      <c r="BC39" s="422">
        <v>0</v>
      </c>
      <c r="BD39" s="422">
        <v>0</v>
      </c>
      <c r="BE39" s="422">
        <v>0</v>
      </c>
      <c r="BF39" s="422">
        <f t="shared" si="35"/>
        <v>0</v>
      </c>
      <c r="BG39" s="422">
        <v>0</v>
      </c>
      <c r="BH39" s="422">
        <v>0</v>
      </c>
      <c r="BI39" s="369">
        <v>0</v>
      </c>
      <c r="BJ39" s="422">
        <v>0</v>
      </c>
      <c r="BK39" s="422">
        <f t="shared" si="36"/>
        <v>0</v>
      </c>
      <c r="BL39" s="422">
        <v>0</v>
      </c>
      <c r="BM39" s="422">
        <v>0</v>
      </c>
      <c r="BN39" s="422">
        <v>0</v>
      </c>
      <c r="BO39" s="422">
        <v>0</v>
      </c>
      <c r="BP39" s="422">
        <f t="shared" si="37"/>
        <v>0</v>
      </c>
      <c r="BQ39" s="422">
        <v>0</v>
      </c>
      <c r="BR39" s="422">
        <v>0</v>
      </c>
      <c r="BS39" s="422">
        <v>0</v>
      </c>
      <c r="BT39" s="422">
        <v>0</v>
      </c>
      <c r="BU39" s="422">
        <f t="shared" si="38"/>
        <v>0</v>
      </c>
      <c r="BV39" s="422">
        <v>0</v>
      </c>
      <c r="BW39" s="422">
        <v>0</v>
      </c>
      <c r="BX39" s="369">
        <v>0</v>
      </c>
      <c r="BY39" s="422">
        <v>0</v>
      </c>
      <c r="BZ39" s="422">
        <f t="shared" si="39"/>
        <v>0</v>
      </c>
      <c r="CA39" s="422">
        <v>0</v>
      </c>
      <c r="CB39" s="422">
        <v>0</v>
      </c>
      <c r="CC39" s="422">
        <v>0</v>
      </c>
      <c r="CD39" s="422">
        <v>0</v>
      </c>
      <c r="CE39" s="422">
        <f t="shared" si="40"/>
        <v>0</v>
      </c>
      <c r="CF39" s="422">
        <v>0</v>
      </c>
      <c r="CG39" s="422">
        <v>0</v>
      </c>
      <c r="CH39" s="422">
        <v>0</v>
      </c>
      <c r="CI39" s="422">
        <v>0</v>
      </c>
      <c r="CJ39" s="369">
        <f t="shared" si="41"/>
        <v>0</v>
      </c>
      <c r="CK39" s="369">
        <f t="shared" si="42"/>
        <v>0</v>
      </c>
      <c r="CL39" s="369">
        <f t="shared" si="43"/>
        <v>0</v>
      </c>
      <c r="CM39" s="369">
        <f t="shared" si="44"/>
        <v>0</v>
      </c>
      <c r="CN39" s="369">
        <f t="shared" si="45"/>
        <v>0</v>
      </c>
      <c r="CO39" s="422">
        <f t="shared" si="46"/>
        <v>0</v>
      </c>
      <c r="CP39" s="422">
        <f t="shared" si="47"/>
        <v>0</v>
      </c>
      <c r="CQ39" s="422">
        <f t="shared" si="48"/>
        <v>0</v>
      </c>
      <c r="CR39" s="422">
        <f t="shared" si="49"/>
        <v>0</v>
      </c>
      <c r="CS39" s="422">
        <f t="shared" si="50"/>
        <v>0</v>
      </c>
      <c r="CT39" s="128" t="s">
        <v>482</v>
      </c>
      <c r="CU39" s="185">
        <f t="shared" si="6"/>
        <v>0</v>
      </c>
      <c r="CV39" s="185">
        <f t="shared" si="7"/>
        <v>0</v>
      </c>
      <c r="CX39" s="487">
        <f t="shared" si="8"/>
        <v>0</v>
      </c>
    </row>
    <row r="40" spans="1:102" s="124" customFormat="1" ht="126" hidden="1" outlineLevel="1" x14ac:dyDescent="0.25">
      <c r="A40" s="126" t="s">
        <v>506</v>
      </c>
      <c r="B40" s="127" t="s">
        <v>614</v>
      </c>
      <c r="C40" s="128" t="s">
        <v>655</v>
      </c>
      <c r="D40" s="128" t="e">
        <f>CONCATENATE(#REF!,#REF!,#REF!,#REF!,#REF!,#REF!,#REF!,#REF!,#REF!,#REF!)</f>
        <v>#REF!</v>
      </c>
      <c r="E40" s="107" t="s">
        <v>482</v>
      </c>
      <c r="F40" s="107" t="s">
        <v>482</v>
      </c>
      <c r="G40" s="107" t="s">
        <v>482</v>
      </c>
      <c r="H40" s="422" t="s">
        <v>482</v>
      </c>
      <c r="I40" s="422"/>
      <c r="J40" s="422">
        <v>0</v>
      </c>
      <c r="K40" s="422">
        <v>0</v>
      </c>
      <c r="L40" s="416" t="s">
        <v>482</v>
      </c>
      <c r="M40" s="422"/>
      <c r="N40" s="422">
        <v>0</v>
      </c>
      <c r="O40" s="422">
        <v>0</v>
      </c>
      <c r="P40" s="422" t="s">
        <v>482</v>
      </c>
      <c r="Q40" s="422">
        <v>0</v>
      </c>
      <c r="R40" s="422">
        <v>0</v>
      </c>
      <c r="S40" s="422">
        <v>0</v>
      </c>
      <c r="T40" s="422">
        <v>0</v>
      </c>
      <c r="U40" s="422">
        <v>0</v>
      </c>
      <c r="V40" s="422">
        <v>0</v>
      </c>
      <c r="W40" s="422">
        <v>0</v>
      </c>
      <c r="X40" s="422">
        <f t="shared" si="55"/>
        <v>0</v>
      </c>
      <c r="Y40" s="422">
        <f t="shared" si="28"/>
        <v>0</v>
      </c>
      <c r="Z40" s="422">
        <f t="shared" si="56"/>
        <v>0</v>
      </c>
      <c r="AA40" s="422">
        <f t="shared" si="57"/>
        <v>0</v>
      </c>
      <c r="AB40" s="422">
        <f t="shared" si="29"/>
        <v>0</v>
      </c>
      <c r="AC40" s="422">
        <v>0</v>
      </c>
      <c r="AD40" s="422">
        <v>0</v>
      </c>
      <c r="AE40" s="422">
        <v>0</v>
      </c>
      <c r="AF40" s="422">
        <v>0</v>
      </c>
      <c r="AG40" s="422">
        <f t="shared" si="30"/>
        <v>0</v>
      </c>
      <c r="AH40" s="422">
        <v>0</v>
      </c>
      <c r="AI40" s="422">
        <v>0</v>
      </c>
      <c r="AJ40" s="422">
        <v>0</v>
      </c>
      <c r="AK40" s="422">
        <v>0</v>
      </c>
      <c r="AL40" s="422">
        <f t="shared" si="31"/>
        <v>0</v>
      </c>
      <c r="AM40" s="422">
        <v>0</v>
      </c>
      <c r="AN40" s="422">
        <v>0</v>
      </c>
      <c r="AO40" s="422">
        <v>0</v>
      </c>
      <c r="AP40" s="422">
        <v>0</v>
      </c>
      <c r="AQ40" s="422">
        <f t="shared" si="32"/>
        <v>0</v>
      </c>
      <c r="AR40" s="422">
        <v>0</v>
      </c>
      <c r="AS40" s="422">
        <v>0</v>
      </c>
      <c r="AT40" s="422">
        <v>0</v>
      </c>
      <c r="AU40" s="422">
        <v>0</v>
      </c>
      <c r="AV40" s="422">
        <f t="shared" si="33"/>
        <v>0</v>
      </c>
      <c r="AW40" s="422">
        <v>0</v>
      </c>
      <c r="AX40" s="422">
        <v>0</v>
      </c>
      <c r="AY40" s="369">
        <v>0</v>
      </c>
      <c r="AZ40" s="422">
        <v>0</v>
      </c>
      <c r="BA40" s="422">
        <f t="shared" si="34"/>
        <v>0</v>
      </c>
      <c r="BB40" s="422">
        <v>0</v>
      </c>
      <c r="BC40" s="422">
        <v>0</v>
      </c>
      <c r="BD40" s="422">
        <v>0</v>
      </c>
      <c r="BE40" s="422">
        <v>0</v>
      </c>
      <c r="BF40" s="422">
        <f t="shared" si="35"/>
        <v>0</v>
      </c>
      <c r="BG40" s="422">
        <v>0</v>
      </c>
      <c r="BH40" s="422">
        <v>0</v>
      </c>
      <c r="BI40" s="369">
        <v>0</v>
      </c>
      <c r="BJ40" s="422">
        <v>0</v>
      </c>
      <c r="BK40" s="422">
        <f t="shared" si="36"/>
        <v>0</v>
      </c>
      <c r="BL40" s="422">
        <v>0</v>
      </c>
      <c r="BM40" s="422">
        <v>0</v>
      </c>
      <c r="BN40" s="422">
        <v>0</v>
      </c>
      <c r="BO40" s="422">
        <v>0</v>
      </c>
      <c r="BP40" s="422">
        <f t="shared" si="37"/>
        <v>0</v>
      </c>
      <c r="BQ40" s="422">
        <v>0</v>
      </c>
      <c r="BR40" s="422">
        <v>0</v>
      </c>
      <c r="BS40" s="422">
        <v>0</v>
      </c>
      <c r="BT40" s="422">
        <v>0</v>
      </c>
      <c r="BU40" s="422">
        <f t="shared" si="38"/>
        <v>0</v>
      </c>
      <c r="BV40" s="422">
        <v>0</v>
      </c>
      <c r="BW40" s="422">
        <v>0</v>
      </c>
      <c r="BX40" s="369">
        <v>0</v>
      </c>
      <c r="BY40" s="422">
        <v>0</v>
      </c>
      <c r="BZ40" s="422">
        <f t="shared" si="39"/>
        <v>0</v>
      </c>
      <c r="CA40" s="422">
        <v>0</v>
      </c>
      <c r="CB40" s="422">
        <v>0</v>
      </c>
      <c r="CC40" s="422">
        <v>0</v>
      </c>
      <c r="CD40" s="422">
        <v>0</v>
      </c>
      <c r="CE40" s="422">
        <f t="shared" si="40"/>
        <v>0</v>
      </c>
      <c r="CF40" s="422">
        <v>0</v>
      </c>
      <c r="CG40" s="422">
        <v>0</v>
      </c>
      <c r="CH40" s="422">
        <v>0</v>
      </c>
      <c r="CI40" s="422">
        <v>0</v>
      </c>
      <c r="CJ40" s="369">
        <f t="shared" si="41"/>
        <v>0</v>
      </c>
      <c r="CK40" s="369">
        <f t="shared" si="42"/>
        <v>0</v>
      </c>
      <c r="CL40" s="369">
        <f t="shared" si="43"/>
        <v>0</v>
      </c>
      <c r="CM40" s="369">
        <f t="shared" si="44"/>
        <v>0</v>
      </c>
      <c r="CN40" s="369">
        <f t="shared" si="45"/>
        <v>0</v>
      </c>
      <c r="CO40" s="422">
        <f t="shared" si="46"/>
        <v>0</v>
      </c>
      <c r="CP40" s="422">
        <f t="shared" si="47"/>
        <v>0</v>
      </c>
      <c r="CQ40" s="422">
        <f t="shared" si="48"/>
        <v>0</v>
      </c>
      <c r="CR40" s="422">
        <f t="shared" si="49"/>
        <v>0</v>
      </c>
      <c r="CS40" s="422">
        <f t="shared" si="50"/>
        <v>0</v>
      </c>
      <c r="CT40" s="128" t="s">
        <v>482</v>
      </c>
      <c r="CU40" s="185">
        <f t="shared" si="6"/>
        <v>0</v>
      </c>
      <c r="CV40" s="185">
        <f t="shared" si="7"/>
        <v>0</v>
      </c>
      <c r="CX40" s="487">
        <f t="shared" si="8"/>
        <v>0</v>
      </c>
    </row>
    <row r="41" spans="1:102" s="124" customFormat="1" ht="110.25" hidden="1" outlineLevel="1" x14ac:dyDescent="0.25">
      <c r="A41" s="126" t="s">
        <v>509</v>
      </c>
      <c r="B41" s="127" t="s">
        <v>637</v>
      </c>
      <c r="C41" s="128" t="s">
        <v>655</v>
      </c>
      <c r="D41" s="128" t="e">
        <f>CONCATENATE(#REF!,#REF!,#REF!,#REF!,#REF!,#REF!,#REF!,#REF!,#REF!,#REF!)</f>
        <v>#REF!</v>
      </c>
      <c r="E41" s="107" t="s">
        <v>482</v>
      </c>
      <c r="F41" s="107" t="s">
        <v>482</v>
      </c>
      <c r="G41" s="107" t="s">
        <v>482</v>
      </c>
      <c r="H41" s="422" t="s">
        <v>482</v>
      </c>
      <c r="I41" s="422"/>
      <c r="J41" s="422">
        <f>SUM(J42:J43)</f>
        <v>0</v>
      </c>
      <c r="K41" s="422">
        <f t="shared" ref="K41:BV41" si="58">SUM(K42:K43)</f>
        <v>0</v>
      </c>
      <c r="L41" s="416" t="s">
        <v>482</v>
      </c>
      <c r="M41" s="422">
        <f t="shared" si="58"/>
        <v>0</v>
      </c>
      <c r="N41" s="422">
        <f t="shared" si="58"/>
        <v>0</v>
      </c>
      <c r="O41" s="422">
        <f t="shared" si="58"/>
        <v>0</v>
      </c>
      <c r="P41" s="422">
        <f t="shared" si="58"/>
        <v>0</v>
      </c>
      <c r="Q41" s="422">
        <f t="shared" si="58"/>
        <v>0</v>
      </c>
      <c r="R41" s="422">
        <f t="shared" si="58"/>
        <v>0</v>
      </c>
      <c r="S41" s="422">
        <f t="shared" si="58"/>
        <v>0</v>
      </c>
      <c r="T41" s="422">
        <f t="shared" si="58"/>
        <v>0</v>
      </c>
      <c r="U41" s="422">
        <f t="shared" si="58"/>
        <v>0</v>
      </c>
      <c r="V41" s="422">
        <f t="shared" si="58"/>
        <v>0</v>
      </c>
      <c r="W41" s="422">
        <f t="shared" si="58"/>
        <v>0</v>
      </c>
      <c r="X41" s="422">
        <f t="shared" si="58"/>
        <v>0</v>
      </c>
      <c r="Y41" s="422">
        <f t="shared" si="58"/>
        <v>0</v>
      </c>
      <c r="Z41" s="422">
        <f t="shared" si="58"/>
        <v>0</v>
      </c>
      <c r="AA41" s="422">
        <f t="shared" si="58"/>
        <v>0</v>
      </c>
      <c r="AB41" s="422">
        <f t="shared" si="58"/>
        <v>0</v>
      </c>
      <c r="AC41" s="422">
        <f t="shared" si="58"/>
        <v>0</v>
      </c>
      <c r="AD41" s="422">
        <f t="shared" si="58"/>
        <v>0</v>
      </c>
      <c r="AE41" s="422">
        <f t="shared" si="58"/>
        <v>0</v>
      </c>
      <c r="AF41" s="422">
        <f t="shared" si="58"/>
        <v>0</v>
      </c>
      <c r="AG41" s="422">
        <f t="shared" si="58"/>
        <v>0</v>
      </c>
      <c r="AH41" s="422">
        <f t="shared" si="58"/>
        <v>0</v>
      </c>
      <c r="AI41" s="422">
        <f t="shared" si="58"/>
        <v>0</v>
      </c>
      <c r="AJ41" s="422">
        <f t="shared" si="58"/>
        <v>0</v>
      </c>
      <c r="AK41" s="422">
        <f t="shared" si="58"/>
        <v>0</v>
      </c>
      <c r="AL41" s="422">
        <f t="shared" si="58"/>
        <v>0</v>
      </c>
      <c r="AM41" s="422">
        <f t="shared" si="58"/>
        <v>0</v>
      </c>
      <c r="AN41" s="422">
        <f t="shared" si="58"/>
        <v>0</v>
      </c>
      <c r="AO41" s="422">
        <f t="shared" si="58"/>
        <v>0</v>
      </c>
      <c r="AP41" s="422">
        <f t="shared" si="58"/>
        <v>0</v>
      </c>
      <c r="AQ41" s="422">
        <f t="shared" si="58"/>
        <v>0</v>
      </c>
      <c r="AR41" s="422">
        <f t="shared" si="58"/>
        <v>0</v>
      </c>
      <c r="AS41" s="422">
        <f t="shared" si="58"/>
        <v>0</v>
      </c>
      <c r="AT41" s="422">
        <f t="shared" si="58"/>
        <v>0</v>
      </c>
      <c r="AU41" s="422">
        <f t="shared" si="58"/>
        <v>0</v>
      </c>
      <c r="AV41" s="422">
        <f t="shared" si="58"/>
        <v>0</v>
      </c>
      <c r="AW41" s="422">
        <f t="shared" si="58"/>
        <v>0</v>
      </c>
      <c r="AX41" s="422">
        <f t="shared" si="58"/>
        <v>0</v>
      </c>
      <c r="AY41" s="369">
        <f t="shared" si="58"/>
        <v>0</v>
      </c>
      <c r="AZ41" s="422">
        <f t="shared" si="58"/>
        <v>0</v>
      </c>
      <c r="BA41" s="422">
        <f t="shared" si="58"/>
        <v>0</v>
      </c>
      <c r="BB41" s="422">
        <f t="shared" si="58"/>
        <v>0</v>
      </c>
      <c r="BC41" s="422">
        <f t="shared" si="58"/>
        <v>0</v>
      </c>
      <c r="BD41" s="422">
        <f t="shared" si="58"/>
        <v>0</v>
      </c>
      <c r="BE41" s="422">
        <f t="shared" si="58"/>
        <v>0</v>
      </c>
      <c r="BF41" s="422">
        <f t="shared" si="58"/>
        <v>0</v>
      </c>
      <c r="BG41" s="422">
        <f t="shared" si="58"/>
        <v>0</v>
      </c>
      <c r="BH41" s="422">
        <f t="shared" si="58"/>
        <v>0</v>
      </c>
      <c r="BI41" s="369">
        <f t="shared" si="58"/>
        <v>0</v>
      </c>
      <c r="BJ41" s="422">
        <f t="shared" si="58"/>
        <v>0</v>
      </c>
      <c r="BK41" s="422">
        <f t="shared" si="58"/>
        <v>0</v>
      </c>
      <c r="BL41" s="422">
        <f t="shared" si="58"/>
        <v>0</v>
      </c>
      <c r="BM41" s="422">
        <f t="shared" si="58"/>
        <v>0</v>
      </c>
      <c r="BN41" s="422">
        <f t="shared" si="58"/>
        <v>0</v>
      </c>
      <c r="BO41" s="422">
        <f t="shared" si="58"/>
        <v>0</v>
      </c>
      <c r="BP41" s="422">
        <f t="shared" si="58"/>
        <v>0</v>
      </c>
      <c r="BQ41" s="422">
        <f t="shared" si="58"/>
        <v>0</v>
      </c>
      <c r="BR41" s="422">
        <f t="shared" si="58"/>
        <v>0</v>
      </c>
      <c r="BS41" s="422">
        <f t="shared" si="58"/>
        <v>0</v>
      </c>
      <c r="BT41" s="422">
        <f t="shared" si="58"/>
        <v>0</v>
      </c>
      <c r="BU41" s="422">
        <f t="shared" si="58"/>
        <v>0</v>
      </c>
      <c r="BV41" s="422">
        <f t="shared" si="58"/>
        <v>0</v>
      </c>
      <c r="BW41" s="422">
        <f t="shared" ref="BW41:CS41" si="59">SUM(BW42:BW43)</f>
        <v>0</v>
      </c>
      <c r="BX41" s="369">
        <f t="shared" si="59"/>
        <v>0</v>
      </c>
      <c r="BY41" s="422">
        <f t="shared" si="59"/>
        <v>0</v>
      </c>
      <c r="BZ41" s="422">
        <f t="shared" si="59"/>
        <v>0</v>
      </c>
      <c r="CA41" s="422">
        <f t="shared" si="59"/>
        <v>0</v>
      </c>
      <c r="CB41" s="422">
        <f t="shared" si="59"/>
        <v>0</v>
      </c>
      <c r="CC41" s="422">
        <f t="shared" si="59"/>
        <v>0</v>
      </c>
      <c r="CD41" s="422">
        <f t="shared" si="59"/>
        <v>0</v>
      </c>
      <c r="CE41" s="422">
        <f t="shared" si="59"/>
        <v>0</v>
      </c>
      <c r="CF41" s="422">
        <f t="shared" si="59"/>
        <v>0</v>
      </c>
      <c r="CG41" s="422">
        <f t="shared" si="59"/>
        <v>0</v>
      </c>
      <c r="CH41" s="422">
        <f t="shared" si="59"/>
        <v>0</v>
      </c>
      <c r="CI41" s="422">
        <f t="shared" si="59"/>
        <v>0</v>
      </c>
      <c r="CJ41" s="369">
        <f t="shared" si="59"/>
        <v>0</v>
      </c>
      <c r="CK41" s="369">
        <f t="shared" si="59"/>
        <v>0</v>
      </c>
      <c r="CL41" s="369">
        <f t="shared" si="59"/>
        <v>0</v>
      </c>
      <c r="CM41" s="369">
        <f t="shared" si="59"/>
        <v>0</v>
      </c>
      <c r="CN41" s="369">
        <f t="shared" si="59"/>
        <v>0</v>
      </c>
      <c r="CO41" s="422">
        <f t="shared" si="59"/>
        <v>0</v>
      </c>
      <c r="CP41" s="422">
        <f t="shared" si="59"/>
        <v>0</v>
      </c>
      <c r="CQ41" s="422">
        <f t="shared" si="59"/>
        <v>0</v>
      </c>
      <c r="CR41" s="422">
        <f t="shared" si="59"/>
        <v>0</v>
      </c>
      <c r="CS41" s="422">
        <f t="shared" si="59"/>
        <v>0</v>
      </c>
      <c r="CT41" s="128" t="s">
        <v>482</v>
      </c>
      <c r="CU41" s="185">
        <f t="shared" si="6"/>
        <v>0</v>
      </c>
      <c r="CV41" s="185">
        <f t="shared" si="7"/>
        <v>0</v>
      </c>
      <c r="CX41" s="487">
        <f t="shared" si="8"/>
        <v>0</v>
      </c>
    </row>
    <row r="42" spans="1:102" s="124" customFormat="1" ht="94.5" hidden="1" outlineLevel="1" x14ac:dyDescent="0.25">
      <c r="A42" s="126" t="s">
        <v>512</v>
      </c>
      <c r="B42" s="127" t="s">
        <v>615</v>
      </c>
      <c r="C42" s="128" t="s">
        <v>655</v>
      </c>
      <c r="D42" s="128" t="e">
        <f>CONCATENATE(#REF!,#REF!,#REF!,#REF!,#REF!,#REF!,#REF!,#REF!,#REF!,#REF!)</f>
        <v>#REF!</v>
      </c>
      <c r="E42" s="107" t="s">
        <v>482</v>
      </c>
      <c r="F42" s="107" t="s">
        <v>482</v>
      </c>
      <c r="G42" s="107" t="s">
        <v>482</v>
      </c>
      <c r="H42" s="422" t="s">
        <v>482</v>
      </c>
      <c r="I42" s="422"/>
      <c r="J42" s="422">
        <v>0</v>
      </c>
      <c r="K42" s="422">
        <v>0</v>
      </c>
      <c r="L42" s="416" t="s">
        <v>482</v>
      </c>
      <c r="M42" s="422"/>
      <c r="N42" s="422">
        <v>0</v>
      </c>
      <c r="O42" s="422">
        <v>0</v>
      </c>
      <c r="P42" s="422" t="s">
        <v>482</v>
      </c>
      <c r="Q42" s="422">
        <v>0</v>
      </c>
      <c r="R42" s="422">
        <v>0</v>
      </c>
      <c r="S42" s="422">
        <v>0</v>
      </c>
      <c r="T42" s="422">
        <v>0</v>
      </c>
      <c r="U42" s="422">
        <v>0</v>
      </c>
      <c r="V42" s="422">
        <v>0</v>
      </c>
      <c r="W42" s="422">
        <v>0</v>
      </c>
      <c r="X42" s="422">
        <f>SUM(R42,AA42,AG42,AQ42,BA42)</f>
        <v>0</v>
      </c>
      <c r="Y42" s="422">
        <f t="shared" si="28"/>
        <v>0</v>
      </c>
      <c r="Z42" s="422">
        <f>SUM(BF42,BP42,BZ42)</f>
        <v>0</v>
      </c>
      <c r="AA42" s="422">
        <f>SUM(BK42,BU42,CE42)</f>
        <v>0</v>
      </c>
      <c r="AB42" s="422">
        <f t="shared" si="29"/>
        <v>0</v>
      </c>
      <c r="AC42" s="422">
        <v>0</v>
      </c>
      <c r="AD42" s="422">
        <v>0</v>
      </c>
      <c r="AE42" s="422">
        <v>0</v>
      </c>
      <c r="AF42" s="422">
        <v>0</v>
      </c>
      <c r="AG42" s="422">
        <f t="shared" si="30"/>
        <v>0</v>
      </c>
      <c r="AH42" s="422">
        <v>0</v>
      </c>
      <c r="AI42" s="422">
        <v>0</v>
      </c>
      <c r="AJ42" s="422">
        <v>0</v>
      </c>
      <c r="AK42" s="422">
        <v>0</v>
      </c>
      <c r="AL42" s="422">
        <f t="shared" si="31"/>
        <v>0</v>
      </c>
      <c r="AM42" s="422">
        <v>0</v>
      </c>
      <c r="AN42" s="422">
        <v>0</v>
      </c>
      <c r="AO42" s="422">
        <v>0</v>
      </c>
      <c r="AP42" s="422">
        <v>0</v>
      </c>
      <c r="AQ42" s="422">
        <f t="shared" si="32"/>
        <v>0</v>
      </c>
      <c r="AR42" s="422">
        <v>0</v>
      </c>
      <c r="AS42" s="422">
        <v>0</v>
      </c>
      <c r="AT42" s="422">
        <v>0</v>
      </c>
      <c r="AU42" s="422">
        <v>0</v>
      </c>
      <c r="AV42" s="422">
        <f t="shared" si="33"/>
        <v>0</v>
      </c>
      <c r="AW42" s="422">
        <v>0</v>
      </c>
      <c r="AX42" s="422">
        <v>0</v>
      </c>
      <c r="AY42" s="369">
        <v>0</v>
      </c>
      <c r="AZ42" s="422">
        <v>0</v>
      </c>
      <c r="BA42" s="422">
        <f t="shared" si="34"/>
        <v>0</v>
      </c>
      <c r="BB42" s="422">
        <v>0</v>
      </c>
      <c r="BC42" s="422">
        <v>0</v>
      </c>
      <c r="BD42" s="422">
        <v>0</v>
      </c>
      <c r="BE42" s="422">
        <v>0</v>
      </c>
      <c r="BF42" s="422">
        <f t="shared" si="35"/>
        <v>0</v>
      </c>
      <c r="BG42" s="422">
        <v>0</v>
      </c>
      <c r="BH42" s="422">
        <v>0</v>
      </c>
      <c r="BI42" s="369">
        <v>0</v>
      </c>
      <c r="BJ42" s="422">
        <v>0</v>
      </c>
      <c r="BK42" s="422">
        <f t="shared" si="36"/>
        <v>0</v>
      </c>
      <c r="BL42" s="422">
        <v>0</v>
      </c>
      <c r="BM42" s="422">
        <v>0</v>
      </c>
      <c r="BN42" s="422">
        <v>0</v>
      </c>
      <c r="BO42" s="422">
        <v>0</v>
      </c>
      <c r="BP42" s="422">
        <f t="shared" si="37"/>
        <v>0</v>
      </c>
      <c r="BQ42" s="422">
        <v>0</v>
      </c>
      <c r="BR42" s="422">
        <v>0</v>
      </c>
      <c r="BS42" s="422">
        <v>0</v>
      </c>
      <c r="BT42" s="422">
        <v>0</v>
      </c>
      <c r="BU42" s="422">
        <f t="shared" si="38"/>
        <v>0</v>
      </c>
      <c r="BV42" s="422">
        <v>0</v>
      </c>
      <c r="BW42" s="422">
        <v>0</v>
      </c>
      <c r="BX42" s="369">
        <v>0</v>
      </c>
      <c r="BY42" s="422">
        <v>0</v>
      </c>
      <c r="BZ42" s="422">
        <f t="shared" si="39"/>
        <v>0</v>
      </c>
      <c r="CA42" s="422">
        <v>0</v>
      </c>
      <c r="CB42" s="422">
        <v>0</v>
      </c>
      <c r="CC42" s="422">
        <v>0</v>
      </c>
      <c r="CD42" s="422">
        <v>0</v>
      </c>
      <c r="CE42" s="422">
        <f t="shared" si="40"/>
        <v>0</v>
      </c>
      <c r="CF42" s="422">
        <v>0</v>
      </c>
      <c r="CG42" s="422">
        <v>0</v>
      </c>
      <c r="CH42" s="422">
        <v>0</v>
      </c>
      <c r="CI42" s="422">
        <v>0</v>
      </c>
      <c r="CJ42" s="369">
        <f t="shared" si="41"/>
        <v>0</v>
      </c>
      <c r="CK42" s="369">
        <f t="shared" si="42"/>
        <v>0</v>
      </c>
      <c r="CL42" s="369">
        <f t="shared" si="43"/>
        <v>0</v>
      </c>
      <c r="CM42" s="369">
        <f t="shared" si="44"/>
        <v>0</v>
      </c>
      <c r="CN42" s="369">
        <f t="shared" si="45"/>
        <v>0</v>
      </c>
      <c r="CO42" s="422">
        <f t="shared" si="46"/>
        <v>0</v>
      </c>
      <c r="CP42" s="422">
        <f t="shared" si="47"/>
        <v>0</v>
      </c>
      <c r="CQ42" s="422">
        <f t="shared" si="48"/>
        <v>0</v>
      </c>
      <c r="CR42" s="422">
        <f t="shared" si="49"/>
        <v>0</v>
      </c>
      <c r="CS42" s="422">
        <f t="shared" si="50"/>
        <v>0</v>
      </c>
      <c r="CT42" s="128" t="s">
        <v>482</v>
      </c>
      <c r="CU42" s="185">
        <f t="shared" si="6"/>
        <v>0</v>
      </c>
      <c r="CV42" s="185">
        <f t="shared" si="7"/>
        <v>0</v>
      </c>
      <c r="CX42" s="487">
        <f t="shared" si="8"/>
        <v>0</v>
      </c>
    </row>
    <row r="43" spans="1:102" s="124" customFormat="1" ht="94.5" hidden="1" outlineLevel="1" x14ac:dyDescent="0.25">
      <c r="A43" s="126" t="s">
        <v>514</v>
      </c>
      <c r="B43" s="127" t="s">
        <v>638</v>
      </c>
      <c r="C43" s="128" t="s">
        <v>655</v>
      </c>
      <c r="D43" s="128" t="e">
        <f>CONCATENATE(#REF!,#REF!,#REF!,#REF!,#REF!,#REF!,#REF!,#REF!,#REF!,#REF!)</f>
        <v>#REF!</v>
      </c>
      <c r="E43" s="107" t="s">
        <v>482</v>
      </c>
      <c r="F43" s="107" t="s">
        <v>482</v>
      </c>
      <c r="G43" s="107" t="s">
        <v>482</v>
      </c>
      <c r="H43" s="422" t="s">
        <v>482</v>
      </c>
      <c r="I43" s="422"/>
      <c r="J43" s="422">
        <v>0</v>
      </c>
      <c r="K43" s="422">
        <v>0</v>
      </c>
      <c r="L43" s="416" t="s">
        <v>482</v>
      </c>
      <c r="M43" s="422"/>
      <c r="N43" s="422">
        <v>0</v>
      </c>
      <c r="O43" s="422">
        <v>0</v>
      </c>
      <c r="P43" s="422" t="s">
        <v>482</v>
      </c>
      <c r="Q43" s="422">
        <v>0</v>
      </c>
      <c r="R43" s="422">
        <v>0</v>
      </c>
      <c r="S43" s="422">
        <v>0</v>
      </c>
      <c r="T43" s="422">
        <v>0</v>
      </c>
      <c r="U43" s="422">
        <v>0</v>
      </c>
      <c r="V43" s="422">
        <v>0</v>
      </c>
      <c r="W43" s="422">
        <v>0</v>
      </c>
      <c r="X43" s="422">
        <f>SUM(R43,AA43,AG43,AQ43,BA43)</f>
        <v>0</v>
      </c>
      <c r="Y43" s="422">
        <f t="shared" si="28"/>
        <v>0</v>
      </c>
      <c r="Z43" s="422">
        <f>SUM(BF43,BP43,BZ43)</f>
        <v>0</v>
      </c>
      <c r="AA43" s="422">
        <f>SUM(BK43,BU43,CE43)</f>
        <v>0</v>
      </c>
      <c r="AB43" s="422">
        <f t="shared" si="29"/>
        <v>0</v>
      </c>
      <c r="AC43" s="422">
        <v>0</v>
      </c>
      <c r="AD43" s="422">
        <v>0</v>
      </c>
      <c r="AE43" s="422">
        <v>0</v>
      </c>
      <c r="AF43" s="422">
        <v>0</v>
      </c>
      <c r="AG43" s="422">
        <f t="shared" si="30"/>
        <v>0</v>
      </c>
      <c r="AH43" s="422">
        <v>0</v>
      </c>
      <c r="AI43" s="422">
        <v>0</v>
      </c>
      <c r="AJ43" s="422">
        <v>0</v>
      </c>
      <c r="AK43" s="422">
        <v>0</v>
      </c>
      <c r="AL43" s="422">
        <f t="shared" si="31"/>
        <v>0</v>
      </c>
      <c r="AM43" s="422">
        <v>0</v>
      </c>
      <c r="AN43" s="422">
        <v>0</v>
      </c>
      <c r="AO43" s="422">
        <v>0</v>
      </c>
      <c r="AP43" s="422">
        <v>0</v>
      </c>
      <c r="AQ43" s="422">
        <f t="shared" si="32"/>
        <v>0</v>
      </c>
      <c r="AR43" s="422">
        <v>0</v>
      </c>
      <c r="AS43" s="422">
        <v>0</v>
      </c>
      <c r="AT43" s="422">
        <v>0</v>
      </c>
      <c r="AU43" s="422">
        <v>0</v>
      </c>
      <c r="AV43" s="422">
        <f t="shared" si="33"/>
        <v>0</v>
      </c>
      <c r="AW43" s="422">
        <v>0</v>
      </c>
      <c r="AX43" s="422">
        <v>0</v>
      </c>
      <c r="AY43" s="369">
        <v>0</v>
      </c>
      <c r="AZ43" s="422">
        <v>0</v>
      </c>
      <c r="BA43" s="422">
        <f t="shared" si="34"/>
        <v>0</v>
      </c>
      <c r="BB43" s="422">
        <v>0</v>
      </c>
      <c r="BC43" s="422">
        <v>0</v>
      </c>
      <c r="BD43" s="422">
        <v>0</v>
      </c>
      <c r="BE43" s="422">
        <v>0</v>
      </c>
      <c r="BF43" s="422">
        <f t="shared" si="35"/>
        <v>0</v>
      </c>
      <c r="BG43" s="422">
        <v>0</v>
      </c>
      <c r="BH43" s="422">
        <v>0</v>
      </c>
      <c r="BI43" s="369">
        <v>0</v>
      </c>
      <c r="BJ43" s="422">
        <v>0</v>
      </c>
      <c r="BK43" s="422">
        <f t="shared" si="36"/>
        <v>0</v>
      </c>
      <c r="BL43" s="422">
        <v>0</v>
      </c>
      <c r="BM43" s="422">
        <v>0</v>
      </c>
      <c r="BN43" s="422">
        <v>0</v>
      </c>
      <c r="BO43" s="422">
        <v>0</v>
      </c>
      <c r="BP43" s="422">
        <f t="shared" si="37"/>
        <v>0</v>
      </c>
      <c r="BQ43" s="422">
        <v>0</v>
      </c>
      <c r="BR43" s="422">
        <v>0</v>
      </c>
      <c r="BS43" s="422">
        <v>0</v>
      </c>
      <c r="BT43" s="422">
        <v>0</v>
      </c>
      <c r="BU43" s="422">
        <f t="shared" si="38"/>
        <v>0</v>
      </c>
      <c r="BV43" s="422">
        <v>0</v>
      </c>
      <c r="BW43" s="422">
        <v>0</v>
      </c>
      <c r="BX43" s="369">
        <v>0</v>
      </c>
      <c r="BY43" s="422">
        <v>0</v>
      </c>
      <c r="BZ43" s="422">
        <f t="shared" si="39"/>
        <v>0</v>
      </c>
      <c r="CA43" s="422">
        <v>0</v>
      </c>
      <c r="CB43" s="422">
        <v>0</v>
      </c>
      <c r="CC43" s="422">
        <v>0</v>
      </c>
      <c r="CD43" s="422">
        <v>0</v>
      </c>
      <c r="CE43" s="422">
        <f t="shared" si="40"/>
        <v>0</v>
      </c>
      <c r="CF43" s="422">
        <v>0</v>
      </c>
      <c r="CG43" s="422">
        <v>0</v>
      </c>
      <c r="CH43" s="422">
        <v>0</v>
      </c>
      <c r="CI43" s="422">
        <v>0</v>
      </c>
      <c r="CJ43" s="369">
        <f t="shared" si="41"/>
        <v>0</v>
      </c>
      <c r="CK43" s="369">
        <f t="shared" si="42"/>
        <v>0</v>
      </c>
      <c r="CL43" s="369">
        <f t="shared" si="43"/>
        <v>0</v>
      </c>
      <c r="CM43" s="369">
        <f t="shared" si="44"/>
        <v>0</v>
      </c>
      <c r="CN43" s="369">
        <f t="shared" si="45"/>
        <v>0</v>
      </c>
      <c r="CO43" s="422">
        <f t="shared" si="46"/>
        <v>0</v>
      </c>
      <c r="CP43" s="422">
        <f t="shared" si="47"/>
        <v>0</v>
      </c>
      <c r="CQ43" s="422">
        <f t="shared" si="48"/>
        <v>0</v>
      </c>
      <c r="CR43" s="422">
        <f t="shared" si="49"/>
        <v>0</v>
      </c>
      <c r="CS43" s="422">
        <f t="shared" si="50"/>
        <v>0</v>
      </c>
      <c r="CT43" s="128" t="s">
        <v>482</v>
      </c>
      <c r="CU43" s="185">
        <f t="shared" si="6"/>
        <v>0</v>
      </c>
      <c r="CV43" s="185">
        <f t="shared" si="7"/>
        <v>0</v>
      </c>
      <c r="CX43" s="487">
        <f t="shared" si="8"/>
        <v>0</v>
      </c>
    </row>
    <row r="44" spans="1:102" s="124" customFormat="1" ht="47.25" collapsed="1" x14ac:dyDescent="0.25">
      <c r="A44" s="126" t="s">
        <v>533</v>
      </c>
      <c r="B44" s="127" t="s">
        <v>616</v>
      </c>
      <c r="C44" s="128" t="s">
        <v>655</v>
      </c>
      <c r="D44" s="128" t="e">
        <f>CONCATENATE(#REF!,#REF!,#REF!,#REF!,#REF!,#REF!,#REF!,#REF!,#REF!,#REF!)</f>
        <v>#REF!</v>
      </c>
      <c r="E44" s="128" t="s">
        <v>482</v>
      </c>
      <c r="F44" s="128" t="s">
        <v>482</v>
      </c>
      <c r="G44" s="128" t="s">
        <v>482</v>
      </c>
      <c r="H44" s="422" t="s">
        <v>482</v>
      </c>
      <c r="I44" s="422"/>
      <c r="J44" s="422">
        <f>SUM(J45,J55,J58,J71)</f>
        <v>0.8620035532994923</v>
      </c>
      <c r="K44" s="422">
        <f>SUM(K45,K55,K58,K71)</f>
        <v>6.7925879999999994</v>
      </c>
      <c r="L44" s="416" t="s">
        <v>482</v>
      </c>
      <c r="M44" s="422">
        <f>SUM(M45,M55,M58,M71)</f>
        <v>0</v>
      </c>
      <c r="N44" s="422">
        <f>SUM(N45,N55,N58,N71)</f>
        <v>37.168221827411173</v>
      </c>
      <c r="O44" s="422">
        <f>SUM(O45,O55,O58,O71)</f>
        <v>288.89896327007864</v>
      </c>
      <c r="P44" s="422" t="s">
        <v>482</v>
      </c>
      <c r="Q44" s="422">
        <f t="shared" ref="Q44:AV44" si="60">SUM(Q45,Q55,Q58,Q71)</f>
        <v>0</v>
      </c>
      <c r="R44" s="422">
        <f t="shared" si="60"/>
        <v>0</v>
      </c>
      <c r="S44" s="422">
        <f t="shared" si="60"/>
        <v>6.7925879999999994</v>
      </c>
      <c r="T44" s="422">
        <f t="shared" si="60"/>
        <v>7.5932061335504315</v>
      </c>
      <c r="U44" s="422">
        <f t="shared" si="60"/>
        <v>288.89896327007864</v>
      </c>
      <c r="V44" s="422">
        <f t="shared" si="60"/>
        <v>288.89896327007864</v>
      </c>
      <c r="W44" s="422">
        <f t="shared" si="60"/>
        <v>2.8068</v>
      </c>
      <c r="X44" s="422">
        <f t="shared" si="60"/>
        <v>288.89896327007864</v>
      </c>
      <c r="Y44" s="422">
        <f t="shared" si="60"/>
        <v>2.8068</v>
      </c>
      <c r="Z44" s="422">
        <f t="shared" si="60"/>
        <v>2.8059632700786419</v>
      </c>
      <c r="AA44" s="422">
        <f t="shared" si="60"/>
        <v>288.89896327007864</v>
      </c>
      <c r="AB44" s="422">
        <f t="shared" si="60"/>
        <v>0</v>
      </c>
      <c r="AC44" s="422">
        <f t="shared" si="60"/>
        <v>0</v>
      </c>
      <c r="AD44" s="422">
        <f t="shared" si="60"/>
        <v>0</v>
      </c>
      <c r="AE44" s="422">
        <f t="shared" si="60"/>
        <v>0</v>
      </c>
      <c r="AF44" s="422">
        <f t="shared" si="60"/>
        <v>0</v>
      </c>
      <c r="AG44" s="422">
        <f t="shared" si="60"/>
        <v>0</v>
      </c>
      <c r="AH44" s="422">
        <f t="shared" si="60"/>
        <v>0</v>
      </c>
      <c r="AI44" s="422">
        <f t="shared" si="60"/>
        <v>0</v>
      </c>
      <c r="AJ44" s="422">
        <f t="shared" si="60"/>
        <v>0</v>
      </c>
      <c r="AK44" s="422">
        <f t="shared" si="60"/>
        <v>0</v>
      </c>
      <c r="AL44" s="422">
        <f t="shared" si="60"/>
        <v>0</v>
      </c>
      <c r="AM44" s="422">
        <f t="shared" si="60"/>
        <v>0</v>
      </c>
      <c r="AN44" s="422">
        <f t="shared" si="60"/>
        <v>0</v>
      </c>
      <c r="AO44" s="422">
        <f t="shared" si="60"/>
        <v>0</v>
      </c>
      <c r="AP44" s="422">
        <f t="shared" si="60"/>
        <v>0</v>
      </c>
      <c r="AQ44" s="422">
        <f t="shared" si="60"/>
        <v>0</v>
      </c>
      <c r="AR44" s="422">
        <f t="shared" si="60"/>
        <v>0</v>
      </c>
      <c r="AS44" s="422">
        <f t="shared" si="60"/>
        <v>0</v>
      </c>
      <c r="AT44" s="422">
        <f t="shared" si="60"/>
        <v>0</v>
      </c>
      <c r="AU44" s="422">
        <f t="shared" si="60"/>
        <v>0</v>
      </c>
      <c r="AV44" s="422">
        <f t="shared" si="60"/>
        <v>2.1360000000000001</v>
      </c>
      <c r="AW44" s="422">
        <f t="shared" ref="AW44:CB44" si="61">SUM(AW45,AW55,AW58,AW71)</f>
        <v>0</v>
      </c>
      <c r="AX44" s="422">
        <f t="shared" si="61"/>
        <v>0</v>
      </c>
      <c r="AY44" s="369">
        <f t="shared" si="61"/>
        <v>2.1360000000000001</v>
      </c>
      <c r="AZ44" s="422">
        <f t="shared" si="61"/>
        <v>0</v>
      </c>
      <c r="BA44" s="422">
        <f t="shared" si="61"/>
        <v>2.1356280000000001</v>
      </c>
      <c r="BB44" s="422">
        <f t="shared" si="61"/>
        <v>0</v>
      </c>
      <c r="BC44" s="422">
        <f t="shared" si="61"/>
        <v>0</v>
      </c>
      <c r="BD44" s="422">
        <f t="shared" si="61"/>
        <v>2.1356280000000001</v>
      </c>
      <c r="BE44" s="422">
        <f t="shared" si="61"/>
        <v>0</v>
      </c>
      <c r="BF44" s="422">
        <f t="shared" si="61"/>
        <v>7.0366</v>
      </c>
      <c r="BG44" s="422">
        <f t="shared" si="61"/>
        <v>0</v>
      </c>
      <c r="BH44" s="422">
        <f t="shared" si="61"/>
        <v>0</v>
      </c>
      <c r="BI44" s="369">
        <f t="shared" si="61"/>
        <v>7.0366</v>
      </c>
      <c r="BJ44" s="422">
        <f t="shared" si="61"/>
        <v>0</v>
      </c>
      <c r="BK44" s="422">
        <f t="shared" si="61"/>
        <v>0</v>
      </c>
      <c r="BL44" s="422">
        <f t="shared" si="61"/>
        <v>0</v>
      </c>
      <c r="BM44" s="422">
        <f t="shared" si="61"/>
        <v>0</v>
      </c>
      <c r="BN44" s="422">
        <f t="shared" si="61"/>
        <v>0</v>
      </c>
      <c r="BO44" s="422">
        <f t="shared" si="61"/>
        <v>0</v>
      </c>
      <c r="BP44" s="422">
        <f t="shared" si="61"/>
        <v>0.19920000000000002</v>
      </c>
      <c r="BQ44" s="422">
        <f t="shared" si="61"/>
        <v>0</v>
      </c>
      <c r="BR44" s="422">
        <f t="shared" si="61"/>
        <v>0</v>
      </c>
      <c r="BS44" s="422">
        <f t="shared" si="61"/>
        <v>0.19920000000000002</v>
      </c>
      <c r="BT44" s="422">
        <f t="shared" si="61"/>
        <v>0</v>
      </c>
      <c r="BU44" s="422">
        <f t="shared" si="61"/>
        <v>0</v>
      </c>
      <c r="BV44" s="422">
        <f t="shared" si="61"/>
        <v>0</v>
      </c>
      <c r="BW44" s="422">
        <f t="shared" si="61"/>
        <v>0</v>
      </c>
      <c r="BX44" s="369">
        <f t="shared" si="61"/>
        <v>0.19929828819599996</v>
      </c>
      <c r="BY44" s="422">
        <f t="shared" si="61"/>
        <v>11.52</v>
      </c>
      <c r="BZ44" s="422">
        <f t="shared" si="61"/>
        <v>0.312</v>
      </c>
      <c r="CA44" s="422">
        <f t="shared" si="61"/>
        <v>0</v>
      </c>
      <c r="CB44" s="422">
        <f t="shared" si="61"/>
        <v>0</v>
      </c>
      <c r="CC44" s="422">
        <f t="shared" ref="CC44:CS44" si="62">SUM(CC45,CC55,CC58,CC71)</f>
        <v>0.312</v>
      </c>
      <c r="CD44" s="422">
        <f t="shared" si="62"/>
        <v>0</v>
      </c>
      <c r="CE44" s="422">
        <f t="shared" si="62"/>
        <v>0</v>
      </c>
      <c r="CF44" s="422">
        <f t="shared" si="62"/>
        <v>0</v>
      </c>
      <c r="CG44" s="422">
        <f t="shared" si="62"/>
        <v>0</v>
      </c>
      <c r="CH44" s="422">
        <f t="shared" si="62"/>
        <v>0</v>
      </c>
      <c r="CI44" s="422">
        <f t="shared" si="62"/>
        <v>267.69600000000003</v>
      </c>
      <c r="CJ44" s="369">
        <f t="shared" si="62"/>
        <v>2.8068</v>
      </c>
      <c r="CK44" s="369">
        <f t="shared" si="62"/>
        <v>0</v>
      </c>
      <c r="CL44" s="369">
        <f t="shared" si="62"/>
        <v>0</v>
      </c>
      <c r="CM44" s="369">
        <f t="shared" si="62"/>
        <v>2.8068</v>
      </c>
      <c r="CN44" s="369">
        <f t="shared" si="62"/>
        <v>0</v>
      </c>
      <c r="CO44" s="422">
        <f t="shared" si="62"/>
        <v>289.50646327007865</v>
      </c>
      <c r="CP44" s="422">
        <f t="shared" si="62"/>
        <v>0</v>
      </c>
      <c r="CQ44" s="422">
        <f t="shared" si="62"/>
        <v>0</v>
      </c>
      <c r="CR44" s="422">
        <f t="shared" si="62"/>
        <v>10.290463270078641</v>
      </c>
      <c r="CS44" s="422">
        <f t="shared" si="62"/>
        <v>279.21600000000001</v>
      </c>
      <c r="CT44" s="128" t="s">
        <v>482</v>
      </c>
      <c r="CU44" s="185">
        <f t="shared" si="6"/>
        <v>9.683799999999998</v>
      </c>
      <c r="CV44" s="185">
        <f t="shared" si="7"/>
        <v>9.1725999999999992</v>
      </c>
      <c r="CX44" s="487">
        <f t="shared" si="8"/>
        <v>0.63478799190202506</v>
      </c>
    </row>
    <row r="45" spans="1:102" s="124" customFormat="1" ht="78.75" x14ac:dyDescent="0.25">
      <c r="A45" s="126" t="s">
        <v>535</v>
      </c>
      <c r="B45" s="127" t="s">
        <v>617</v>
      </c>
      <c r="C45" s="128" t="s">
        <v>655</v>
      </c>
      <c r="D45" s="128" t="e">
        <f>CONCATENATE(#REF!,#REF!,#REF!,#REF!,#REF!,#REF!,#REF!,#REF!,#REF!,#REF!)</f>
        <v>#REF!</v>
      </c>
      <c r="E45" s="128" t="s">
        <v>482</v>
      </c>
      <c r="F45" s="128" t="s">
        <v>482</v>
      </c>
      <c r="G45" s="128" t="s">
        <v>482</v>
      </c>
      <c r="H45" s="422" t="s">
        <v>482</v>
      </c>
      <c r="I45" s="422"/>
      <c r="J45" s="422">
        <f>SUM(J46,J47)</f>
        <v>0</v>
      </c>
      <c r="K45" s="422">
        <f>SUM(K46,K47)</f>
        <v>0</v>
      </c>
      <c r="L45" s="416" t="s">
        <v>482</v>
      </c>
      <c r="M45" s="422">
        <f>SUM(M46,M47)</f>
        <v>0</v>
      </c>
      <c r="N45" s="422">
        <f>SUM(N46,N47)</f>
        <v>36.306218274111679</v>
      </c>
      <c r="O45" s="422">
        <f>SUM(O46,O47)</f>
        <v>286.09300000000002</v>
      </c>
      <c r="P45" s="422" t="s">
        <v>482</v>
      </c>
      <c r="Q45" s="422">
        <f t="shared" ref="Q45:AV45" si="63">SUM(Q46,Q47)</f>
        <v>0</v>
      </c>
      <c r="R45" s="422">
        <f t="shared" si="63"/>
        <v>0</v>
      </c>
      <c r="S45" s="422">
        <f t="shared" si="63"/>
        <v>0</v>
      </c>
      <c r="T45" s="422">
        <f t="shared" si="63"/>
        <v>0</v>
      </c>
      <c r="U45" s="422">
        <f t="shared" si="63"/>
        <v>286.09300000000002</v>
      </c>
      <c r="V45" s="422">
        <f t="shared" si="63"/>
        <v>286.09300000000002</v>
      </c>
      <c r="W45" s="422">
        <f t="shared" si="63"/>
        <v>0</v>
      </c>
      <c r="X45" s="422">
        <f t="shared" si="63"/>
        <v>286.09300000000002</v>
      </c>
      <c r="Y45" s="422">
        <f t="shared" si="63"/>
        <v>0</v>
      </c>
      <c r="Z45" s="422">
        <f t="shared" si="63"/>
        <v>0</v>
      </c>
      <c r="AA45" s="422">
        <f t="shared" si="63"/>
        <v>286.09300000000002</v>
      </c>
      <c r="AB45" s="422">
        <f t="shared" si="63"/>
        <v>0</v>
      </c>
      <c r="AC45" s="422">
        <f t="shared" si="63"/>
        <v>0</v>
      </c>
      <c r="AD45" s="422">
        <f t="shared" si="63"/>
        <v>0</v>
      </c>
      <c r="AE45" s="422">
        <f t="shared" si="63"/>
        <v>0</v>
      </c>
      <c r="AF45" s="422">
        <f t="shared" si="63"/>
        <v>0</v>
      </c>
      <c r="AG45" s="422">
        <f t="shared" si="63"/>
        <v>0</v>
      </c>
      <c r="AH45" s="422">
        <f t="shared" si="63"/>
        <v>0</v>
      </c>
      <c r="AI45" s="422">
        <f t="shared" si="63"/>
        <v>0</v>
      </c>
      <c r="AJ45" s="422">
        <f t="shared" si="63"/>
        <v>0</v>
      </c>
      <c r="AK45" s="422">
        <f t="shared" si="63"/>
        <v>0</v>
      </c>
      <c r="AL45" s="422">
        <f t="shared" si="63"/>
        <v>0</v>
      </c>
      <c r="AM45" s="422">
        <f t="shared" si="63"/>
        <v>0</v>
      </c>
      <c r="AN45" s="422">
        <f t="shared" si="63"/>
        <v>0</v>
      </c>
      <c r="AO45" s="422">
        <f t="shared" si="63"/>
        <v>0</v>
      </c>
      <c r="AP45" s="422">
        <f t="shared" si="63"/>
        <v>0</v>
      </c>
      <c r="AQ45" s="422">
        <f t="shared" si="63"/>
        <v>0</v>
      </c>
      <c r="AR45" s="422">
        <f t="shared" si="63"/>
        <v>0</v>
      </c>
      <c r="AS45" s="422">
        <f t="shared" si="63"/>
        <v>0</v>
      </c>
      <c r="AT45" s="422">
        <f t="shared" si="63"/>
        <v>0</v>
      </c>
      <c r="AU45" s="422">
        <f t="shared" si="63"/>
        <v>0</v>
      </c>
      <c r="AV45" s="422">
        <f t="shared" si="63"/>
        <v>0</v>
      </c>
      <c r="AW45" s="422">
        <f t="shared" ref="AW45:CB45" si="64">SUM(AW46,AW47)</f>
        <v>0</v>
      </c>
      <c r="AX45" s="422">
        <f t="shared" si="64"/>
        <v>0</v>
      </c>
      <c r="AY45" s="369">
        <f t="shared" si="64"/>
        <v>0</v>
      </c>
      <c r="AZ45" s="422">
        <f t="shared" si="64"/>
        <v>0</v>
      </c>
      <c r="BA45" s="422">
        <f t="shared" si="64"/>
        <v>0</v>
      </c>
      <c r="BB45" s="422">
        <f t="shared" si="64"/>
        <v>0</v>
      </c>
      <c r="BC45" s="422">
        <f t="shared" si="64"/>
        <v>0</v>
      </c>
      <c r="BD45" s="422">
        <f t="shared" si="64"/>
        <v>0</v>
      </c>
      <c r="BE45" s="422">
        <f t="shared" si="64"/>
        <v>0</v>
      </c>
      <c r="BF45" s="422">
        <f t="shared" si="64"/>
        <v>6.8769999999999998</v>
      </c>
      <c r="BG45" s="422">
        <f t="shared" si="64"/>
        <v>0</v>
      </c>
      <c r="BH45" s="422">
        <f t="shared" si="64"/>
        <v>0</v>
      </c>
      <c r="BI45" s="369">
        <f t="shared" si="64"/>
        <v>6.8769999999999998</v>
      </c>
      <c r="BJ45" s="422">
        <f t="shared" si="64"/>
        <v>0</v>
      </c>
      <c r="BK45" s="422">
        <f t="shared" si="64"/>
        <v>0</v>
      </c>
      <c r="BL45" s="422">
        <f t="shared" si="64"/>
        <v>0</v>
      </c>
      <c r="BM45" s="422">
        <f t="shared" si="64"/>
        <v>0</v>
      </c>
      <c r="BN45" s="422">
        <f t="shared" si="64"/>
        <v>0</v>
      </c>
      <c r="BO45" s="422">
        <f t="shared" si="64"/>
        <v>0</v>
      </c>
      <c r="BP45" s="422">
        <f t="shared" si="64"/>
        <v>0</v>
      </c>
      <c r="BQ45" s="422">
        <f t="shared" si="64"/>
        <v>0</v>
      </c>
      <c r="BR45" s="422">
        <f t="shared" si="64"/>
        <v>0</v>
      </c>
      <c r="BS45" s="422">
        <f t="shared" si="64"/>
        <v>0</v>
      </c>
      <c r="BT45" s="422">
        <f t="shared" si="64"/>
        <v>0</v>
      </c>
      <c r="BU45" s="422">
        <f t="shared" si="64"/>
        <v>0</v>
      </c>
      <c r="BV45" s="422">
        <f t="shared" si="64"/>
        <v>0</v>
      </c>
      <c r="BW45" s="422">
        <f t="shared" si="64"/>
        <v>0</v>
      </c>
      <c r="BX45" s="369">
        <f t="shared" si="64"/>
        <v>0</v>
      </c>
      <c r="BY45" s="422">
        <f t="shared" si="64"/>
        <v>11.52</v>
      </c>
      <c r="BZ45" s="422">
        <f t="shared" si="64"/>
        <v>0</v>
      </c>
      <c r="CA45" s="422">
        <f t="shared" si="64"/>
        <v>0</v>
      </c>
      <c r="CB45" s="422">
        <f t="shared" si="64"/>
        <v>0</v>
      </c>
      <c r="CC45" s="422">
        <f t="shared" ref="CC45:CS45" si="65">SUM(CC46,CC47)</f>
        <v>0</v>
      </c>
      <c r="CD45" s="422">
        <f t="shared" si="65"/>
        <v>0</v>
      </c>
      <c r="CE45" s="422">
        <f t="shared" si="65"/>
        <v>0</v>
      </c>
      <c r="CF45" s="422">
        <f t="shared" si="65"/>
        <v>0</v>
      </c>
      <c r="CG45" s="422">
        <f t="shared" si="65"/>
        <v>0</v>
      </c>
      <c r="CH45" s="422">
        <f t="shared" si="65"/>
        <v>0</v>
      </c>
      <c r="CI45" s="422">
        <f t="shared" si="65"/>
        <v>267.69600000000003</v>
      </c>
      <c r="CJ45" s="369">
        <f t="shared" si="65"/>
        <v>0</v>
      </c>
      <c r="CK45" s="369">
        <f t="shared" si="65"/>
        <v>0</v>
      </c>
      <c r="CL45" s="369">
        <f t="shared" si="65"/>
        <v>0</v>
      </c>
      <c r="CM45" s="369">
        <f t="shared" si="65"/>
        <v>0</v>
      </c>
      <c r="CN45" s="369">
        <f t="shared" si="65"/>
        <v>0</v>
      </c>
      <c r="CO45" s="422">
        <f t="shared" si="65"/>
        <v>286.70050000000003</v>
      </c>
      <c r="CP45" s="422">
        <f t="shared" si="65"/>
        <v>0</v>
      </c>
      <c r="CQ45" s="422">
        <f t="shared" si="65"/>
        <v>0</v>
      </c>
      <c r="CR45" s="422">
        <f t="shared" si="65"/>
        <v>7.4844999999999997</v>
      </c>
      <c r="CS45" s="422">
        <f t="shared" si="65"/>
        <v>279.21600000000001</v>
      </c>
      <c r="CT45" s="128" t="s">
        <v>482</v>
      </c>
      <c r="CU45" s="185">
        <f t="shared" si="6"/>
        <v>6.8769999999999998</v>
      </c>
      <c r="CV45" s="185">
        <f t="shared" si="7"/>
        <v>6.8769999999999998</v>
      </c>
      <c r="CX45" s="487">
        <f t="shared" si="8"/>
        <v>0.45079793266178847</v>
      </c>
    </row>
    <row r="46" spans="1:102" s="124" customFormat="1" ht="31.5" x14ac:dyDescent="0.25">
      <c r="A46" s="126" t="s">
        <v>536</v>
      </c>
      <c r="B46" s="127" t="s">
        <v>639</v>
      </c>
      <c r="C46" s="128" t="s">
        <v>655</v>
      </c>
      <c r="D46" s="128" t="e">
        <f>CONCATENATE(#REF!,#REF!,#REF!,#REF!,#REF!,#REF!,#REF!,#REF!,#REF!,#REF!)</f>
        <v>#REF!</v>
      </c>
      <c r="E46" s="128" t="s">
        <v>482</v>
      </c>
      <c r="F46" s="128" t="s">
        <v>482</v>
      </c>
      <c r="G46" s="128" t="s">
        <v>482</v>
      </c>
      <c r="H46" s="422" t="s">
        <v>482</v>
      </c>
      <c r="I46" s="422" t="s">
        <v>482</v>
      </c>
      <c r="J46" s="422" t="s">
        <v>482</v>
      </c>
      <c r="K46" s="422" t="s">
        <v>482</v>
      </c>
      <c r="L46" s="416" t="s">
        <v>482</v>
      </c>
      <c r="M46" s="422" t="s">
        <v>482</v>
      </c>
      <c r="N46" s="422" t="s">
        <v>482</v>
      </c>
      <c r="O46" s="422" t="s">
        <v>482</v>
      </c>
      <c r="P46" s="422" t="s">
        <v>482</v>
      </c>
      <c r="Q46" s="422" t="s">
        <v>482</v>
      </c>
      <c r="R46" s="422" t="s">
        <v>482</v>
      </c>
      <c r="S46" s="422" t="s">
        <v>482</v>
      </c>
      <c r="T46" s="422" t="s">
        <v>482</v>
      </c>
      <c r="U46" s="422" t="s">
        <v>482</v>
      </c>
      <c r="V46" s="422" t="s">
        <v>482</v>
      </c>
      <c r="W46" s="422" t="s">
        <v>482</v>
      </c>
      <c r="X46" s="422" t="s">
        <v>482</v>
      </c>
      <c r="Y46" s="422" t="s">
        <v>482</v>
      </c>
      <c r="Z46" s="422" t="s">
        <v>482</v>
      </c>
      <c r="AA46" s="422" t="s">
        <v>482</v>
      </c>
      <c r="AB46" s="422" t="s">
        <v>482</v>
      </c>
      <c r="AC46" s="422" t="s">
        <v>482</v>
      </c>
      <c r="AD46" s="422" t="s">
        <v>482</v>
      </c>
      <c r="AE46" s="422" t="s">
        <v>482</v>
      </c>
      <c r="AF46" s="422" t="s">
        <v>482</v>
      </c>
      <c r="AG46" s="422" t="s">
        <v>482</v>
      </c>
      <c r="AH46" s="422" t="s">
        <v>482</v>
      </c>
      <c r="AI46" s="422" t="s">
        <v>482</v>
      </c>
      <c r="AJ46" s="422" t="s">
        <v>482</v>
      </c>
      <c r="AK46" s="422" t="s">
        <v>482</v>
      </c>
      <c r="AL46" s="422" t="s">
        <v>482</v>
      </c>
      <c r="AM46" s="422" t="s">
        <v>482</v>
      </c>
      <c r="AN46" s="422" t="s">
        <v>482</v>
      </c>
      <c r="AO46" s="422" t="s">
        <v>482</v>
      </c>
      <c r="AP46" s="422" t="s">
        <v>482</v>
      </c>
      <c r="AQ46" s="422" t="s">
        <v>482</v>
      </c>
      <c r="AR46" s="422" t="s">
        <v>482</v>
      </c>
      <c r="AS46" s="422" t="s">
        <v>482</v>
      </c>
      <c r="AT46" s="422" t="s">
        <v>482</v>
      </c>
      <c r="AU46" s="422" t="s">
        <v>482</v>
      </c>
      <c r="AV46" s="422" t="s">
        <v>482</v>
      </c>
      <c r="AW46" s="422" t="s">
        <v>482</v>
      </c>
      <c r="AX46" s="422" t="s">
        <v>482</v>
      </c>
      <c r="AY46" s="369" t="s">
        <v>482</v>
      </c>
      <c r="AZ46" s="422" t="s">
        <v>482</v>
      </c>
      <c r="BA46" s="422" t="s">
        <v>482</v>
      </c>
      <c r="BB46" s="422" t="s">
        <v>482</v>
      </c>
      <c r="BC46" s="422" t="s">
        <v>482</v>
      </c>
      <c r="BD46" s="422" t="s">
        <v>482</v>
      </c>
      <c r="BE46" s="422" t="s">
        <v>482</v>
      </c>
      <c r="BF46" s="422" t="s">
        <v>482</v>
      </c>
      <c r="BG46" s="422" t="s">
        <v>482</v>
      </c>
      <c r="BH46" s="422" t="s">
        <v>482</v>
      </c>
      <c r="BI46" s="422" t="s">
        <v>482</v>
      </c>
      <c r="BJ46" s="422" t="s">
        <v>482</v>
      </c>
      <c r="BK46" s="422" t="s">
        <v>482</v>
      </c>
      <c r="BL46" s="422" t="s">
        <v>482</v>
      </c>
      <c r="BM46" s="422" t="s">
        <v>482</v>
      </c>
      <c r="BN46" s="422" t="s">
        <v>482</v>
      </c>
      <c r="BO46" s="422" t="s">
        <v>482</v>
      </c>
      <c r="BP46" s="422" t="s">
        <v>482</v>
      </c>
      <c r="BQ46" s="422" t="s">
        <v>482</v>
      </c>
      <c r="BR46" s="422" t="s">
        <v>482</v>
      </c>
      <c r="BS46" s="422" t="s">
        <v>482</v>
      </c>
      <c r="BT46" s="422" t="s">
        <v>482</v>
      </c>
      <c r="BU46" s="422" t="s">
        <v>482</v>
      </c>
      <c r="BV46" s="422" t="s">
        <v>482</v>
      </c>
      <c r="BW46" s="422" t="s">
        <v>482</v>
      </c>
      <c r="BX46" s="422" t="s">
        <v>482</v>
      </c>
      <c r="BY46" s="422" t="s">
        <v>482</v>
      </c>
      <c r="BZ46" s="422" t="s">
        <v>482</v>
      </c>
      <c r="CA46" s="422" t="s">
        <v>482</v>
      </c>
      <c r="CB46" s="422" t="s">
        <v>482</v>
      </c>
      <c r="CC46" s="422" t="s">
        <v>482</v>
      </c>
      <c r="CD46" s="422" t="s">
        <v>482</v>
      </c>
      <c r="CE46" s="422" t="s">
        <v>482</v>
      </c>
      <c r="CF46" s="422" t="s">
        <v>482</v>
      </c>
      <c r="CG46" s="422" t="s">
        <v>482</v>
      </c>
      <c r="CH46" s="422" t="s">
        <v>482</v>
      </c>
      <c r="CI46" s="422" t="s">
        <v>482</v>
      </c>
      <c r="CJ46" s="369" t="s">
        <v>482</v>
      </c>
      <c r="CK46" s="369" t="s">
        <v>482</v>
      </c>
      <c r="CL46" s="369" t="s">
        <v>482</v>
      </c>
      <c r="CM46" s="369" t="s">
        <v>482</v>
      </c>
      <c r="CN46" s="369" t="s">
        <v>482</v>
      </c>
      <c r="CO46" s="422" t="s">
        <v>482</v>
      </c>
      <c r="CP46" s="422" t="s">
        <v>482</v>
      </c>
      <c r="CQ46" s="422" t="s">
        <v>482</v>
      </c>
      <c r="CR46" s="422" t="s">
        <v>482</v>
      </c>
      <c r="CS46" s="422" t="s">
        <v>482</v>
      </c>
      <c r="CT46" s="128" t="s">
        <v>482</v>
      </c>
      <c r="CU46" s="185">
        <f t="shared" si="6"/>
        <v>0</v>
      </c>
      <c r="CV46" s="185">
        <f t="shared" si="7"/>
        <v>0</v>
      </c>
      <c r="CX46" s="487">
        <f t="shared" si="8"/>
        <v>0</v>
      </c>
    </row>
    <row r="47" spans="1:102" s="124" customFormat="1" ht="78.75" x14ac:dyDescent="0.25">
      <c r="A47" s="126" t="s">
        <v>537</v>
      </c>
      <c r="B47" s="127" t="s">
        <v>640</v>
      </c>
      <c r="C47" s="128" t="s">
        <v>655</v>
      </c>
      <c r="D47" s="128" t="e">
        <f>CONCATENATE(#REF!,#REF!,#REF!,#REF!,#REF!,#REF!,#REF!,#REF!,#REF!,#REF!)</f>
        <v>#REF!</v>
      </c>
      <c r="E47" s="128" t="s">
        <v>482</v>
      </c>
      <c r="F47" s="128" t="s">
        <v>482</v>
      </c>
      <c r="G47" s="128" t="s">
        <v>482</v>
      </c>
      <c r="H47" s="422" t="s">
        <v>482</v>
      </c>
      <c r="I47" s="421"/>
      <c r="J47" s="420">
        <f>SUM(J48:J54)</f>
        <v>0</v>
      </c>
      <c r="K47" s="420">
        <f t="shared" ref="K47" si="66">SUM(K48:K54)</f>
        <v>0</v>
      </c>
      <c r="L47" s="416" t="s">
        <v>482</v>
      </c>
      <c r="M47" s="420">
        <f t="shared" ref="M47" si="67">SUM(M48:M54)</f>
        <v>0</v>
      </c>
      <c r="N47" s="420">
        <f t="shared" ref="N47" si="68">SUM(N48:N54)</f>
        <v>36.306218274111679</v>
      </c>
      <c r="O47" s="420">
        <f t="shared" ref="O47" si="69">SUM(O48:O54)</f>
        <v>286.09300000000002</v>
      </c>
      <c r="P47" s="422" t="s">
        <v>482</v>
      </c>
      <c r="Q47" s="420">
        <f t="shared" ref="Q47" si="70">SUM(Q48:Q54)</f>
        <v>0</v>
      </c>
      <c r="R47" s="420">
        <f t="shared" ref="R47" si="71">SUM(R48:R54)</f>
        <v>0</v>
      </c>
      <c r="S47" s="420">
        <f t="shared" ref="S47" si="72">SUM(S48:S54)</f>
        <v>0</v>
      </c>
      <c r="T47" s="420">
        <f t="shared" ref="T47" si="73">SUM(T48:T54)</f>
        <v>0</v>
      </c>
      <c r="U47" s="420">
        <f t="shared" ref="U47" si="74">SUM(U48:U54)</f>
        <v>286.09300000000002</v>
      </c>
      <c r="V47" s="420">
        <f t="shared" ref="V47" si="75">SUM(V48:V54)</f>
        <v>286.09300000000002</v>
      </c>
      <c r="W47" s="420">
        <f t="shared" ref="W47" si="76">SUM(W48:W54)</f>
        <v>0</v>
      </c>
      <c r="X47" s="420">
        <f t="shared" ref="X47" si="77">SUM(X48:X54)</f>
        <v>286.09300000000002</v>
      </c>
      <c r="Y47" s="420">
        <f t="shared" ref="Y47" si="78">SUM(Y48:Y54)</f>
        <v>0</v>
      </c>
      <c r="Z47" s="420">
        <f t="shared" ref="Z47" si="79">SUM(Z48:Z54)</f>
        <v>0</v>
      </c>
      <c r="AA47" s="420">
        <f t="shared" ref="AA47" si="80">SUM(AA48:AA54)</f>
        <v>286.09300000000002</v>
      </c>
      <c r="AB47" s="420">
        <f t="shared" ref="AB47" si="81">SUM(AB48:AB54)</f>
        <v>0</v>
      </c>
      <c r="AC47" s="420">
        <f t="shared" ref="AC47" si="82">SUM(AC48:AC54)</f>
        <v>0</v>
      </c>
      <c r="AD47" s="420">
        <f t="shared" ref="AD47" si="83">SUM(AD48:AD54)</f>
        <v>0</v>
      </c>
      <c r="AE47" s="420">
        <f t="shared" ref="AE47" si="84">SUM(AE48:AE54)</f>
        <v>0</v>
      </c>
      <c r="AF47" s="420">
        <f t="shared" ref="AF47" si="85">SUM(AF48:AF54)</f>
        <v>0</v>
      </c>
      <c r="AG47" s="420">
        <f t="shared" ref="AG47" si="86">SUM(AG48:AG54)</f>
        <v>0</v>
      </c>
      <c r="AH47" s="420">
        <f t="shared" ref="AH47" si="87">SUM(AH48:AH54)</f>
        <v>0</v>
      </c>
      <c r="AI47" s="420">
        <f t="shared" ref="AI47" si="88">SUM(AI48:AI54)</f>
        <v>0</v>
      </c>
      <c r="AJ47" s="420">
        <f t="shared" ref="AJ47" si="89">SUM(AJ48:AJ54)</f>
        <v>0</v>
      </c>
      <c r="AK47" s="420">
        <f t="shared" ref="AK47" si="90">SUM(AK48:AK54)</f>
        <v>0</v>
      </c>
      <c r="AL47" s="420">
        <f t="shared" ref="AL47" si="91">SUM(AL48:AL54)</f>
        <v>0</v>
      </c>
      <c r="AM47" s="420">
        <f t="shared" ref="AM47" si="92">SUM(AM48:AM54)</f>
        <v>0</v>
      </c>
      <c r="AN47" s="420">
        <f t="shared" ref="AN47" si="93">SUM(AN48:AN54)</f>
        <v>0</v>
      </c>
      <c r="AO47" s="420">
        <f t="shared" ref="AO47" si="94">SUM(AO48:AO54)</f>
        <v>0</v>
      </c>
      <c r="AP47" s="420">
        <f t="shared" ref="AP47" si="95">SUM(AP48:AP54)</f>
        <v>0</v>
      </c>
      <c r="AQ47" s="420">
        <f t="shared" ref="AQ47" si="96">SUM(AQ48:AQ54)</f>
        <v>0</v>
      </c>
      <c r="AR47" s="420">
        <f t="shared" ref="AR47" si="97">SUM(AR48:AR54)</f>
        <v>0</v>
      </c>
      <c r="AS47" s="420">
        <f t="shared" ref="AS47" si="98">SUM(AS48:AS54)</f>
        <v>0</v>
      </c>
      <c r="AT47" s="420">
        <f t="shared" ref="AT47" si="99">SUM(AT48:AT54)</f>
        <v>0</v>
      </c>
      <c r="AU47" s="420">
        <f t="shared" ref="AU47" si="100">SUM(AU48:AU54)</f>
        <v>0</v>
      </c>
      <c r="AV47" s="420">
        <f t="shared" ref="AV47" si="101">SUM(AV48:AV54)</f>
        <v>0</v>
      </c>
      <c r="AW47" s="420">
        <f t="shared" ref="AW47" si="102">SUM(AW48:AW54)</f>
        <v>0</v>
      </c>
      <c r="AX47" s="420">
        <f t="shared" ref="AX47" si="103">SUM(AX48:AX54)</f>
        <v>0</v>
      </c>
      <c r="AY47" s="419">
        <f t="shared" ref="AY47" si="104">SUM(AY48:AY54)</f>
        <v>0</v>
      </c>
      <c r="AZ47" s="420">
        <f t="shared" ref="AZ47" si="105">SUM(AZ48:AZ54)</f>
        <v>0</v>
      </c>
      <c r="BA47" s="420">
        <f t="shared" ref="BA47" si="106">SUM(BA48:BA54)</f>
        <v>0</v>
      </c>
      <c r="BB47" s="420">
        <f t="shared" ref="BB47" si="107">SUM(BB48:BB54)</f>
        <v>0</v>
      </c>
      <c r="BC47" s="420">
        <f t="shared" ref="BC47" si="108">SUM(BC48:BC54)</f>
        <v>0</v>
      </c>
      <c r="BD47" s="420">
        <f t="shared" ref="BD47" si="109">SUM(BD48:BD54)</f>
        <v>0</v>
      </c>
      <c r="BE47" s="420">
        <f t="shared" ref="BE47" si="110">SUM(BE48:BE54)</f>
        <v>0</v>
      </c>
      <c r="BF47" s="420">
        <f t="shared" ref="BF47" si="111">SUM(BF48:BF54)</f>
        <v>6.8769999999999998</v>
      </c>
      <c r="BG47" s="420">
        <f t="shared" ref="BG47" si="112">SUM(BG48:BG54)</f>
        <v>0</v>
      </c>
      <c r="BH47" s="420">
        <f t="shared" ref="BH47" si="113">SUM(BH48:BH54)</f>
        <v>0</v>
      </c>
      <c r="BI47" s="420">
        <f t="shared" ref="BI47" si="114">SUM(BI48:BI54)</f>
        <v>6.8769999999999998</v>
      </c>
      <c r="BJ47" s="420">
        <f t="shared" ref="BJ47" si="115">SUM(BJ48:BJ54)</f>
        <v>0</v>
      </c>
      <c r="BK47" s="420">
        <f t="shared" ref="BK47" si="116">SUM(BK48:BK54)</f>
        <v>0</v>
      </c>
      <c r="BL47" s="420">
        <f t="shared" ref="BL47" si="117">SUM(BL48:BL54)</f>
        <v>0</v>
      </c>
      <c r="BM47" s="420">
        <f t="shared" ref="BM47" si="118">SUM(BM48:BM54)</f>
        <v>0</v>
      </c>
      <c r="BN47" s="420">
        <f t="shared" ref="BN47" si="119">SUM(BN48:BN54)</f>
        <v>0</v>
      </c>
      <c r="BO47" s="420">
        <f t="shared" ref="BO47" si="120">SUM(BO48:BO54)</f>
        <v>0</v>
      </c>
      <c r="BP47" s="420">
        <f t="shared" ref="BP47" si="121">SUM(BP48:BP54)</f>
        <v>0</v>
      </c>
      <c r="BQ47" s="420">
        <f t="shared" ref="BQ47" si="122">SUM(BQ48:BQ54)</f>
        <v>0</v>
      </c>
      <c r="BR47" s="420">
        <f t="shared" ref="BR47" si="123">SUM(BR48:BR54)</f>
        <v>0</v>
      </c>
      <c r="BS47" s="420">
        <f t="shared" ref="BS47" si="124">SUM(BS48:BS54)</f>
        <v>0</v>
      </c>
      <c r="BT47" s="420">
        <f t="shared" ref="BT47" si="125">SUM(BT48:BT54)</f>
        <v>0</v>
      </c>
      <c r="BU47" s="420">
        <f t="shared" ref="BU47" si="126">SUM(BU48:BU54)</f>
        <v>0</v>
      </c>
      <c r="BV47" s="420">
        <f t="shared" ref="BV47" si="127">SUM(BV48:BV54)</f>
        <v>0</v>
      </c>
      <c r="BW47" s="420">
        <f t="shared" ref="BW47" si="128">SUM(BW48:BW54)</f>
        <v>0</v>
      </c>
      <c r="BX47" s="420">
        <f t="shared" ref="BX47" si="129">SUM(BX48:BX54)</f>
        <v>0</v>
      </c>
      <c r="BY47" s="420">
        <f t="shared" ref="BY47" si="130">SUM(BY48:BY54)</f>
        <v>11.52</v>
      </c>
      <c r="BZ47" s="420">
        <f t="shared" ref="BZ47" si="131">SUM(BZ48:BZ54)</f>
        <v>0</v>
      </c>
      <c r="CA47" s="420">
        <f t="shared" ref="CA47" si="132">SUM(CA48:CA54)</f>
        <v>0</v>
      </c>
      <c r="CB47" s="420">
        <f t="shared" ref="CB47" si="133">SUM(CB48:CB54)</f>
        <v>0</v>
      </c>
      <c r="CC47" s="420">
        <f t="shared" ref="CC47" si="134">SUM(CC48:CC54)</f>
        <v>0</v>
      </c>
      <c r="CD47" s="420">
        <f t="shared" ref="CD47" si="135">SUM(CD48:CD54)</f>
        <v>0</v>
      </c>
      <c r="CE47" s="420">
        <f t="shared" ref="CE47" si="136">SUM(CE48:CE54)</f>
        <v>0</v>
      </c>
      <c r="CF47" s="420">
        <f t="shared" ref="CF47" si="137">SUM(CF48:CF54)</f>
        <v>0</v>
      </c>
      <c r="CG47" s="420">
        <f t="shared" ref="CG47" si="138">SUM(CG48:CG54)</f>
        <v>0</v>
      </c>
      <c r="CH47" s="420">
        <f t="shared" ref="CH47" si="139">SUM(CH48:CH54)</f>
        <v>0</v>
      </c>
      <c r="CI47" s="420">
        <f t="shared" ref="CI47" si="140">SUM(CI48:CI54)</f>
        <v>267.69600000000003</v>
      </c>
      <c r="CJ47" s="419">
        <f t="shared" ref="CJ47" si="141">SUM(CJ48:CJ54)</f>
        <v>0</v>
      </c>
      <c r="CK47" s="419">
        <f t="shared" ref="CK47" si="142">SUM(CK48:CK54)</f>
        <v>0</v>
      </c>
      <c r="CL47" s="419">
        <f t="shared" ref="CL47" si="143">SUM(CL48:CL54)</f>
        <v>0</v>
      </c>
      <c r="CM47" s="419">
        <f t="shared" ref="CM47" si="144">SUM(CM48:CM54)</f>
        <v>0</v>
      </c>
      <c r="CN47" s="419">
        <f t="shared" ref="CN47" si="145">SUM(CN48:CN54)</f>
        <v>0</v>
      </c>
      <c r="CO47" s="420">
        <f>SUM(CO48:CO54)</f>
        <v>286.70050000000003</v>
      </c>
      <c r="CP47" s="420">
        <f t="shared" ref="CP47" si="146">SUM(CP48:CP54)</f>
        <v>0</v>
      </c>
      <c r="CQ47" s="420">
        <f t="shared" ref="CQ47" si="147">SUM(CQ48:CQ54)</f>
        <v>0</v>
      </c>
      <c r="CR47" s="420">
        <f t="shared" ref="CR47" si="148">SUM(CR48:CR54)</f>
        <v>7.4844999999999997</v>
      </c>
      <c r="CS47" s="420">
        <f t="shared" ref="CS47" si="149">SUM(CS48:CS54)</f>
        <v>279.21600000000001</v>
      </c>
      <c r="CT47" s="128" t="s">
        <v>482</v>
      </c>
      <c r="CU47" s="185">
        <f t="shared" si="6"/>
        <v>6.8769999999999998</v>
      </c>
      <c r="CV47" s="185">
        <f t="shared" si="7"/>
        <v>6.8769999999999998</v>
      </c>
      <c r="CX47" s="487">
        <f t="shared" si="8"/>
        <v>0.45079793266178847</v>
      </c>
    </row>
    <row r="48" spans="1:102" ht="15.75" x14ac:dyDescent="0.25">
      <c r="A48" s="126" t="s">
        <v>933</v>
      </c>
      <c r="B48" s="268" t="s">
        <v>929</v>
      </c>
      <c r="C48" s="508" t="s">
        <v>937</v>
      </c>
      <c r="D48" s="269"/>
      <c r="E48" s="269" t="s">
        <v>887</v>
      </c>
      <c r="F48" s="509">
        <v>2021</v>
      </c>
      <c r="G48" s="269"/>
      <c r="H48" s="509">
        <v>2022</v>
      </c>
      <c r="I48" s="422"/>
      <c r="J48" s="422" t="s">
        <v>482</v>
      </c>
      <c r="K48" s="422" t="s">
        <v>482</v>
      </c>
      <c r="L48" s="422" t="s">
        <v>482</v>
      </c>
      <c r="M48" s="422"/>
      <c r="N48" s="369">
        <f>O48/($O$84/$N$84)</f>
        <v>0.54822335025380708</v>
      </c>
      <c r="O48" s="369">
        <f>[1]Лист1!$M$10*1.2</f>
        <v>4.3199999999999994</v>
      </c>
      <c r="P48" s="270">
        <v>44197</v>
      </c>
      <c r="Q48" s="422" t="s">
        <v>482</v>
      </c>
      <c r="R48" s="369">
        <v>0</v>
      </c>
      <c r="S48" s="422" t="s">
        <v>482</v>
      </c>
      <c r="T48" s="422" t="s">
        <v>482</v>
      </c>
      <c r="U48" s="369">
        <f>O48</f>
        <v>4.3199999999999994</v>
      </c>
      <c r="V48" s="369">
        <f>U48</f>
        <v>4.3199999999999994</v>
      </c>
      <c r="W48" s="422" t="s">
        <v>482</v>
      </c>
      <c r="X48" s="369">
        <f>V48</f>
        <v>4.3199999999999994</v>
      </c>
      <c r="Y48" s="422" t="s">
        <v>482</v>
      </c>
      <c r="Z48" s="422" t="s">
        <v>482</v>
      </c>
      <c r="AA48" s="369">
        <f>X48</f>
        <v>4.3199999999999994</v>
      </c>
      <c r="AB48" s="422" t="s">
        <v>482</v>
      </c>
      <c r="AC48" s="422" t="s">
        <v>482</v>
      </c>
      <c r="AD48" s="422" t="s">
        <v>482</v>
      </c>
      <c r="AE48" s="422" t="s">
        <v>482</v>
      </c>
      <c r="AF48" s="422" t="s">
        <v>482</v>
      </c>
      <c r="AG48" s="422" t="s">
        <v>482</v>
      </c>
      <c r="AH48" s="422" t="s">
        <v>482</v>
      </c>
      <c r="AI48" s="422" t="s">
        <v>482</v>
      </c>
      <c r="AJ48" s="422" t="s">
        <v>482</v>
      </c>
      <c r="AK48" s="422" t="s">
        <v>482</v>
      </c>
      <c r="AL48" s="422" t="s">
        <v>482</v>
      </c>
      <c r="AM48" s="422" t="s">
        <v>482</v>
      </c>
      <c r="AN48" s="422" t="s">
        <v>482</v>
      </c>
      <c r="AO48" s="422" t="s">
        <v>482</v>
      </c>
      <c r="AP48" s="422" t="s">
        <v>482</v>
      </c>
      <c r="AQ48" s="422" t="s">
        <v>482</v>
      </c>
      <c r="AR48" s="422" t="s">
        <v>482</v>
      </c>
      <c r="AS48" s="422" t="s">
        <v>482</v>
      </c>
      <c r="AT48" s="422" t="s">
        <v>482</v>
      </c>
      <c r="AU48" s="422" t="s">
        <v>482</v>
      </c>
      <c r="AV48" s="422" t="s">
        <v>482</v>
      </c>
      <c r="AW48" s="422" t="s">
        <v>482</v>
      </c>
      <c r="AX48" s="422" t="s">
        <v>482</v>
      </c>
      <c r="AY48" s="422" t="s">
        <v>482</v>
      </c>
      <c r="AZ48" s="422" t="s">
        <v>482</v>
      </c>
      <c r="BA48" s="369">
        <f>BD48</f>
        <v>0</v>
      </c>
      <c r="BB48" s="369">
        <v>0</v>
      </c>
      <c r="BC48" s="369">
        <v>0</v>
      </c>
      <c r="BD48" s="369">
        <v>0</v>
      </c>
      <c r="BE48" s="369">
        <v>0</v>
      </c>
      <c r="BF48" s="422">
        <f>BI48</f>
        <v>4.3199999999999994</v>
      </c>
      <c r="BG48" s="422" t="s">
        <v>482</v>
      </c>
      <c r="BH48" s="422" t="s">
        <v>482</v>
      </c>
      <c r="BI48" s="422">
        <v>4.3199999999999994</v>
      </c>
      <c r="BJ48" s="422" t="s">
        <v>482</v>
      </c>
      <c r="BK48" s="369">
        <f>BN48</f>
        <v>0</v>
      </c>
      <c r="BL48" s="369">
        <v>0</v>
      </c>
      <c r="BM48" s="369">
        <v>0</v>
      </c>
      <c r="BN48" s="369">
        <v>0</v>
      </c>
      <c r="BO48" s="369">
        <v>0</v>
      </c>
      <c r="BP48" s="422" t="s">
        <v>482</v>
      </c>
      <c r="BQ48" s="422" t="s">
        <v>482</v>
      </c>
      <c r="BR48" s="422" t="s">
        <v>482</v>
      </c>
      <c r="BS48" s="422" t="s">
        <v>482</v>
      </c>
      <c r="BT48" s="422" t="s">
        <v>482</v>
      </c>
      <c r="BU48" s="422" t="s">
        <v>482</v>
      </c>
      <c r="BV48" s="422" t="s">
        <v>482</v>
      </c>
      <c r="BW48" s="422" t="s">
        <v>482</v>
      </c>
      <c r="BX48" s="422" t="s">
        <v>482</v>
      </c>
      <c r="BY48" s="422" t="s">
        <v>482</v>
      </c>
      <c r="BZ48" s="422" t="s">
        <v>482</v>
      </c>
      <c r="CA48" s="422" t="s">
        <v>482</v>
      </c>
      <c r="CB48" s="422" t="s">
        <v>482</v>
      </c>
      <c r="CC48" s="422" t="s">
        <v>482</v>
      </c>
      <c r="CD48" s="422" t="s">
        <v>482</v>
      </c>
      <c r="CE48" s="422" t="s">
        <v>482</v>
      </c>
      <c r="CF48" s="422" t="s">
        <v>482</v>
      </c>
      <c r="CG48" s="422" t="s">
        <v>482</v>
      </c>
      <c r="CH48" s="422" t="s">
        <v>482</v>
      </c>
      <c r="CI48" s="422" t="s">
        <v>482</v>
      </c>
      <c r="CJ48" s="422" t="s">
        <v>482</v>
      </c>
      <c r="CK48" s="422" t="s">
        <v>482</v>
      </c>
      <c r="CL48" s="422" t="s">
        <v>482</v>
      </c>
      <c r="CM48" s="422" t="s">
        <v>482</v>
      </c>
      <c r="CN48" s="422" t="s">
        <v>482</v>
      </c>
      <c r="CO48" s="369">
        <f>CR48</f>
        <v>4.3199999999999994</v>
      </c>
      <c r="CP48" s="369">
        <f t="shared" ref="CP48" si="150">SUM(AR48,BB48,BL48,BV48,CF48)</f>
        <v>0</v>
      </c>
      <c r="CQ48" s="369">
        <f t="shared" ref="CQ48" si="151">SUM(AS48,BC48,BM48,BW48,CG48)</f>
        <v>0</v>
      </c>
      <c r="CR48" s="369">
        <f>V48</f>
        <v>4.3199999999999994</v>
      </c>
      <c r="CS48" s="369">
        <f t="shared" ref="CS48" si="152">SUM(AU48,BE48,BO48,BY48,CI48)</f>
        <v>0</v>
      </c>
      <c r="CT48" s="128" t="s">
        <v>482</v>
      </c>
      <c r="CU48" s="185">
        <f t="shared" ref="CU48:CU54" si="153">SUM(AL48,AV48,BF48,BP48,BZ48)</f>
        <v>4.3199999999999994</v>
      </c>
      <c r="CV48" s="185">
        <f t="shared" ref="CV48:CV54" si="154">SUM(AL48,AV48,BF48,BU48,CE48)</f>
        <v>4.3199999999999994</v>
      </c>
      <c r="CW48" s="271"/>
      <c r="CX48" s="487">
        <f t="shared" si="8"/>
        <v>0.28318264782593078</v>
      </c>
    </row>
    <row r="49" spans="1:102" ht="31.5" x14ac:dyDescent="0.25">
      <c r="A49" s="126" t="s">
        <v>934</v>
      </c>
      <c r="B49" s="268" t="s">
        <v>930</v>
      </c>
      <c r="C49" s="508" t="s">
        <v>938</v>
      </c>
      <c r="D49" s="269"/>
      <c r="E49" s="269" t="s">
        <v>887</v>
      </c>
      <c r="F49" s="509">
        <v>2021</v>
      </c>
      <c r="G49" s="269"/>
      <c r="H49" s="509">
        <v>2021</v>
      </c>
      <c r="I49" s="422"/>
      <c r="J49" s="422" t="s">
        <v>482</v>
      </c>
      <c r="K49" s="422" t="s">
        <v>482</v>
      </c>
      <c r="L49" s="422" t="s">
        <v>482</v>
      </c>
      <c r="M49" s="422"/>
      <c r="N49" s="369">
        <f t="shared" ref="N49:N53" si="155">O49/($O$84/$N$84)</f>
        <v>0.1199238578680203</v>
      </c>
      <c r="O49" s="369">
        <f>'[2]Раздел № 1'!$AJ$16</f>
        <v>0.94499999999999995</v>
      </c>
      <c r="P49" s="270">
        <v>44197</v>
      </c>
      <c r="Q49" s="422" t="s">
        <v>482</v>
      </c>
      <c r="R49" s="369">
        <v>0</v>
      </c>
      <c r="S49" s="422" t="s">
        <v>482</v>
      </c>
      <c r="T49" s="422" t="s">
        <v>482</v>
      </c>
      <c r="U49" s="369">
        <f t="shared" ref="U49:U53" si="156">O49</f>
        <v>0.94499999999999995</v>
      </c>
      <c r="V49" s="369">
        <f t="shared" ref="V49:V53" si="157">U49</f>
        <v>0.94499999999999995</v>
      </c>
      <c r="W49" s="422" t="s">
        <v>482</v>
      </c>
      <c r="X49" s="369">
        <f t="shared" ref="X49:X53" si="158">V49</f>
        <v>0.94499999999999995</v>
      </c>
      <c r="Y49" s="422" t="s">
        <v>482</v>
      </c>
      <c r="Z49" s="422" t="s">
        <v>482</v>
      </c>
      <c r="AA49" s="369">
        <f t="shared" ref="AA49:AA53" si="159">X49</f>
        <v>0.94499999999999995</v>
      </c>
      <c r="AB49" s="422" t="s">
        <v>482</v>
      </c>
      <c r="AC49" s="422" t="s">
        <v>482</v>
      </c>
      <c r="AD49" s="422" t="s">
        <v>482</v>
      </c>
      <c r="AE49" s="422" t="s">
        <v>482</v>
      </c>
      <c r="AF49" s="422" t="s">
        <v>482</v>
      </c>
      <c r="AG49" s="422" t="s">
        <v>482</v>
      </c>
      <c r="AH49" s="422" t="s">
        <v>482</v>
      </c>
      <c r="AI49" s="422" t="s">
        <v>482</v>
      </c>
      <c r="AJ49" s="422" t="s">
        <v>482</v>
      </c>
      <c r="AK49" s="422" t="s">
        <v>482</v>
      </c>
      <c r="AL49" s="422" t="s">
        <v>482</v>
      </c>
      <c r="AM49" s="422" t="s">
        <v>482</v>
      </c>
      <c r="AN49" s="422" t="s">
        <v>482</v>
      </c>
      <c r="AO49" s="422" t="s">
        <v>482</v>
      </c>
      <c r="AP49" s="422" t="s">
        <v>482</v>
      </c>
      <c r="AQ49" s="422" t="s">
        <v>482</v>
      </c>
      <c r="AR49" s="422" t="s">
        <v>482</v>
      </c>
      <c r="AS49" s="422" t="s">
        <v>482</v>
      </c>
      <c r="AT49" s="422" t="s">
        <v>482</v>
      </c>
      <c r="AU49" s="422" t="s">
        <v>482</v>
      </c>
      <c r="AV49" s="422" t="s">
        <v>482</v>
      </c>
      <c r="AW49" s="422" t="s">
        <v>482</v>
      </c>
      <c r="AX49" s="422" t="s">
        <v>482</v>
      </c>
      <c r="AY49" s="422" t="s">
        <v>482</v>
      </c>
      <c r="AZ49" s="422" t="s">
        <v>482</v>
      </c>
      <c r="BA49" s="369">
        <f t="shared" ref="BA49:BA53" si="160">BD49</f>
        <v>0</v>
      </c>
      <c r="BB49" s="369">
        <v>0</v>
      </c>
      <c r="BC49" s="369">
        <v>0</v>
      </c>
      <c r="BD49" s="369">
        <v>0</v>
      </c>
      <c r="BE49" s="369">
        <v>0</v>
      </c>
      <c r="BF49" s="422">
        <f t="shared" ref="BF49:BF51" si="161">BI49</f>
        <v>0.94499999999999995</v>
      </c>
      <c r="BG49" s="422" t="s">
        <v>482</v>
      </c>
      <c r="BH49" s="422" t="s">
        <v>482</v>
      </c>
      <c r="BI49" s="422">
        <v>0.94499999999999995</v>
      </c>
      <c r="BJ49" s="422" t="s">
        <v>482</v>
      </c>
      <c r="BK49" s="422" t="s">
        <v>482</v>
      </c>
      <c r="BL49" s="422" t="s">
        <v>482</v>
      </c>
      <c r="BM49" s="422" t="s">
        <v>482</v>
      </c>
      <c r="BN49" s="369">
        <v>0</v>
      </c>
      <c r="BO49" s="422" t="s">
        <v>482</v>
      </c>
      <c r="BP49" s="422" t="s">
        <v>482</v>
      </c>
      <c r="BQ49" s="422" t="s">
        <v>482</v>
      </c>
      <c r="BR49" s="422" t="s">
        <v>482</v>
      </c>
      <c r="BS49" s="422" t="s">
        <v>482</v>
      </c>
      <c r="BT49" s="422" t="s">
        <v>482</v>
      </c>
      <c r="BU49" s="422" t="s">
        <v>482</v>
      </c>
      <c r="BV49" s="422" t="s">
        <v>482</v>
      </c>
      <c r="BW49" s="422" t="s">
        <v>482</v>
      </c>
      <c r="BX49" s="422" t="s">
        <v>482</v>
      </c>
      <c r="BY49" s="422" t="s">
        <v>482</v>
      </c>
      <c r="BZ49" s="422" t="s">
        <v>482</v>
      </c>
      <c r="CA49" s="422" t="s">
        <v>482</v>
      </c>
      <c r="CB49" s="422" t="s">
        <v>482</v>
      </c>
      <c r="CC49" s="422" t="s">
        <v>482</v>
      </c>
      <c r="CD49" s="422" t="s">
        <v>482</v>
      </c>
      <c r="CE49" s="422" t="s">
        <v>482</v>
      </c>
      <c r="CF49" s="422" t="s">
        <v>482</v>
      </c>
      <c r="CG49" s="422" t="s">
        <v>482</v>
      </c>
      <c r="CH49" s="422" t="s">
        <v>482</v>
      </c>
      <c r="CI49" s="422" t="s">
        <v>482</v>
      </c>
      <c r="CJ49" s="422" t="s">
        <v>482</v>
      </c>
      <c r="CK49" s="422" t="s">
        <v>482</v>
      </c>
      <c r="CL49" s="422" t="s">
        <v>482</v>
      </c>
      <c r="CM49" s="422" t="s">
        <v>482</v>
      </c>
      <c r="CN49" s="422" t="s">
        <v>482</v>
      </c>
      <c r="CO49" s="369">
        <f t="shared" ref="CO49:CO51" si="162">CR49</f>
        <v>0.94499999999999995</v>
      </c>
      <c r="CP49" s="369">
        <f t="shared" ref="CP49:CP53" si="163">SUM(AR49,BB49,BL49,BV49,CF49)</f>
        <v>0</v>
      </c>
      <c r="CQ49" s="369">
        <f t="shared" ref="CQ49:CQ53" si="164">SUM(AS49,BC49,BM49,BW49,CG49)</f>
        <v>0</v>
      </c>
      <c r="CR49" s="369">
        <f t="shared" ref="CR49:CR51" si="165">V49</f>
        <v>0.94499999999999995</v>
      </c>
      <c r="CS49" s="369">
        <f t="shared" ref="CS49:CS53" si="166">SUM(AU49,BE49,BO49,BY49,CI49)</f>
        <v>0</v>
      </c>
      <c r="CT49" s="128" t="s">
        <v>482</v>
      </c>
      <c r="CU49" s="185">
        <f t="shared" si="153"/>
        <v>0.94499999999999995</v>
      </c>
      <c r="CV49" s="185">
        <f t="shared" si="154"/>
        <v>0.94499999999999995</v>
      </c>
      <c r="CX49" s="487">
        <f t="shared" si="8"/>
        <v>6.1946204211922359E-2</v>
      </c>
    </row>
    <row r="50" spans="1:102" ht="31.5" x14ac:dyDescent="0.25">
      <c r="A50" s="126" t="s">
        <v>935</v>
      </c>
      <c r="B50" s="268" t="s">
        <v>931</v>
      </c>
      <c r="C50" s="508" t="s">
        <v>939</v>
      </c>
      <c r="D50" s="269"/>
      <c r="E50" s="269" t="s">
        <v>887</v>
      </c>
      <c r="F50" s="509">
        <v>2021</v>
      </c>
      <c r="G50" s="269"/>
      <c r="H50" s="509">
        <v>2021</v>
      </c>
      <c r="I50" s="422"/>
      <c r="J50" s="422" t="s">
        <v>482</v>
      </c>
      <c r="K50" s="422" t="s">
        <v>482</v>
      </c>
      <c r="L50" s="422" t="s">
        <v>482</v>
      </c>
      <c r="M50" s="422"/>
      <c r="N50" s="369">
        <f t="shared" si="155"/>
        <v>0.14974619289340102</v>
      </c>
      <c r="O50" s="369">
        <f>'[2]Раздел № 1'!$AJ$17</f>
        <v>1.18</v>
      </c>
      <c r="P50" s="270">
        <v>44197</v>
      </c>
      <c r="Q50" s="422" t="s">
        <v>482</v>
      </c>
      <c r="R50" s="369">
        <v>0</v>
      </c>
      <c r="S50" s="422" t="s">
        <v>482</v>
      </c>
      <c r="T50" s="422" t="s">
        <v>482</v>
      </c>
      <c r="U50" s="369">
        <f t="shared" si="156"/>
        <v>1.18</v>
      </c>
      <c r="V50" s="369">
        <f t="shared" si="157"/>
        <v>1.18</v>
      </c>
      <c r="W50" s="422" t="s">
        <v>482</v>
      </c>
      <c r="X50" s="369">
        <f t="shared" si="158"/>
        <v>1.18</v>
      </c>
      <c r="Y50" s="422" t="s">
        <v>482</v>
      </c>
      <c r="Z50" s="422" t="s">
        <v>482</v>
      </c>
      <c r="AA50" s="369">
        <f t="shared" si="159"/>
        <v>1.18</v>
      </c>
      <c r="AB50" s="422" t="s">
        <v>482</v>
      </c>
      <c r="AC50" s="422" t="s">
        <v>482</v>
      </c>
      <c r="AD50" s="422" t="s">
        <v>482</v>
      </c>
      <c r="AE50" s="422" t="s">
        <v>482</v>
      </c>
      <c r="AF50" s="422" t="s">
        <v>482</v>
      </c>
      <c r="AG50" s="422" t="s">
        <v>482</v>
      </c>
      <c r="AH50" s="422" t="s">
        <v>482</v>
      </c>
      <c r="AI50" s="422" t="s">
        <v>482</v>
      </c>
      <c r="AJ50" s="422" t="s">
        <v>482</v>
      </c>
      <c r="AK50" s="422" t="s">
        <v>482</v>
      </c>
      <c r="AL50" s="422" t="s">
        <v>482</v>
      </c>
      <c r="AM50" s="422" t="s">
        <v>482</v>
      </c>
      <c r="AN50" s="422" t="s">
        <v>482</v>
      </c>
      <c r="AO50" s="422" t="s">
        <v>482</v>
      </c>
      <c r="AP50" s="422" t="s">
        <v>482</v>
      </c>
      <c r="AQ50" s="422" t="s">
        <v>482</v>
      </c>
      <c r="AR50" s="422" t="s">
        <v>482</v>
      </c>
      <c r="AS50" s="422" t="s">
        <v>482</v>
      </c>
      <c r="AT50" s="422" t="s">
        <v>482</v>
      </c>
      <c r="AU50" s="422" t="s">
        <v>482</v>
      </c>
      <c r="AV50" s="422" t="s">
        <v>482</v>
      </c>
      <c r="AW50" s="422" t="s">
        <v>482</v>
      </c>
      <c r="AX50" s="422" t="s">
        <v>482</v>
      </c>
      <c r="AY50" s="422" t="s">
        <v>482</v>
      </c>
      <c r="AZ50" s="422" t="s">
        <v>482</v>
      </c>
      <c r="BA50" s="369">
        <f t="shared" si="160"/>
        <v>0</v>
      </c>
      <c r="BB50" s="369">
        <v>0</v>
      </c>
      <c r="BC50" s="369">
        <v>0</v>
      </c>
      <c r="BD50" s="369">
        <v>0</v>
      </c>
      <c r="BE50" s="369">
        <v>0</v>
      </c>
      <c r="BF50" s="422">
        <f t="shared" si="161"/>
        <v>1.18</v>
      </c>
      <c r="BG50" s="422" t="s">
        <v>482</v>
      </c>
      <c r="BH50" s="422" t="s">
        <v>482</v>
      </c>
      <c r="BI50" s="422">
        <v>1.18</v>
      </c>
      <c r="BJ50" s="422" t="s">
        <v>482</v>
      </c>
      <c r="BK50" s="422" t="s">
        <v>482</v>
      </c>
      <c r="BL50" s="422" t="s">
        <v>482</v>
      </c>
      <c r="BM50" s="422" t="s">
        <v>482</v>
      </c>
      <c r="BN50" s="369">
        <v>0</v>
      </c>
      <c r="BO50" s="422" t="s">
        <v>482</v>
      </c>
      <c r="BP50" s="422" t="s">
        <v>482</v>
      </c>
      <c r="BQ50" s="422" t="s">
        <v>482</v>
      </c>
      <c r="BR50" s="422" t="s">
        <v>482</v>
      </c>
      <c r="BS50" s="422" t="s">
        <v>482</v>
      </c>
      <c r="BT50" s="422" t="s">
        <v>482</v>
      </c>
      <c r="BU50" s="422" t="s">
        <v>482</v>
      </c>
      <c r="BV50" s="422" t="s">
        <v>482</v>
      </c>
      <c r="BW50" s="422" t="s">
        <v>482</v>
      </c>
      <c r="BX50" s="422" t="s">
        <v>482</v>
      </c>
      <c r="BY50" s="422" t="s">
        <v>482</v>
      </c>
      <c r="BZ50" s="422" t="s">
        <v>482</v>
      </c>
      <c r="CA50" s="422" t="s">
        <v>482</v>
      </c>
      <c r="CB50" s="422" t="s">
        <v>482</v>
      </c>
      <c r="CC50" s="422" t="s">
        <v>482</v>
      </c>
      <c r="CD50" s="422" t="s">
        <v>482</v>
      </c>
      <c r="CE50" s="422" t="s">
        <v>482</v>
      </c>
      <c r="CF50" s="422" t="s">
        <v>482</v>
      </c>
      <c r="CG50" s="422" t="s">
        <v>482</v>
      </c>
      <c r="CH50" s="422" t="s">
        <v>482</v>
      </c>
      <c r="CI50" s="422" t="s">
        <v>482</v>
      </c>
      <c r="CJ50" s="422" t="s">
        <v>482</v>
      </c>
      <c r="CK50" s="422" t="s">
        <v>482</v>
      </c>
      <c r="CL50" s="422" t="s">
        <v>482</v>
      </c>
      <c r="CM50" s="422" t="s">
        <v>482</v>
      </c>
      <c r="CN50" s="422" t="s">
        <v>482</v>
      </c>
      <c r="CO50" s="369">
        <f t="shared" si="162"/>
        <v>1.18</v>
      </c>
      <c r="CP50" s="369">
        <f t="shared" si="163"/>
        <v>0</v>
      </c>
      <c r="CQ50" s="369">
        <f t="shared" si="164"/>
        <v>0</v>
      </c>
      <c r="CR50" s="369">
        <f t="shared" si="165"/>
        <v>1.18</v>
      </c>
      <c r="CS50" s="369">
        <f t="shared" si="166"/>
        <v>0</v>
      </c>
      <c r="CT50" s="128" t="s">
        <v>482</v>
      </c>
      <c r="CU50" s="185">
        <f t="shared" si="153"/>
        <v>1.18</v>
      </c>
      <c r="CV50" s="185">
        <f t="shared" si="154"/>
        <v>1.18</v>
      </c>
      <c r="CW50" s="271"/>
      <c r="CX50" s="487">
        <f t="shared" si="8"/>
        <v>7.7350815841342208E-2</v>
      </c>
    </row>
    <row r="51" spans="1:102" ht="31.5" x14ac:dyDescent="0.25">
      <c r="A51" s="126" t="s">
        <v>936</v>
      </c>
      <c r="B51" s="268" t="s">
        <v>932</v>
      </c>
      <c r="C51" s="508" t="s">
        <v>940</v>
      </c>
      <c r="D51" s="269"/>
      <c r="E51" s="269" t="s">
        <v>887</v>
      </c>
      <c r="F51" s="509">
        <v>2021</v>
      </c>
      <c r="G51" s="269"/>
      <c r="H51" s="509">
        <v>2021</v>
      </c>
      <c r="I51" s="422"/>
      <c r="J51" s="422" t="s">
        <v>482</v>
      </c>
      <c r="K51" s="422" t="s">
        <v>482</v>
      </c>
      <c r="L51" s="422" t="s">
        <v>482</v>
      </c>
      <c r="M51" s="422"/>
      <c r="N51" s="369">
        <f t="shared" si="155"/>
        <v>5.4822335025380711E-2</v>
      </c>
      <c r="O51" s="369">
        <f>[1]Лист1!$M$13*1.2</f>
        <v>0.432</v>
      </c>
      <c r="P51" s="270">
        <v>44197</v>
      </c>
      <c r="Q51" s="422" t="s">
        <v>482</v>
      </c>
      <c r="R51" s="369">
        <v>0</v>
      </c>
      <c r="S51" s="422" t="s">
        <v>482</v>
      </c>
      <c r="T51" s="422" t="s">
        <v>482</v>
      </c>
      <c r="U51" s="369">
        <f t="shared" si="156"/>
        <v>0.432</v>
      </c>
      <c r="V51" s="369">
        <f t="shared" si="157"/>
        <v>0.432</v>
      </c>
      <c r="W51" s="422" t="s">
        <v>482</v>
      </c>
      <c r="X51" s="369">
        <f t="shared" si="158"/>
        <v>0.432</v>
      </c>
      <c r="Y51" s="422" t="s">
        <v>482</v>
      </c>
      <c r="Z51" s="422" t="s">
        <v>482</v>
      </c>
      <c r="AA51" s="369">
        <f t="shared" si="159"/>
        <v>0.432</v>
      </c>
      <c r="AB51" s="422" t="s">
        <v>482</v>
      </c>
      <c r="AC51" s="422" t="s">
        <v>482</v>
      </c>
      <c r="AD51" s="422" t="s">
        <v>482</v>
      </c>
      <c r="AE51" s="422" t="s">
        <v>482</v>
      </c>
      <c r="AF51" s="422" t="s">
        <v>482</v>
      </c>
      <c r="AG51" s="422" t="s">
        <v>482</v>
      </c>
      <c r="AH51" s="422" t="s">
        <v>482</v>
      </c>
      <c r="AI51" s="422" t="s">
        <v>482</v>
      </c>
      <c r="AJ51" s="422" t="s">
        <v>482</v>
      </c>
      <c r="AK51" s="422" t="s">
        <v>482</v>
      </c>
      <c r="AL51" s="422" t="s">
        <v>482</v>
      </c>
      <c r="AM51" s="422" t="s">
        <v>482</v>
      </c>
      <c r="AN51" s="422" t="s">
        <v>482</v>
      </c>
      <c r="AO51" s="422" t="s">
        <v>482</v>
      </c>
      <c r="AP51" s="422" t="s">
        <v>482</v>
      </c>
      <c r="AQ51" s="422" t="s">
        <v>482</v>
      </c>
      <c r="AR51" s="422" t="s">
        <v>482</v>
      </c>
      <c r="AS51" s="422" t="s">
        <v>482</v>
      </c>
      <c r="AT51" s="422" t="s">
        <v>482</v>
      </c>
      <c r="AU51" s="422" t="s">
        <v>482</v>
      </c>
      <c r="AV51" s="422" t="s">
        <v>482</v>
      </c>
      <c r="AW51" s="422" t="s">
        <v>482</v>
      </c>
      <c r="AX51" s="422" t="s">
        <v>482</v>
      </c>
      <c r="AY51" s="422" t="s">
        <v>482</v>
      </c>
      <c r="AZ51" s="422" t="s">
        <v>482</v>
      </c>
      <c r="BA51" s="369">
        <f t="shared" si="160"/>
        <v>0</v>
      </c>
      <c r="BB51" s="369">
        <v>0</v>
      </c>
      <c r="BC51" s="369">
        <v>0</v>
      </c>
      <c r="BD51" s="369">
        <v>0</v>
      </c>
      <c r="BE51" s="369">
        <v>0</v>
      </c>
      <c r="BF51" s="422">
        <f t="shared" si="161"/>
        <v>0.432</v>
      </c>
      <c r="BG51" s="422" t="s">
        <v>482</v>
      </c>
      <c r="BH51" s="422" t="s">
        <v>482</v>
      </c>
      <c r="BI51" s="422">
        <v>0.432</v>
      </c>
      <c r="BJ51" s="422" t="s">
        <v>482</v>
      </c>
      <c r="BK51" s="422" t="s">
        <v>482</v>
      </c>
      <c r="BL51" s="422" t="s">
        <v>482</v>
      </c>
      <c r="BM51" s="422" t="s">
        <v>482</v>
      </c>
      <c r="BN51" s="369">
        <v>0</v>
      </c>
      <c r="BO51" s="422" t="s">
        <v>482</v>
      </c>
      <c r="BP51" s="422" t="s">
        <v>482</v>
      </c>
      <c r="BQ51" s="422" t="s">
        <v>482</v>
      </c>
      <c r="BR51" s="422" t="s">
        <v>482</v>
      </c>
      <c r="BS51" s="422" t="s">
        <v>482</v>
      </c>
      <c r="BT51" s="422" t="s">
        <v>482</v>
      </c>
      <c r="BU51" s="422" t="s">
        <v>482</v>
      </c>
      <c r="BV51" s="422" t="s">
        <v>482</v>
      </c>
      <c r="BW51" s="422" t="s">
        <v>482</v>
      </c>
      <c r="BX51" s="422" t="s">
        <v>482</v>
      </c>
      <c r="BY51" s="422" t="s">
        <v>482</v>
      </c>
      <c r="BZ51" s="422" t="s">
        <v>482</v>
      </c>
      <c r="CA51" s="422" t="s">
        <v>482</v>
      </c>
      <c r="CB51" s="422" t="s">
        <v>482</v>
      </c>
      <c r="CC51" s="422" t="s">
        <v>482</v>
      </c>
      <c r="CD51" s="422" t="s">
        <v>482</v>
      </c>
      <c r="CE51" s="422" t="s">
        <v>482</v>
      </c>
      <c r="CF51" s="422" t="s">
        <v>482</v>
      </c>
      <c r="CG51" s="422" t="s">
        <v>482</v>
      </c>
      <c r="CH51" s="422" t="s">
        <v>482</v>
      </c>
      <c r="CI51" s="422" t="s">
        <v>482</v>
      </c>
      <c r="CJ51" s="422" t="s">
        <v>482</v>
      </c>
      <c r="CK51" s="422" t="s">
        <v>482</v>
      </c>
      <c r="CL51" s="422" t="s">
        <v>482</v>
      </c>
      <c r="CM51" s="422" t="s">
        <v>482</v>
      </c>
      <c r="CN51" s="422" t="s">
        <v>482</v>
      </c>
      <c r="CO51" s="369">
        <f t="shared" si="162"/>
        <v>0.432</v>
      </c>
      <c r="CP51" s="369">
        <f t="shared" si="163"/>
        <v>0</v>
      </c>
      <c r="CQ51" s="369">
        <f t="shared" si="164"/>
        <v>0</v>
      </c>
      <c r="CR51" s="369">
        <f t="shared" si="165"/>
        <v>0.432</v>
      </c>
      <c r="CS51" s="369">
        <f t="shared" si="166"/>
        <v>0</v>
      </c>
      <c r="CT51" s="128" t="s">
        <v>482</v>
      </c>
      <c r="CU51" s="185">
        <f t="shared" si="153"/>
        <v>0.432</v>
      </c>
      <c r="CV51" s="185">
        <f t="shared" si="154"/>
        <v>0.432</v>
      </c>
      <c r="CW51" s="271"/>
      <c r="CX51" s="487">
        <f t="shared" si="8"/>
        <v>2.831826478259308E-2</v>
      </c>
    </row>
    <row r="52" spans="1:102" ht="31.5" x14ac:dyDescent="0.25">
      <c r="A52" s="126" t="s">
        <v>952</v>
      </c>
      <c r="B52" s="268" t="s">
        <v>965</v>
      </c>
      <c r="C52" s="269" t="s">
        <v>964</v>
      </c>
      <c r="D52" s="269"/>
      <c r="E52" s="269" t="s">
        <v>887</v>
      </c>
      <c r="F52" s="509">
        <v>2023</v>
      </c>
      <c r="G52" s="128" t="s">
        <v>482</v>
      </c>
      <c r="H52" s="509">
        <v>2024</v>
      </c>
      <c r="I52" s="422"/>
      <c r="J52" s="128" t="s">
        <v>482</v>
      </c>
      <c r="K52" s="128" t="s">
        <v>482</v>
      </c>
      <c r="L52" s="128" t="s">
        <v>482</v>
      </c>
      <c r="M52" s="422"/>
      <c r="N52" s="369">
        <f t="shared" si="155"/>
        <v>35.433502538071068</v>
      </c>
      <c r="O52" s="369">
        <f>[1]Лист1!$M$14*1.2</f>
        <v>279.21600000000001</v>
      </c>
      <c r="P52" s="270">
        <v>44501</v>
      </c>
      <c r="Q52" s="422" t="s">
        <v>482</v>
      </c>
      <c r="R52" s="369">
        <v>0</v>
      </c>
      <c r="S52" s="422" t="s">
        <v>482</v>
      </c>
      <c r="T52" s="422" t="s">
        <v>482</v>
      </c>
      <c r="U52" s="369">
        <f t="shared" si="156"/>
        <v>279.21600000000001</v>
      </c>
      <c r="V52" s="369">
        <f t="shared" si="157"/>
        <v>279.21600000000001</v>
      </c>
      <c r="W52" s="422" t="s">
        <v>482</v>
      </c>
      <c r="X52" s="369">
        <f t="shared" si="158"/>
        <v>279.21600000000001</v>
      </c>
      <c r="Y52" s="422" t="s">
        <v>482</v>
      </c>
      <c r="Z52" s="422" t="s">
        <v>482</v>
      </c>
      <c r="AA52" s="369">
        <f t="shared" si="159"/>
        <v>279.21600000000001</v>
      </c>
      <c r="AB52" s="422" t="s">
        <v>482</v>
      </c>
      <c r="AC52" s="422" t="s">
        <v>482</v>
      </c>
      <c r="AD52" s="422" t="s">
        <v>482</v>
      </c>
      <c r="AE52" s="422" t="s">
        <v>482</v>
      </c>
      <c r="AF52" s="422" t="s">
        <v>482</v>
      </c>
      <c r="AG52" s="422" t="s">
        <v>482</v>
      </c>
      <c r="AH52" s="422" t="s">
        <v>482</v>
      </c>
      <c r="AI52" s="422" t="s">
        <v>482</v>
      </c>
      <c r="AJ52" s="422" t="s">
        <v>482</v>
      </c>
      <c r="AK52" s="422" t="s">
        <v>482</v>
      </c>
      <c r="AL52" s="422" t="s">
        <v>482</v>
      </c>
      <c r="AM52" s="422" t="s">
        <v>482</v>
      </c>
      <c r="AN52" s="422" t="s">
        <v>482</v>
      </c>
      <c r="AO52" s="422" t="s">
        <v>482</v>
      </c>
      <c r="AP52" s="422" t="s">
        <v>482</v>
      </c>
      <c r="AQ52" s="422" t="s">
        <v>482</v>
      </c>
      <c r="AR52" s="422" t="s">
        <v>482</v>
      </c>
      <c r="AS52" s="422" t="s">
        <v>482</v>
      </c>
      <c r="AT52" s="422" t="s">
        <v>482</v>
      </c>
      <c r="AU52" s="422" t="s">
        <v>482</v>
      </c>
      <c r="AV52" s="422" t="s">
        <v>482</v>
      </c>
      <c r="AW52" s="422" t="s">
        <v>482</v>
      </c>
      <c r="AX52" s="422" t="s">
        <v>482</v>
      </c>
      <c r="AY52" s="422" t="s">
        <v>482</v>
      </c>
      <c r="AZ52" s="422" t="s">
        <v>482</v>
      </c>
      <c r="BA52" s="369">
        <v>0</v>
      </c>
      <c r="BB52" s="369">
        <v>0</v>
      </c>
      <c r="BC52" s="369">
        <v>0</v>
      </c>
      <c r="BD52" s="369">
        <v>0</v>
      </c>
      <c r="BE52" s="369">
        <v>0</v>
      </c>
      <c r="BF52" s="422" t="s">
        <v>482</v>
      </c>
      <c r="BG52" s="422" t="s">
        <v>482</v>
      </c>
      <c r="BH52" s="422" t="s">
        <v>482</v>
      </c>
      <c r="BI52" s="422" t="s">
        <v>482</v>
      </c>
      <c r="BJ52" s="422" t="s">
        <v>482</v>
      </c>
      <c r="BK52" s="369">
        <f t="shared" ref="BK52" si="167">BN52</f>
        <v>0</v>
      </c>
      <c r="BL52" s="369">
        <v>0</v>
      </c>
      <c r="BM52" s="369">
        <v>0</v>
      </c>
      <c r="BN52" s="369">
        <v>0</v>
      </c>
      <c r="BO52" s="369">
        <v>0</v>
      </c>
      <c r="BP52" s="422" t="s">
        <v>482</v>
      </c>
      <c r="BQ52" s="422" t="s">
        <v>482</v>
      </c>
      <c r="BR52" s="422" t="s">
        <v>482</v>
      </c>
      <c r="BS52" s="422" t="s">
        <v>482</v>
      </c>
      <c r="BT52" s="422" t="s">
        <v>482</v>
      </c>
      <c r="BU52" s="422" t="s">
        <v>482</v>
      </c>
      <c r="BV52" s="422" t="s">
        <v>482</v>
      </c>
      <c r="BW52" s="422" t="s">
        <v>482</v>
      </c>
      <c r="BX52" s="422" t="s">
        <v>482</v>
      </c>
      <c r="BY52" s="422">
        <f>9.6*1.2</f>
        <v>11.52</v>
      </c>
      <c r="BZ52" s="422" t="s">
        <v>482</v>
      </c>
      <c r="CA52" s="422" t="s">
        <v>482</v>
      </c>
      <c r="CB52" s="422" t="s">
        <v>482</v>
      </c>
      <c r="CC52" s="422" t="s">
        <v>482</v>
      </c>
      <c r="CD52" s="422" t="s">
        <v>482</v>
      </c>
      <c r="CE52" s="422" t="s">
        <v>482</v>
      </c>
      <c r="CF52" s="422" t="s">
        <v>482</v>
      </c>
      <c r="CG52" s="422" t="s">
        <v>482</v>
      </c>
      <c r="CH52" s="422" t="s">
        <v>482</v>
      </c>
      <c r="CI52" s="422">
        <f>[1]Лист1!$M$14*1.2-BY52</f>
        <v>267.69600000000003</v>
      </c>
      <c r="CJ52" s="422" t="s">
        <v>482</v>
      </c>
      <c r="CK52" s="422" t="s">
        <v>482</v>
      </c>
      <c r="CL52" s="422" t="s">
        <v>482</v>
      </c>
      <c r="CM52" s="422" t="s">
        <v>482</v>
      </c>
      <c r="CN52" s="422" t="s">
        <v>482</v>
      </c>
      <c r="CO52" s="369">
        <f>SUM(CP52:CS52)</f>
        <v>279.82350000000002</v>
      </c>
      <c r="CP52" s="369">
        <f t="shared" si="163"/>
        <v>0</v>
      </c>
      <c r="CQ52" s="369">
        <f t="shared" si="164"/>
        <v>0</v>
      </c>
      <c r="CR52" s="369">
        <f>'[2]Раздел № 1'!$AM$19</f>
        <v>0.60750000000000015</v>
      </c>
      <c r="CS52" s="369">
        <f t="shared" si="166"/>
        <v>279.21600000000001</v>
      </c>
      <c r="CT52" s="269" t="s">
        <v>944</v>
      </c>
      <c r="CU52" s="185">
        <f t="shared" si="153"/>
        <v>0</v>
      </c>
      <c r="CV52" s="185">
        <f t="shared" si="154"/>
        <v>0</v>
      </c>
      <c r="CW52" s="271"/>
      <c r="CX52" s="487">
        <f t="shared" si="8"/>
        <v>0</v>
      </c>
    </row>
    <row r="53" spans="1:102" ht="15.75" hidden="1" x14ac:dyDescent="0.25">
      <c r="A53" s="126"/>
      <c r="B53" s="268"/>
      <c r="C53" s="269"/>
      <c r="D53" s="269"/>
      <c r="E53" s="269"/>
      <c r="F53" s="509"/>
      <c r="G53" s="128"/>
      <c r="H53" s="509"/>
      <c r="I53" s="422"/>
      <c r="J53" s="128"/>
      <c r="K53" s="128"/>
      <c r="L53" s="128"/>
      <c r="M53" s="422"/>
      <c r="N53" s="369"/>
      <c r="O53" s="369"/>
      <c r="P53" s="270"/>
      <c r="Q53" s="422"/>
      <c r="R53" s="369"/>
      <c r="S53" s="422"/>
      <c r="T53" s="422"/>
      <c r="U53" s="369"/>
      <c r="V53" s="369"/>
      <c r="W53" s="422"/>
      <c r="X53" s="369"/>
      <c r="Y53" s="422"/>
      <c r="Z53" s="422"/>
      <c r="AA53" s="369"/>
      <c r="AB53" s="422"/>
      <c r="AC53" s="422"/>
      <c r="AD53" s="422"/>
      <c r="AE53" s="422"/>
      <c r="AF53" s="422"/>
      <c r="AG53" s="422"/>
      <c r="AH53" s="422"/>
      <c r="AI53" s="422"/>
      <c r="AJ53" s="422"/>
      <c r="AK53" s="422"/>
      <c r="AL53" s="422"/>
      <c r="AM53" s="422"/>
      <c r="AN53" s="422"/>
      <c r="AO53" s="422"/>
      <c r="AP53" s="422"/>
      <c r="AQ53" s="422"/>
      <c r="AR53" s="422"/>
      <c r="AS53" s="422"/>
      <c r="AT53" s="422"/>
      <c r="AU53" s="422"/>
      <c r="AV53" s="422"/>
      <c r="AW53" s="422"/>
      <c r="AX53" s="422"/>
      <c r="AY53" s="422"/>
      <c r="AZ53" s="422"/>
      <c r="BA53" s="369"/>
      <c r="BB53" s="369"/>
      <c r="BC53" s="369"/>
      <c r="BD53" s="369"/>
      <c r="BE53" s="369"/>
      <c r="BF53" s="422"/>
      <c r="BG53" s="422"/>
      <c r="BH53" s="422"/>
      <c r="BI53" s="422"/>
      <c r="BJ53" s="422"/>
      <c r="BK53" s="369"/>
      <c r="BL53" s="369"/>
      <c r="BM53" s="369"/>
      <c r="BN53" s="369"/>
      <c r="BO53" s="369"/>
      <c r="BP53" s="422"/>
      <c r="BQ53" s="422"/>
      <c r="BR53" s="422"/>
      <c r="BS53" s="422"/>
      <c r="BT53" s="422"/>
      <c r="BU53" s="369"/>
      <c r="BV53" s="369"/>
      <c r="BW53" s="369"/>
      <c r="BX53" s="422"/>
      <c r="BY53" s="422"/>
      <c r="BZ53" s="422"/>
      <c r="CA53" s="422"/>
      <c r="CB53" s="422"/>
      <c r="CC53" s="422"/>
      <c r="CD53" s="422"/>
      <c r="CE53" s="422"/>
      <c r="CF53" s="422"/>
      <c r="CG53" s="422"/>
      <c r="CH53" s="422"/>
      <c r="CI53" s="422"/>
      <c r="CJ53" s="422"/>
      <c r="CK53" s="422"/>
      <c r="CL53" s="422"/>
      <c r="CM53" s="422"/>
      <c r="CN53" s="422"/>
      <c r="CO53" s="369"/>
      <c r="CP53" s="369"/>
      <c r="CQ53" s="369"/>
      <c r="CR53" s="369"/>
      <c r="CS53" s="369"/>
      <c r="CT53" s="269"/>
      <c r="CU53" s="185"/>
      <c r="CV53" s="185"/>
      <c r="CW53" s="271"/>
      <c r="CX53" s="487"/>
    </row>
    <row r="54" spans="1:102" ht="15.75" hidden="1" x14ac:dyDescent="0.25">
      <c r="A54" s="230"/>
      <c r="B54" s="268"/>
      <c r="C54" s="269"/>
      <c r="D54" s="269"/>
      <c r="E54" s="269"/>
      <c r="F54" s="269"/>
      <c r="G54" s="269"/>
      <c r="H54" s="369"/>
      <c r="I54" s="422"/>
      <c r="J54" s="369"/>
      <c r="K54" s="369"/>
      <c r="L54" s="270"/>
      <c r="M54" s="422"/>
      <c r="N54" s="369"/>
      <c r="O54" s="369"/>
      <c r="P54" s="369"/>
      <c r="Q54" s="369"/>
      <c r="R54" s="369"/>
      <c r="S54" s="369"/>
      <c r="T54" s="369"/>
      <c r="U54" s="369"/>
      <c r="V54" s="369"/>
      <c r="W54" s="369"/>
      <c r="X54" s="369"/>
      <c r="Y54" s="369"/>
      <c r="Z54" s="369"/>
      <c r="AA54" s="369"/>
      <c r="AB54" s="369"/>
      <c r="AC54" s="369"/>
      <c r="AD54" s="369"/>
      <c r="AE54" s="369"/>
      <c r="AF54" s="369"/>
      <c r="AG54" s="369"/>
      <c r="AH54" s="369"/>
      <c r="AI54" s="369"/>
      <c r="AJ54" s="369"/>
      <c r="AK54" s="369"/>
      <c r="AL54" s="369"/>
      <c r="AM54" s="369"/>
      <c r="AN54" s="369"/>
      <c r="AO54" s="369"/>
      <c r="AP54" s="369"/>
      <c r="AQ54" s="369"/>
      <c r="AR54" s="369"/>
      <c r="AS54" s="369"/>
      <c r="AT54" s="369"/>
      <c r="AU54" s="369"/>
      <c r="AV54" s="369"/>
      <c r="AW54" s="369"/>
      <c r="AX54" s="369"/>
      <c r="AY54" s="369"/>
      <c r="AZ54" s="369"/>
      <c r="BA54" s="369"/>
      <c r="BB54" s="369"/>
      <c r="BC54" s="369"/>
      <c r="BD54" s="369"/>
      <c r="BE54" s="369"/>
      <c r="BF54" s="369"/>
      <c r="BG54" s="369"/>
      <c r="BH54" s="369"/>
      <c r="BI54" s="369"/>
      <c r="BJ54" s="369"/>
      <c r="BK54" s="369"/>
      <c r="BL54" s="369"/>
      <c r="BM54" s="369"/>
      <c r="BN54" s="369"/>
      <c r="BO54" s="369"/>
      <c r="BP54" s="369"/>
      <c r="BQ54" s="369"/>
      <c r="BR54" s="369"/>
      <c r="BS54" s="369"/>
      <c r="BT54" s="369"/>
      <c r="BU54" s="369"/>
      <c r="BV54" s="369"/>
      <c r="BW54" s="369"/>
      <c r="BX54" s="369"/>
      <c r="BY54" s="369"/>
      <c r="BZ54" s="369"/>
      <c r="CA54" s="369"/>
      <c r="CB54" s="369"/>
      <c r="CC54" s="369"/>
      <c r="CD54" s="369"/>
      <c r="CE54" s="369"/>
      <c r="CF54" s="369"/>
      <c r="CG54" s="369"/>
      <c r="CH54" s="369"/>
      <c r="CI54" s="369"/>
      <c r="CJ54" s="369"/>
      <c r="CK54" s="369"/>
      <c r="CL54" s="369"/>
      <c r="CM54" s="369"/>
      <c r="CN54" s="369"/>
      <c r="CO54" s="369"/>
      <c r="CP54" s="369"/>
      <c r="CQ54" s="369"/>
      <c r="CR54" s="369"/>
      <c r="CS54" s="369"/>
      <c r="CT54" s="269"/>
      <c r="CU54" s="185">
        <f t="shared" si="153"/>
        <v>0</v>
      </c>
      <c r="CV54" s="185">
        <f t="shared" si="154"/>
        <v>0</v>
      </c>
      <c r="CW54" s="271"/>
      <c r="CX54" s="487">
        <f t="shared" si="8"/>
        <v>0</v>
      </c>
    </row>
    <row r="55" spans="1:102" s="124" customFormat="1" ht="63" x14ac:dyDescent="0.25">
      <c r="A55" s="126" t="s">
        <v>540</v>
      </c>
      <c r="B55" s="127" t="s">
        <v>618</v>
      </c>
      <c r="C55" s="128" t="s">
        <v>655</v>
      </c>
      <c r="D55" s="128" t="e">
        <f>CONCATENATE(#REF!,#REF!,#REF!,#REF!,#REF!,#REF!,#REF!,#REF!,#REF!,#REF!)</f>
        <v>#REF!</v>
      </c>
      <c r="E55" s="128" t="s">
        <v>482</v>
      </c>
      <c r="F55" s="128" t="s">
        <v>482</v>
      </c>
      <c r="G55" s="128" t="s">
        <v>482</v>
      </c>
      <c r="H55" s="422" t="s">
        <v>482</v>
      </c>
      <c r="I55" s="422"/>
      <c r="J55" s="422">
        <f>SUM(J56,J57)</f>
        <v>0</v>
      </c>
      <c r="K55" s="422">
        <f t="shared" ref="K55:BV55" si="168">SUM(K56,K57)</f>
        <v>0</v>
      </c>
      <c r="L55" s="416" t="s">
        <v>482</v>
      </c>
      <c r="M55" s="422">
        <f t="shared" si="168"/>
        <v>0</v>
      </c>
      <c r="N55" s="422">
        <f t="shared" si="168"/>
        <v>0</v>
      </c>
      <c r="O55" s="422">
        <f t="shared" si="168"/>
        <v>0</v>
      </c>
      <c r="P55" s="422">
        <f t="shared" si="168"/>
        <v>0</v>
      </c>
      <c r="Q55" s="422">
        <f t="shared" si="168"/>
        <v>0</v>
      </c>
      <c r="R55" s="422">
        <f t="shared" si="168"/>
        <v>0</v>
      </c>
      <c r="S55" s="422">
        <f t="shared" si="168"/>
        <v>0</v>
      </c>
      <c r="T55" s="422">
        <f t="shared" si="168"/>
        <v>0</v>
      </c>
      <c r="U55" s="422">
        <f t="shared" si="168"/>
        <v>0</v>
      </c>
      <c r="V55" s="422">
        <f t="shared" si="168"/>
        <v>0</v>
      </c>
      <c r="W55" s="422">
        <f t="shared" si="168"/>
        <v>0</v>
      </c>
      <c r="X55" s="422">
        <f t="shared" si="168"/>
        <v>0</v>
      </c>
      <c r="Y55" s="422">
        <f t="shared" si="168"/>
        <v>0</v>
      </c>
      <c r="Z55" s="422">
        <f t="shared" si="168"/>
        <v>0</v>
      </c>
      <c r="AA55" s="422">
        <f t="shared" si="168"/>
        <v>0</v>
      </c>
      <c r="AB55" s="422">
        <f t="shared" si="168"/>
        <v>0</v>
      </c>
      <c r="AC55" s="422">
        <f t="shared" si="168"/>
        <v>0</v>
      </c>
      <c r="AD55" s="422">
        <f t="shared" si="168"/>
        <v>0</v>
      </c>
      <c r="AE55" s="422">
        <f t="shared" si="168"/>
        <v>0</v>
      </c>
      <c r="AF55" s="422">
        <f t="shared" si="168"/>
        <v>0</v>
      </c>
      <c r="AG55" s="422">
        <f t="shared" si="168"/>
        <v>0</v>
      </c>
      <c r="AH55" s="422">
        <f t="shared" si="168"/>
        <v>0</v>
      </c>
      <c r="AI55" s="422">
        <f t="shared" si="168"/>
        <v>0</v>
      </c>
      <c r="AJ55" s="422">
        <f t="shared" si="168"/>
        <v>0</v>
      </c>
      <c r="AK55" s="422">
        <f t="shared" si="168"/>
        <v>0</v>
      </c>
      <c r="AL55" s="422">
        <f t="shared" si="168"/>
        <v>0</v>
      </c>
      <c r="AM55" s="422">
        <f t="shared" si="168"/>
        <v>0</v>
      </c>
      <c r="AN55" s="422">
        <f t="shared" si="168"/>
        <v>0</v>
      </c>
      <c r="AO55" s="422">
        <f t="shared" si="168"/>
        <v>0</v>
      </c>
      <c r="AP55" s="422">
        <f t="shared" si="168"/>
        <v>0</v>
      </c>
      <c r="AQ55" s="422">
        <f t="shared" si="168"/>
        <v>0</v>
      </c>
      <c r="AR55" s="422">
        <f t="shared" si="168"/>
        <v>0</v>
      </c>
      <c r="AS55" s="422">
        <f t="shared" si="168"/>
        <v>0</v>
      </c>
      <c r="AT55" s="422">
        <f t="shared" si="168"/>
        <v>0</v>
      </c>
      <c r="AU55" s="422">
        <f t="shared" si="168"/>
        <v>0</v>
      </c>
      <c r="AV55" s="422">
        <f t="shared" si="168"/>
        <v>0</v>
      </c>
      <c r="AW55" s="422">
        <f t="shared" si="168"/>
        <v>0</v>
      </c>
      <c r="AX55" s="422">
        <f t="shared" si="168"/>
        <v>0</v>
      </c>
      <c r="AY55" s="369">
        <f t="shared" si="168"/>
        <v>0</v>
      </c>
      <c r="AZ55" s="422">
        <f t="shared" si="168"/>
        <v>0</v>
      </c>
      <c r="BA55" s="422">
        <f t="shared" si="168"/>
        <v>0</v>
      </c>
      <c r="BB55" s="422">
        <f t="shared" si="168"/>
        <v>0</v>
      </c>
      <c r="BC55" s="422">
        <f t="shared" si="168"/>
        <v>0</v>
      </c>
      <c r="BD55" s="422">
        <f t="shared" si="168"/>
        <v>0</v>
      </c>
      <c r="BE55" s="422">
        <f t="shared" si="168"/>
        <v>0</v>
      </c>
      <c r="BF55" s="422">
        <f t="shared" si="168"/>
        <v>0</v>
      </c>
      <c r="BG55" s="422">
        <f t="shared" si="168"/>
        <v>0</v>
      </c>
      <c r="BH55" s="422">
        <f t="shared" si="168"/>
        <v>0</v>
      </c>
      <c r="BI55" s="369">
        <f t="shared" si="168"/>
        <v>0</v>
      </c>
      <c r="BJ55" s="422">
        <f t="shared" si="168"/>
        <v>0</v>
      </c>
      <c r="BK55" s="422">
        <f t="shared" si="168"/>
        <v>0</v>
      </c>
      <c r="BL55" s="422">
        <f t="shared" si="168"/>
        <v>0</v>
      </c>
      <c r="BM55" s="422">
        <f t="shared" si="168"/>
        <v>0</v>
      </c>
      <c r="BN55" s="422">
        <f t="shared" si="168"/>
        <v>0</v>
      </c>
      <c r="BO55" s="422">
        <f t="shared" si="168"/>
        <v>0</v>
      </c>
      <c r="BP55" s="422">
        <f t="shared" si="168"/>
        <v>0</v>
      </c>
      <c r="BQ55" s="422">
        <f t="shared" si="168"/>
        <v>0</v>
      </c>
      <c r="BR55" s="422">
        <f t="shared" si="168"/>
        <v>0</v>
      </c>
      <c r="BS55" s="422">
        <f t="shared" si="168"/>
        <v>0</v>
      </c>
      <c r="BT55" s="422">
        <f t="shared" si="168"/>
        <v>0</v>
      </c>
      <c r="BU55" s="422">
        <f t="shared" si="168"/>
        <v>0</v>
      </c>
      <c r="BV55" s="422">
        <f t="shared" si="168"/>
        <v>0</v>
      </c>
      <c r="BW55" s="422">
        <f t="shared" ref="BW55:CS55" si="169">SUM(BW56,BW57)</f>
        <v>0</v>
      </c>
      <c r="BX55" s="369">
        <f t="shared" si="169"/>
        <v>0</v>
      </c>
      <c r="BY55" s="422">
        <f t="shared" si="169"/>
        <v>0</v>
      </c>
      <c r="BZ55" s="422">
        <f t="shared" si="169"/>
        <v>0</v>
      </c>
      <c r="CA55" s="422">
        <f t="shared" si="169"/>
        <v>0</v>
      </c>
      <c r="CB55" s="422">
        <f t="shared" si="169"/>
        <v>0</v>
      </c>
      <c r="CC55" s="422">
        <f t="shared" si="169"/>
        <v>0</v>
      </c>
      <c r="CD55" s="422">
        <f t="shared" si="169"/>
        <v>0</v>
      </c>
      <c r="CE55" s="422">
        <f t="shared" si="169"/>
        <v>0</v>
      </c>
      <c r="CF55" s="422">
        <f t="shared" si="169"/>
        <v>0</v>
      </c>
      <c r="CG55" s="422">
        <f t="shared" si="169"/>
        <v>0</v>
      </c>
      <c r="CH55" s="422">
        <f t="shared" si="169"/>
        <v>0</v>
      </c>
      <c r="CI55" s="422">
        <f t="shared" si="169"/>
        <v>0</v>
      </c>
      <c r="CJ55" s="369">
        <f t="shared" si="169"/>
        <v>0</v>
      </c>
      <c r="CK55" s="369">
        <f t="shared" si="169"/>
        <v>0</v>
      </c>
      <c r="CL55" s="369">
        <f t="shared" si="169"/>
        <v>0</v>
      </c>
      <c r="CM55" s="369">
        <f t="shared" si="169"/>
        <v>0</v>
      </c>
      <c r="CN55" s="369">
        <f t="shared" si="169"/>
        <v>0</v>
      </c>
      <c r="CO55" s="422">
        <f t="shared" si="169"/>
        <v>0</v>
      </c>
      <c r="CP55" s="422">
        <f t="shared" si="169"/>
        <v>0</v>
      </c>
      <c r="CQ55" s="422">
        <f t="shared" si="169"/>
        <v>0</v>
      </c>
      <c r="CR55" s="422">
        <f t="shared" si="169"/>
        <v>0</v>
      </c>
      <c r="CS55" s="422">
        <f t="shared" si="169"/>
        <v>0</v>
      </c>
      <c r="CT55" s="128" t="s">
        <v>482</v>
      </c>
      <c r="CU55" s="185">
        <f t="shared" si="6"/>
        <v>0</v>
      </c>
      <c r="CV55" s="185">
        <f t="shared" si="7"/>
        <v>0</v>
      </c>
      <c r="CX55" s="487">
        <f t="shared" si="8"/>
        <v>0</v>
      </c>
    </row>
    <row r="56" spans="1:102" s="124" customFormat="1" ht="47.25" x14ac:dyDescent="0.25">
      <c r="A56" s="126" t="s">
        <v>541</v>
      </c>
      <c r="B56" s="127" t="s">
        <v>619</v>
      </c>
      <c r="C56" s="128" t="s">
        <v>655</v>
      </c>
      <c r="D56" s="128" t="e">
        <f>CONCATENATE(#REF!,#REF!,#REF!,#REF!,#REF!,#REF!,#REF!,#REF!,#REF!,#REF!)</f>
        <v>#REF!</v>
      </c>
      <c r="E56" s="128" t="s">
        <v>482</v>
      </c>
      <c r="F56" s="128" t="s">
        <v>482</v>
      </c>
      <c r="G56" s="128" t="s">
        <v>482</v>
      </c>
      <c r="H56" s="422" t="s">
        <v>482</v>
      </c>
      <c r="I56" s="422"/>
      <c r="J56" s="422">
        <v>0</v>
      </c>
      <c r="K56" s="422">
        <v>0</v>
      </c>
      <c r="L56" s="416" t="s">
        <v>482</v>
      </c>
      <c r="M56" s="422"/>
      <c r="N56" s="422">
        <v>0</v>
      </c>
      <c r="O56" s="422">
        <v>0</v>
      </c>
      <c r="P56" s="422" t="s">
        <v>482</v>
      </c>
      <c r="Q56" s="422">
        <v>0</v>
      </c>
      <c r="R56" s="422">
        <v>0</v>
      </c>
      <c r="S56" s="422">
        <v>0</v>
      </c>
      <c r="T56" s="422">
        <v>0</v>
      </c>
      <c r="U56" s="422">
        <v>0</v>
      </c>
      <c r="V56" s="422">
        <v>0</v>
      </c>
      <c r="W56" s="422">
        <v>0</v>
      </c>
      <c r="X56" s="422">
        <f>SUM(R56,AA56,AG56,AQ56,BA56)</f>
        <v>0</v>
      </c>
      <c r="Y56" s="422">
        <f t="shared" si="28"/>
        <v>0</v>
      </c>
      <c r="Z56" s="422">
        <f>SUM(BF56,BP56,BZ56)</f>
        <v>0</v>
      </c>
      <c r="AA56" s="422">
        <f>SUM(BK56,BU56,CE56)</f>
        <v>0</v>
      </c>
      <c r="AB56" s="422">
        <f t="shared" ref="AB56:AB75" si="170">SUM(AC56:AF56)</f>
        <v>0</v>
      </c>
      <c r="AC56" s="422">
        <v>0</v>
      </c>
      <c r="AD56" s="422">
        <v>0</v>
      </c>
      <c r="AE56" s="422">
        <v>0</v>
      </c>
      <c r="AF56" s="422">
        <v>0</v>
      </c>
      <c r="AG56" s="422">
        <f t="shared" ref="AG56:AG75" si="171">SUM(AH56:AK56)</f>
        <v>0</v>
      </c>
      <c r="AH56" s="422">
        <v>0</v>
      </c>
      <c r="AI56" s="422">
        <v>0</v>
      </c>
      <c r="AJ56" s="422">
        <v>0</v>
      </c>
      <c r="AK56" s="422">
        <v>0</v>
      </c>
      <c r="AL56" s="422">
        <f t="shared" ref="AL56:AL75" si="172">SUM(AM56:AP56)</f>
        <v>0</v>
      </c>
      <c r="AM56" s="422">
        <v>0</v>
      </c>
      <c r="AN56" s="422">
        <v>0</v>
      </c>
      <c r="AO56" s="422">
        <v>0</v>
      </c>
      <c r="AP56" s="422">
        <v>0</v>
      </c>
      <c r="AQ56" s="422">
        <f t="shared" ref="AQ56:AQ75" si="173">SUM(AR56:AU56)</f>
        <v>0</v>
      </c>
      <c r="AR56" s="422">
        <v>0</v>
      </c>
      <c r="AS56" s="422">
        <v>0</v>
      </c>
      <c r="AT56" s="422">
        <v>0</v>
      </c>
      <c r="AU56" s="422">
        <v>0</v>
      </c>
      <c r="AV56" s="422">
        <f t="shared" ref="AV56:AV75" si="174">SUM(AW56:AZ56)</f>
        <v>0</v>
      </c>
      <c r="AW56" s="422">
        <v>0</v>
      </c>
      <c r="AX56" s="422">
        <v>0</v>
      </c>
      <c r="AY56" s="369">
        <v>0</v>
      </c>
      <c r="AZ56" s="422">
        <v>0</v>
      </c>
      <c r="BA56" s="422">
        <f t="shared" ref="BA56:BA75" si="175">SUM(BB56:BE56)</f>
        <v>0</v>
      </c>
      <c r="BB56" s="422">
        <v>0</v>
      </c>
      <c r="BC56" s="422">
        <v>0</v>
      </c>
      <c r="BD56" s="422">
        <v>0</v>
      </c>
      <c r="BE56" s="422">
        <v>0</v>
      </c>
      <c r="BF56" s="422">
        <f t="shared" ref="BF56:BF75" si="176">SUM(BG56:BJ56)</f>
        <v>0</v>
      </c>
      <c r="BG56" s="422">
        <v>0</v>
      </c>
      <c r="BH56" s="422">
        <v>0</v>
      </c>
      <c r="BI56" s="369">
        <v>0</v>
      </c>
      <c r="BJ56" s="422">
        <v>0</v>
      </c>
      <c r="BK56" s="422">
        <f t="shared" ref="BK56:BK75" si="177">SUM(BL56:BO56)</f>
        <v>0</v>
      </c>
      <c r="BL56" s="422">
        <v>0</v>
      </c>
      <c r="BM56" s="422">
        <v>0</v>
      </c>
      <c r="BN56" s="422">
        <v>0</v>
      </c>
      <c r="BO56" s="422">
        <v>0</v>
      </c>
      <c r="BP56" s="422">
        <f t="shared" ref="BP56:BP75" si="178">SUM(BQ56:BT56)</f>
        <v>0</v>
      </c>
      <c r="BQ56" s="422">
        <v>0</v>
      </c>
      <c r="BR56" s="422">
        <v>0</v>
      </c>
      <c r="BS56" s="422">
        <v>0</v>
      </c>
      <c r="BT56" s="422">
        <v>0</v>
      </c>
      <c r="BU56" s="422">
        <f t="shared" ref="BU56:BU75" si="179">SUM(BV56:BY56)</f>
        <v>0</v>
      </c>
      <c r="BV56" s="422">
        <v>0</v>
      </c>
      <c r="BW56" s="422">
        <v>0</v>
      </c>
      <c r="BX56" s="369">
        <v>0</v>
      </c>
      <c r="BY56" s="422">
        <v>0</v>
      </c>
      <c r="BZ56" s="422">
        <f t="shared" ref="BZ56:BZ75" si="180">SUM(CA56:CD56)</f>
        <v>0</v>
      </c>
      <c r="CA56" s="422">
        <v>0</v>
      </c>
      <c r="CB56" s="422">
        <v>0</v>
      </c>
      <c r="CC56" s="422">
        <v>0</v>
      </c>
      <c r="CD56" s="422">
        <v>0</v>
      </c>
      <c r="CE56" s="422">
        <f t="shared" ref="CE56:CE75" si="181">SUM(CF56:CI56)</f>
        <v>0</v>
      </c>
      <c r="CF56" s="422">
        <v>0</v>
      </c>
      <c r="CG56" s="422">
        <v>0</v>
      </c>
      <c r="CH56" s="422">
        <v>0</v>
      </c>
      <c r="CI56" s="422">
        <v>0</v>
      </c>
      <c r="CJ56" s="369">
        <f t="shared" si="41"/>
        <v>0</v>
      </c>
      <c r="CK56" s="369">
        <f t="shared" si="42"/>
        <v>0</v>
      </c>
      <c r="CL56" s="369">
        <f t="shared" si="43"/>
        <v>0</v>
      </c>
      <c r="CM56" s="369">
        <f t="shared" si="44"/>
        <v>0</v>
      </c>
      <c r="CN56" s="369">
        <f t="shared" si="45"/>
        <v>0</v>
      </c>
      <c r="CO56" s="422">
        <f t="shared" si="46"/>
        <v>0</v>
      </c>
      <c r="CP56" s="422">
        <f t="shared" si="47"/>
        <v>0</v>
      </c>
      <c r="CQ56" s="422">
        <f t="shared" si="48"/>
        <v>0</v>
      </c>
      <c r="CR56" s="422">
        <f t="shared" si="49"/>
        <v>0</v>
      </c>
      <c r="CS56" s="422">
        <f t="shared" si="50"/>
        <v>0</v>
      </c>
      <c r="CT56" s="128" t="s">
        <v>482</v>
      </c>
      <c r="CU56" s="185">
        <f t="shared" si="6"/>
        <v>0</v>
      </c>
      <c r="CV56" s="185">
        <f t="shared" si="7"/>
        <v>0</v>
      </c>
      <c r="CX56" s="487">
        <f t="shared" si="8"/>
        <v>0</v>
      </c>
    </row>
    <row r="57" spans="1:102" s="124" customFormat="1" ht="63" x14ac:dyDescent="0.25">
      <c r="A57" s="126" t="s">
        <v>542</v>
      </c>
      <c r="B57" s="127" t="s">
        <v>620</v>
      </c>
      <c r="C57" s="128" t="s">
        <v>655</v>
      </c>
      <c r="D57" s="128" t="e">
        <f>CONCATENATE(#REF!,#REF!,#REF!,#REF!,#REF!,#REF!,#REF!,#REF!,#REF!,#REF!)</f>
        <v>#REF!</v>
      </c>
      <c r="E57" s="128" t="s">
        <v>482</v>
      </c>
      <c r="F57" s="128" t="s">
        <v>482</v>
      </c>
      <c r="G57" s="128" t="s">
        <v>482</v>
      </c>
      <c r="H57" s="422" t="s">
        <v>482</v>
      </c>
      <c r="I57" s="422"/>
      <c r="J57" s="422">
        <v>0</v>
      </c>
      <c r="K57" s="422">
        <v>0</v>
      </c>
      <c r="L57" s="416" t="s">
        <v>482</v>
      </c>
      <c r="M57" s="422"/>
      <c r="N57" s="422">
        <v>0</v>
      </c>
      <c r="O57" s="422">
        <v>0</v>
      </c>
      <c r="P57" s="422" t="s">
        <v>482</v>
      </c>
      <c r="Q57" s="422">
        <v>0</v>
      </c>
      <c r="R57" s="422">
        <v>0</v>
      </c>
      <c r="S57" s="422">
        <v>0</v>
      </c>
      <c r="T57" s="422">
        <v>0</v>
      </c>
      <c r="U57" s="422">
        <v>0</v>
      </c>
      <c r="V57" s="422">
        <v>0</v>
      </c>
      <c r="W57" s="422">
        <v>0</v>
      </c>
      <c r="X57" s="422">
        <f>SUM(R57,AA57,AG57,AQ57,BA57)</f>
        <v>0</v>
      </c>
      <c r="Y57" s="422">
        <f t="shared" si="28"/>
        <v>0</v>
      </c>
      <c r="Z57" s="422">
        <f>SUM(BF57,BP57,BZ57)</f>
        <v>0</v>
      </c>
      <c r="AA57" s="422">
        <f>SUM(BK57,BU57,CE57)</f>
        <v>0</v>
      </c>
      <c r="AB57" s="422">
        <f t="shared" si="170"/>
        <v>0</v>
      </c>
      <c r="AC57" s="422">
        <v>0</v>
      </c>
      <c r="AD57" s="422">
        <v>0</v>
      </c>
      <c r="AE57" s="422">
        <v>0</v>
      </c>
      <c r="AF57" s="422">
        <v>0</v>
      </c>
      <c r="AG57" s="422">
        <f t="shared" si="171"/>
        <v>0</v>
      </c>
      <c r="AH57" s="422">
        <v>0</v>
      </c>
      <c r="AI57" s="422">
        <v>0</v>
      </c>
      <c r="AJ57" s="422">
        <v>0</v>
      </c>
      <c r="AK57" s="422">
        <v>0</v>
      </c>
      <c r="AL57" s="422">
        <f t="shared" si="172"/>
        <v>0</v>
      </c>
      <c r="AM57" s="422">
        <v>0</v>
      </c>
      <c r="AN57" s="422">
        <v>0</v>
      </c>
      <c r="AO57" s="422">
        <v>0</v>
      </c>
      <c r="AP57" s="422">
        <v>0</v>
      </c>
      <c r="AQ57" s="422">
        <f t="shared" si="173"/>
        <v>0</v>
      </c>
      <c r="AR57" s="422">
        <v>0</v>
      </c>
      <c r="AS57" s="422">
        <v>0</v>
      </c>
      <c r="AT57" s="422">
        <v>0</v>
      </c>
      <c r="AU57" s="422">
        <v>0</v>
      </c>
      <c r="AV57" s="422">
        <f t="shared" si="174"/>
        <v>0</v>
      </c>
      <c r="AW57" s="422">
        <v>0</v>
      </c>
      <c r="AX57" s="422">
        <v>0</v>
      </c>
      <c r="AY57" s="369">
        <v>0</v>
      </c>
      <c r="AZ57" s="422">
        <v>0</v>
      </c>
      <c r="BA57" s="422">
        <f t="shared" si="175"/>
        <v>0</v>
      </c>
      <c r="BB57" s="422">
        <v>0</v>
      </c>
      <c r="BC57" s="422">
        <v>0</v>
      </c>
      <c r="BD57" s="422">
        <v>0</v>
      </c>
      <c r="BE57" s="422">
        <v>0</v>
      </c>
      <c r="BF57" s="422">
        <f t="shared" si="176"/>
        <v>0</v>
      </c>
      <c r="BG57" s="422">
        <v>0</v>
      </c>
      <c r="BH57" s="422">
        <v>0</v>
      </c>
      <c r="BI57" s="369">
        <v>0</v>
      </c>
      <c r="BJ57" s="422">
        <v>0</v>
      </c>
      <c r="BK57" s="422">
        <f t="shared" si="177"/>
        <v>0</v>
      </c>
      <c r="BL57" s="422">
        <v>0</v>
      </c>
      <c r="BM57" s="422">
        <v>0</v>
      </c>
      <c r="BN57" s="422">
        <v>0</v>
      </c>
      <c r="BO57" s="422">
        <v>0</v>
      </c>
      <c r="BP57" s="422">
        <f t="shared" si="178"/>
        <v>0</v>
      </c>
      <c r="BQ57" s="422">
        <v>0</v>
      </c>
      <c r="BR57" s="422">
        <v>0</v>
      </c>
      <c r="BS57" s="422">
        <v>0</v>
      </c>
      <c r="BT57" s="422">
        <v>0</v>
      </c>
      <c r="BU57" s="422">
        <f t="shared" si="179"/>
        <v>0</v>
      </c>
      <c r="BV57" s="422">
        <v>0</v>
      </c>
      <c r="BW57" s="422">
        <v>0</v>
      </c>
      <c r="BX57" s="369">
        <v>0</v>
      </c>
      <c r="BY57" s="422">
        <v>0</v>
      </c>
      <c r="BZ57" s="422">
        <f t="shared" si="180"/>
        <v>0</v>
      </c>
      <c r="CA57" s="422">
        <v>0</v>
      </c>
      <c r="CB57" s="422">
        <v>0</v>
      </c>
      <c r="CC57" s="422">
        <v>0</v>
      </c>
      <c r="CD57" s="422">
        <v>0</v>
      </c>
      <c r="CE57" s="422">
        <f t="shared" si="181"/>
        <v>0</v>
      </c>
      <c r="CF57" s="422">
        <v>0</v>
      </c>
      <c r="CG57" s="422">
        <v>0</v>
      </c>
      <c r="CH57" s="422">
        <v>0</v>
      </c>
      <c r="CI57" s="422">
        <v>0</v>
      </c>
      <c r="CJ57" s="369">
        <f t="shared" si="41"/>
        <v>0</v>
      </c>
      <c r="CK57" s="369">
        <f t="shared" si="42"/>
        <v>0</v>
      </c>
      <c r="CL57" s="369">
        <f t="shared" si="43"/>
        <v>0</v>
      </c>
      <c r="CM57" s="369">
        <f t="shared" si="44"/>
        <v>0</v>
      </c>
      <c r="CN57" s="369">
        <f t="shared" si="45"/>
        <v>0</v>
      </c>
      <c r="CO57" s="422">
        <f t="shared" si="46"/>
        <v>0</v>
      </c>
      <c r="CP57" s="422">
        <f t="shared" si="47"/>
        <v>0</v>
      </c>
      <c r="CQ57" s="422">
        <f t="shared" si="48"/>
        <v>0</v>
      </c>
      <c r="CR57" s="422">
        <f t="shared" si="49"/>
        <v>0</v>
      </c>
      <c r="CS57" s="422">
        <f t="shared" si="50"/>
        <v>0</v>
      </c>
      <c r="CT57" s="128" t="s">
        <v>482</v>
      </c>
      <c r="CU57" s="185">
        <f t="shared" si="6"/>
        <v>0</v>
      </c>
      <c r="CV57" s="185">
        <f t="shared" si="7"/>
        <v>0</v>
      </c>
      <c r="CX57" s="487">
        <f t="shared" si="8"/>
        <v>0</v>
      </c>
    </row>
    <row r="58" spans="1:102" s="124" customFormat="1" ht="47.25" x14ac:dyDescent="0.25">
      <c r="A58" s="126" t="s">
        <v>545</v>
      </c>
      <c r="B58" s="127" t="s">
        <v>621</v>
      </c>
      <c r="C58" s="128" t="s">
        <v>655</v>
      </c>
      <c r="D58" s="128" t="e">
        <f>CONCATENATE(#REF!,#REF!,#REF!,#REF!,#REF!,#REF!,#REF!,#REF!,#REF!,#REF!)</f>
        <v>#REF!</v>
      </c>
      <c r="E58" s="128" t="s">
        <v>482</v>
      </c>
      <c r="F58" s="128" t="s">
        <v>482</v>
      </c>
      <c r="G58" s="128" t="s">
        <v>482</v>
      </c>
      <c r="H58" s="422" t="s">
        <v>482</v>
      </c>
      <c r="I58" s="422"/>
      <c r="J58" s="422">
        <f>SUM(J59,J62,J63,J64,J65,J68,J69,J70)</f>
        <v>0.8620035532994923</v>
      </c>
      <c r="K58" s="422">
        <f t="shared" ref="K58:BV58" si="182">SUM(K59,K62,K63,K64,K65,K68,K69,K70)</f>
        <v>6.7925879999999994</v>
      </c>
      <c r="L58" s="416" t="s">
        <v>482</v>
      </c>
      <c r="M58" s="422">
        <f t="shared" si="182"/>
        <v>0</v>
      </c>
      <c r="N58" s="422">
        <f t="shared" si="182"/>
        <v>0.8620035532994923</v>
      </c>
      <c r="O58" s="422">
        <f t="shared" si="182"/>
        <v>2.8059632700786419</v>
      </c>
      <c r="P58" s="422" t="s">
        <v>482</v>
      </c>
      <c r="Q58" s="422">
        <f t="shared" si="182"/>
        <v>0</v>
      </c>
      <c r="R58" s="422">
        <f t="shared" si="182"/>
        <v>0</v>
      </c>
      <c r="S58" s="422">
        <f t="shared" si="182"/>
        <v>6.7925879999999994</v>
      </c>
      <c r="T58" s="422">
        <f t="shared" si="182"/>
        <v>7.5932061335504315</v>
      </c>
      <c r="U58" s="422">
        <f t="shared" si="182"/>
        <v>2.8059632700786419</v>
      </c>
      <c r="V58" s="422">
        <f t="shared" si="182"/>
        <v>2.8059632700786419</v>
      </c>
      <c r="W58" s="422">
        <f t="shared" si="182"/>
        <v>2.8068</v>
      </c>
      <c r="X58" s="422">
        <f t="shared" si="182"/>
        <v>2.8059632700786419</v>
      </c>
      <c r="Y58" s="422">
        <f t="shared" si="182"/>
        <v>2.8068</v>
      </c>
      <c r="Z58" s="422">
        <f t="shared" si="182"/>
        <v>2.8059632700786419</v>
      </c>
      <c r="AA58" s="422">
        <f t="shared" si="182"/>
        <v>2.8059632700786419</v>
      </c>
      <c r="AB58" s="422">
        <f t="shared" si="182"/>
        <v>0</v>
      </c>
      <c r="AC58" s="422">
        <f t="shared" si="182"/>
        <v>0</v>
      </c>
      <c r="AD58" s="422">
        <f t="shared" si="182"/>
        <v>0</v>
      </c>
      <c r="AE58" s="422">
        <f t="shared" si="182"/>
        <v>0</v>
      </c>
      <c r="AF58" s="422">
        <f t="shared" si="182"/>
        <v>0</v>
      </c>
      <c r="AG58" s="422">
        <f t="shared" si="182"/>
        <v>0</v>
      </c>
      <c r="AH58" s="422">
        <f t="shared" si="182"/>
        <v>0</v>
      </c>
      <c r="AI58" s="422">
        <f t="shared" si="182"/>
        <v>0</v>
      </c>
      <c r="AJ58" s="422">
        <f t="shared" si="182"/>
        <v>0</v>
      </c>
      <c r="AK58" s="422">
        <f t="shared" si="182"/>
        <v>0</v>
      </c>
      <c r="AL58" s="422">
        <f t="shared" si="182"/>
        <v>0</v>
      </c>
      <c r="AM58" s="422">
        <f t="shared" si="182"/>
        <v>0</v>
      </c>
      <c r="AN58" s="422">
        <f t="shared" si="182"/>
        <v>0</v>
      </c>
      <c r="AO58" s="422">
        <f t="shared" si="182"/>
        <v>0</v>
      </c>
      <c r="AP58" s="422">
        <f t="shared" si="182"/>
        <v>0</v>
      </c>
      <c r="AQ58" s="422">
        <f t="shared" si="182"/>
        <v>0</v>
      </c>
      <c r="AR58" s="422">
        <f t="shared" si="182"/>
        <v>0</v>
      </c>
      <c r="AS58" s="422">
        <f t="shared" si="182"/>
        <v>0</v>
      </c>
      <c r="AT58" s="422">
        <f t="shared" si="182"/>
        <v>0</v>
      </c>
      <c r="AU58" s="422">
        <f t="shared" si="182"/>
        <v>0</v>
      </c>
      <c r="AV58" s="422">
        <f t="shared" si="182"/>
        <v>2.1360000000000001</v>
      </c>
      <c r="AW58" s="422">
        <f t="shared" si="182"/>
        <v>0</v>
      </c>
      <c r="AX58" s="422">
        <f t="shared" si="182"/>
        <v>0</v>
      </c>
      <c r="AY58" s="369">
        <f t="shared" si="182"/>
        <v>2.1360000000000001</v>
      </c>
      <c r="AZ58" s="422">
        <f t="shared" si="182"/>
        <v>0</v>
      </c>
      <c r="BA58" s="422">
        <f t="shared" si="182"/>
        <v>2.1356280000000001</v>
      </c>
      <c r="BB58" s="422">
        <f t="shared" si="182"/>
        <v>0</v>
      </c>
      <c r="BC58" s="422">
        <f t="shared" si="182"/>
        <v>0</v>
      </c>
      <c r="BD58" s="422">
        <f t="shared" si="182"/>
        <v>2.1356280000000001</v>
      </c>
      <c r="BE58" s="422">
        <f t="shared" si="182"/>
        <v>0</v>
      </c>
      <c r="BF58" s="422">
        <f t="shared" si="182"/>
        <v>0.15959999999999999</v>
      </c>
      <c r="BG58" s="422">
        <f t="shared" si="182"/>
        <v>0</v>
      </c>
      <c r="BH58" s="422">
        <f t="shared" si="182"/>
        <v>0</v>
      </c>
      <c r="BI58" s="369">
        <f t="shared" si="182"/>
        <v>0.15959999999999999</v>
      </c>
      <c r="BJ58" s="422">
        <f t="shared" si="182"/>
        <v>0</v>
      </c>
      <c r="BK58" s="422">
        <f t="shared" si="182"/>
        <v>0</v>
      </c>
      <c r="BL58" s="422">
        <f t="shared" si="182"/>
        <v>0</v>
      </c>
      <c r="BM58" s="422">
        <f t="shared" si="182"/>
        <v>0</v>
      </c>
      <c r="BN58" s="422">
        <f t="shared" si="182"/>
        <v>0</v>
      </c>
      <c r="BO58" s="422">
        <f t="shared" si="182"/>
        <v>0</v>
      </c>
      <c r="BP58" s="422">
        <f t="shared" si="182"/>
        <v>0.19920000000000002</v>
      </c>
      <c r="BQ58" s="422">
        <f t="shared" si="182"/>
        <v>0</v>
      </c>
      <c r="BR58" s="422">
        <f t="shared" si="182"/>
        <v>0</v>
      </c>
      <c r="BS58" s="422">
        <f t="shared" si="182"/>
        <v>0.19920000000000002</v>
      </c>
      <c r="BT58" s="422">
        <f t="shared" si="182"/>
        <v>0</v>
      </c>
      <c r="BU58" s="422">
        <f t="shared" si="182"/>
        <v>0</v>
      </c>
      <c r="BV58" s="422">
        <f t="shared" si="182"/>
        <v>0</v>
      </c>
      <c r="BW58" s="422">
        <f t="shared" ref="BW58:CS58" si="183">SUM(BW59,BW62,BW63,BW64,BW65,BW68,BW69,BW70)</f>
        <v>0</v>
      </c>
      <c r="BX58" s="369">
        <f t="shared" si="183"/>
        <v>0.19929828819599996</v>
      </c>
      <c r="BY58" s="422">
        <f t="shared" si="183"/>
        <v>0</v>
      </c>
      <c r="BZ58" s="422">
        <f t="shared" si="183"/>
        <v>0.312</v>
      </c>
      <c r="CA58" s="422">
        <f t="shared" si="183"/>
        <v>0</v>
      </c>
      <c r="CB58" s="422">
        <f t="shared" si="183"/>
        <v>0</v>
      </c>
      <c r="CC58" s="422">
        <f t="shared" si="183"/>
        <v>0.312</v>
      </c>
      <c r="CD58" s="422">
        <f t="shared" si="183"/>
        <v>0</v>
      </c>
      <c r="CE58" s="422">
        <f t="shared" si="183"/>
        <v>0</v>
      </c>
      <c r="CF58" s="422">
        <f t="shared" si="183"/>
        <v>0</v>
      </c>
      <c r="CG58" s="422">
        <f t="shared" si="183"/>
        <v>0</v>
      </c>
      <c r="CH58" s="422">
        <f t="shared" si="183"/>
        <v>0</v>
      </c>
      <c r="CI58" s="422">
        <f t="shared" si="183"/>
        <v>0</v>
      </c>
      <c r="CJ58" s="369">
        <f t="shared" si="183"/>
        <v>2.8068</v>
      </c>
      <c r="CK58" s="369">
        <f t="shared" si="183"/>
        <v>0</v>
      </c>
      <c r="CL58" s="369">
        <f t="shared" si="183"/>
        <v>0</v>
      </c>
      <c r="CM58" s="369">
        <f t="shared" si="183"/>
        <v>2.8068</v>
      </c>
      <c r="CN58" s="369">
        <f t="shared" si="183"/>
        <v>0</v>
      </c>
      <c r="CO58" s="422">
        <f t="shared" si="183"/>
        <v>2.8059632700786419</v>
      </c>
      <c r="CP58" s="422">
        <f t="shared" si="183"/>
        <v>0</v>
      </c>
      <c r="CQ58" s="422">
        <f t="shared" si="183"/>
        <v>0</v>
      </c>
      <c r="CR58" s="422">
        <f t="shared" si="183"/>
        <v>2.8059632700786419</v>
      </c>
      <c r="CS58" s="422">
        <f t="shared" si="183"/>
        <v>0</v>
      </c>
      <c r="CT58" s="128" t="s">
        <v>482</v>
      </c>
      <c r="CU58" s="185">
        <f t="shared" si="6"/>
        <v>2.8068</v>
      </c>
      <c r="CV58" s="185">
        <f t="shared" si="7"/>
        <v>2.2956000000000003</v>
      </c>
      <c r="CX58" s="487">
        <f t="shared" si="8"/>
        <v>0.1839900592402367</v>
      </c>
    </row>
    <row r="59" spans="1:102" s="124" customFormat="1" ht="47.25" x14ac:dyDescent="0.25">
      <c r="A59" s="126" t="s">
        <v>546</v>
      </c>
      <c r="B59" s="127" t="s">
        <v>622</v>
      </c>
      <c r="C59" s="128" t="s">
        <v>655</v>
      </c>
      <c r="D59" s="128" t="e">
        <f>CONCATENATE(#REF!,#REF!,#REF!,#REF!,#REF!,#REF!,#REF!,#REF!,#REF!,#REF!)</f>
        <v>#REF!</v>
      </c>
      <c r="E59" s="128" t="s">
        <v>482</v>
      </c>
      <c r="F59" s="128" t="s">
        <v>482</v>
      </c>
      <c r="G59" s="128" t="s">
        <v>482</v>
      </c>
      <c r="H59" s="422" t="s">
        <v>482</v>
      </c>
      <c r="I59" s="422"/>
      <c r="J59" s="420">
        <f>SUM(J60:J61)</f>
        <v>0.8620035532994923</v>
      </c>
      <c r="K59" s="420">
        <f t="shared" ref="K59:BV61" si="184">SUM(K60:K61)</f>
        <v>6.7925879999999994</v>
      </c>
      <c r="L59" s="416" t="s">
        <v>482</v>
      </c>
      <c r="M59" s="420">
        <f t="shared" si="184"/>
        <v>0</v>
      </c>
      <c r="N59" s="420">
        <f t="shared" si="184"/>
        <v>0.8620035532994923</v>
      </c>
      <c r="O59" s="420">
        <f t="shared" si="184"/>
        <v>2.8059632700786419</v>
      </c>
      <c r="P59" s="422" t="s">
        <v>482</v>
      </c>
      <c r="Q59" s="420">
        <f t="shared" si="184"/>
        <v>0</v>
      </c>
      <c r="R59" s="420">
        <f t="shared" si="184"/>
        <v>0</v>
      </c>
      <c r="S59" s="420">
        <f t="shared" si="184"/>
        <v>6.7925879999999994</v>
      </c>
      <c r="T59" s="420">
        <f t="shared" si="184"/>
        <v>7.5932061335504315</v>
      </c>
      <c r="U59" s="420">
        <f t="shared" si="184"/>
        <v>2.8059632700786419</v>
      </c>
      <c r="V59" s="420">
        <f t="shared" si="184"/>
        <v>2.8059632700786419</v>
      </c>
      <c r="W59" s="420">
        <f t="shared" si="184"/>
        <v>2.8068</v>
      </c>
      <c r="X59" s="420">
        <f t="shared" si="184"/>
        <v>2.8059632700786419</v>
      </c>
      <c r="Y59" s="420">
        <f t="shared" si="184"/>
        <v>2.8068</v>
      </c>
      <c r="Z59" s="420">
        <f t="shared" si="184"/>
        <v>2.8059632700786419</v>
      </c>
      <c r="AA59" s="420">
        <f t="shared" si="184"/>
        <v>2.8059632700786419</v>
      </c>
      <c r="AB59" s="420">
        <f t="shared" si="184"/>
        <v>0</v>
      </c>
      <c r="AC59" s="420">
        <f t="shared" si="184"/>
        <v>0</v>
      </c>
      <c r="AD59" s="420">
        <f t="shared" si="184"/>
        <v>0</v>
      </c>
      <c r="AE59" s="420">
        <f t="shared" si="184"/>
        <v>0</v>
      </c>
      <c r="AF59" s="420">
        <f t="shared" si="184"/>
        <v>0</v>
      </c>
      <c r="AG59" s="420">
        <f t="shared" si="184"/>
        <v>0</v>
      </c>
      <c r="AH59" s="420">
        <f t="shared" si="184"/>
        <v>0</v>
      </c>
      <c r="AI59" s="420">
        <f t="shared" si="184"/>
        <v>0</v>
      </c>
      <c r="AJ59" s="420">
        <f t="shared" si="184"/>
        <v>0</v>
      </c>
      <c r="AK59" s="420">
        <f t="shared" si="184"/>
        <v>0</v>
      </c>
      <c r="AL59" s="420">
        <f t="shared" si="184"/>
        <v>0</v>
      </c>
      <c r="AM59" s="420">
        <f t="shared" si="184"/>
        <v>0</v>
      </c>
      <c r="AN59" s="420">
        <f t="shared" si="184"/>
        <v>0</v>
      </c>
      <c r="AO59" s="420">
        <f t="shared" si="184"/>
        <v>0</v>
      </c>
      <c r="AP59" s="420">
        <f t="shared" si="184"/>
        <v>0</v>
      </c>
      <c r="AQ59" s="420">
        <f t="shared" si="184"/>
        <v>0</v>
      </c>
      <c r="AR59" s="420">
        <f t="shared" si="184"/>
        <v>0</v>
      </c>
      <c r="AS59" s="420">
        <f t="shared" si="184"/>
        <v>0</v>
      </c>
      <c r="AT59" s="420">
        <f t="shared" si="184"/>
        <v>0</v>
      </c>
      <c r="AU59" s="420">
        <f t="shared" si="184"/>
        <v>0</v>
      </c>
      <c r="AV59" s="420">
        <f t="shared" si="184"/>
        <v>2.1360000000000001</v>
      </c>
      <c r="AW59" s="420">
        <f t="shared" si="184"/>
        <v>0</v>
      </c>
      <c r="AX59" s="420">
        <f t="shared" si="184"/>
        <v>0</v>
      </c>
      <c r="AY59" s="419">
        <f t="shared" si="184"/>
        <v>2.1360000000000001</v>
      </c>
      <c r="AZ59" s="420">
        <f t="shared" si="184"/>
        <v>0</v>
      </c>
      <c r="BA59" s="420">
        <f t="shared" si="184"/>
        <v>2.1356280000000001</v>
      </c>
      <c r="BB59" s="420">
        <f t="shared" si="184"/>
        <v>0</v>
      </c>
      <c r="BC59" s="420">
        <f t="shared" si="184"/>
        <v>0</v>
      </c>
      <c r="BD59" s="420">
        <f t="shared" si="184"/>
        <v>2.1356280000000001</v>
      </c>
      <c r="BE59" s="420">
        <f t="shared" si="184"/>
        <v>0</v>
      </c>
      <c r="BF59" s="420">
        <f t="shared" si="184"/>
        <v>0.15959999999999999</v>
      </c>
      <c r="BG59" s="420">
        <f t="shared" si="184"/>
        <v>0</v>
      </c>
      <c r="BH59" s="420">
        <f t="shared" si="184"/>
        <v>0</v>
      </c>
      <c r="BI59" s="419">
        <f t="shared" si="184"/>
        <v>0.15959999999999999</v>
      </c>
      <c r="BJ59" s="420">
        <f t="shared" si="184"/>
        <v>0</v>
      </c>
      <c r="BK59" s="420">
        <f t="shared" si="184"/>
        <v>0</v>
      </c>
      <c r="BL59" s="420">
        <f t="shared" si="184"/>
        <v>0</v>
      </c>
      <c r="BM59" s="420">
        <f t="shared" si="184"/>
        <v>0</v>
      </c>
      <c r="BN59" s="420">
        <f t="shared" si="184"/>
        <v>0</v>
      </c>
      <c r="BO59" s="420">
        <f t="shared" si="184"/>
        <v>0</v>
      </c>
      <c r="BP59" s="420">
        <f t="shared" si="184"/>
        <v>0.19920000000000002</v>
      </c>
      <c r="BQ59" s="420">
        <f t="shared" si="184"/>
        <v>0</v>
      </c>
      <c r="BR59" s="420">
        <f t="shared" si="184"/>
        <v>0</v>
      </c>
      <c r="BS59" s="420">
        <f t="shared" si="184"/>
        <v>0.19920000000000002</v>
      </c>
      <c r="BT59" s="420">
        <f t="shared" si="184"/>
        <v>0</v>
      </c>
      <c r="BU59" s="420">
        <f t="shared" si="184"/>
        <v>0</v>
      </c>
      <c r="BV59" s="420">
        <f t="shared" si="184"/>
        <v>0</v>
      </c>
      <c r="BW59" s="420">
        <f t="shared" ref="BW59:CS59" si="185">SUM(BW60:BW61)</f>
        <v>0</v>
      </c>
      <c r="BX59" s="419">
        <f t="shared" si="185"/>
        <v>0.19929828819599996</v>
      </c>
      <c r="BY59" s="420">
        <f t="shared" si="185"/>
        <v>0</v>
      </c>
      <c r="BZ59" s="420">
        <f t="shared" si="185"/>
        <v>0.312</v>
      </c>
      <c r="CA59" s="420">
        <f t="shared" si="185"/>
        <v>0</v>
      </c>
      <c r="CB59" s="420">
        <f t="shared" si="185"/>
        <v>0</v>
      </c>
      <c r="CC59" s="420">
        <f t="shared" si="185"/>
        <v>0.312</v>
      </c>
      <c r="CD59" s="420">
        <f t="shared" si="185"/>
        <v>0</v>
      </c>
      <c r="CE59" s="420">
        <f t="shared" si="185"/>
        <v>0</v>
      </c>
      <c r="CF59" s="420">
        <f t="shared" si="185"/>
        <v>0</v>
      </c>
      <c r="CG59" s="420">
        <f t="shared" si="185"/>
        <v>0</v>
      </c>
      <c r="CH59" s="420">
        <f t="shared" si="185"/>
        <v>0</v>
      </c>
      <c r="CI59" s="420">
        <f t="shared" si="185"/>
        <v>0</v>
      </c>
      <c r="CJ59" s="419">
        <f t="shared" si="185"/>
        <v>2.8068</v>
      </c>
      <c r="CK59" s="419">
        <f t="shared" si="185"/>
        <v>0</v>
      </c>
      <c r="CL59" s="419">
        <f t="shared" si="185"/>
        <v>0</v>
      </c>
      <c r="CM59" s="419">
        <f t="shared" si="185"/>
        <v>2.8068</v>
      </c>
      <c r="CN59" s="419">
        <f t="shared" si="185"/>
        <v>0</v>
      </c>
      <c r="CO59" s="420">
        <f t="shared" si="185"/>
        <v>2.8059632700786419</v>
      </c>
      <c r="CP59" s="420">
        <f t="shared" si="185"/>
        <v>0</v>
      </c>
      <c r="CQ59" s="420">
        <f t="shared" si="185"/>
        <v>0</v>
      </c>
      <c r="CR59" s="420">
        <f t="shared" si="185"/>
        <v>2.8059632700786419</v>
      </c>
      <c r="CS59" s="420">
        <f t="shared" si="185"/>
        <v>0</v>
      </c>
      <c r="CT59" s="128" t="s">
        <v>482</v>
      </c>
      <c r="CU59" s="185">
        <f t="shared" si="6"/>
        <v>2.8068</v>
      </c>
      <c r="CV59" s="185">
        <f t="shared" si="7"/>
        <v>2.2956000000000003</v>
      </c>
      <c r="CX59" s="487">
        <f t="shared" si="8"/>
        <v>0.1839900592402367</v>
      </c>
    </row>
    <row r="60" spans="1:102" ht="15.75" hidden="1" x14ac:dyDescent="0.25">
      <c r="A60" s="230"/>
      <c r="B60" s="268"/>
      <c r="C60" s="269"/>
      <c r="D60" s="269"/>
      <c r="E60" s="269"/>
      <c r="F60" s="269"/>
      <c r="G60" s="269"/>
      <c r="H60" s="369"/>
      <c r="I60" s="422"/>
      <c r="J60" s="369"/>
      <c r="K60" s="369"/>
      <c r="L60" s="270"/>
      <c r="M60" s="422"/>
      <c r="N60" s="369"/>
      <c r="O60" s="369"/>
      <c r="P60" s="369"/>
      <c r="Q60" s="369"/>
      <c r="R60" s="369"/>
      <c r="S60" s="369"/>
      <c r="T60" s="369"/>
      <c r="U60" s="369"/>
      <c r="V60" s="369"/>
      <c r="W60" s="369"/>
      <c r="X60" s="369"/>
      <c r="Y60" s="369"/>
      <c r="Z60" s="369"/>
      <c r="AA60" s="369"/>
      <c r="AB60" s="369"/>
      <c r="AC60" s="369"/>
      <c r="AD60" s="369"/>
      <c r="AE60" s="369"/>
      <c r="AF60" s="369"/>
      <c r="AG60" s="369"/>
      <c r="AH60" s="369"/>
      <c r="AI60" s="369"/>
      <c r="AJ60" s="369"/>
      <c r="AK60" s="369"/>
      <c r="AL60" s="369"/>
      <c r="AM60" s="369"/>
      <c r="AN60" s="369"/>
      <c r="AO60" s="369"/>
      <c r="AP60" s="369"/>
      <c r="AQ60" s="369"/>
      <c r="AR60" s="369"/>
      <c r="AS60" s="369"/>
      <c r="AT60" s="369"/>
      <c r="AU60" s="369"/>
      <c r="AV60" s="369"/>
      <c r="AW60" s="369"/>
      <c r="AX60" s="369"/>
      <c r="AY60" s="369"/>
      <c r="AZ60" s="369"/>
      <c r="BA60" s="369"/>
      <c r="BB60" s="369"/>
      <c r="BC60" s="369"/>
      <c r="BD60" s="369"/>
      <c r="BE60" s="369"/>
      <c r="BF60" s="369"/>
      <c r="BG60" s="369"/>
      <c r="BH60" s="369"/>
      <c r="BI60" s="369"/>
      <c r="BJ60" s="369"/>
      <c r="BK60" s="369"/>
      <c r="BL60" s="369"/>
      <c r="BM60" s="369"/>
      <c r="BN60" s="369"/>
      <c r="BO60" s="369"/>
      <c r="BP60" s="369"/>
      <c r="BQ60" s="369"/>
      <c r="BR60" s="369"/>
      <c r="BS60" s="369"/>
      <c r="BT60" s="369"/>
      <c r="BU60" s="369"/>
      <c r="BV60" s="369"/>
      <c r="BW60" s="369"/>
      <c r="BX60" s="369"/>
      <c r="BY60" s="369"/>
      <c r="BZ60" s="369"/>
      <c r="CA60" s="369"/>
      <c r="CB60" s="369"/>
      <c r="CC60" s="369"/>
      <c r="CD60" s="369"/>
      <c r="CE60" s="369"/>
      <c r="CF60" s="369"/>
      <c r="CG60" s="369"/>
      <c r="CH60" s="369"/>
      <c r="CI60" s="369"/>
      <c r="CJ60" s="369"/>
      <c r="CK60" s="369"/>
      <c r="CL60" s="369"/>
      <c r="CM60" s="369"/>
      <c r="CN60" s="369"/>
      <c r="CO60" s="369"/>
      <c r="CP60" s="369"/>
      <c r="CQ60" s="369"/>
      <c r="CR60" s="369"/>
      <c r="CS60" s="369"/>
      <c r="CT60" s="269"/>
      <c r="CU60" s="271"/>
      <c r="CV60" s="271"/>
      <c r="CW60" s="271"/>
      <c r="CX60" s="487">
        <f t="shared" si="8"/>
        <v>0</v>
      </c>
    </row>
    <row r="61" spans="1:102" ht="94.5" x14ac:dyDescent="0.25">
      <c r="A61" s="230" t="s">
        <v>546</v>
      </c>
      <c r="B61" s="268" t="s">
        <v>951</v>
      </c>
      <c r="C61" s="269" t="s">
        <v>909</v>
      </c>
      <c r="D61" s="269" t="e">
        <f>CONCATENATE(#REF!,#REF!,#REF!,#REF!,#REF!,#REF!,#REF!,#REF!,#REF!,#REF!)</f>
        <v>#REF!</v>
      </c>
      <c r="E61" s="269" t="s">
        <v>887</v>
      </c>
      <c r="F61" s="269">
        <v>2020</v>
      </c>
      <c r="G61" s="269">
        <v>2024</v>
      </c>
      <c r="H61" s="369" t="s">
        <v>482</v>
      </c>
      <c r="I61" s="422" t="s">
        <v>659</v>
      </c>
      <c r="J61" s="369">
        <f t="shared" ref="J61" si="186">K61/7.88</f>
        <v>0.8620035532994923</v>
      </c>
      <c r="K61" s="369">
        <f>'[3]т5 '!$D$8/1000</f>
        <v>6.7925879999999994</v>
      </c>
      <c r="L61" s="270">
        <v>43435</v>
      </c>
      <c r="M61" s="422" t="s">
        <v>660</v>
      </c>
      <c r="N61" s="369">
        <f>J61</f>
        <v>0.8620035532994923</v>
      </c>
      <c r="O61" s="369">
        <f>'[2]Раздел № 1'!$AM$21</f>
        <v>2.8059632700786419</v>
      </c>
      <c r="P61" s="270">
        <v>44470</v>
      </c>
      <c r="Q61" s="369">
        <v>0</v>
      </c>
      <c r="R61" s="369">
        <v>0</v>
      </c>
      <c r="S61" s="369">
        <f>K61</f>
        <v>6.7925879999999994</v>
      </c>
      <c r="T61" s="369">
        <f>'[3]т5 '!$D$20/1000</f>
        <v>7.5932061335504315</v>
      </c>
      <c r="U61" s="369">
        <f>O61</f>
        <v>2.8059632700786419</v>
      </c>
      <c r="V61" s="369">
        <f>U61</f>
        <v>2.8059632700786419</v>
      </c>
      <c r="W61" s="369">
        <f t="shared" ref="W61" si="187">R61+Y61</f>
        <v>2.8068</v>
      </c>
      <c r="X61" s="369">
        <f>V61</f>
        <v>2.8059632700786419</v>
      </c>
      <c r="Y61" s="369">
        <f t="shared" si="28"/>
        <v>2.8068</v>
      </c>
      <c r="Z61" s="369">
        <f>X61</f>
        <v>2.8059632700786419</v>
      </c>
      <c r="AA61" s="369">
        <f>Z61</f>
        <v>2.8059632700786419</v>
      </c>
      <c r="AB61" s="369">
        <f t="shared" ref="AB61" si="188">SUM(AC61:AF61)</f>
        <v>0</v>
      </c>
      <c r="AC61" s="369">
        <v>0</v>
      </c>
      <c r="AD61" s="369">
        <v>0</v>
      </c>
      <c r="AE61" s="369">
        <v>0</v>
      </c>
      <c r="AF61" s="369">
        <v>0</v>
      </c>
      <c r="AG61" s="369">
        <f t="shared" ref="AG61" si="189">SUM(AH61:AK61)</f>
        <v>0</v>
      </c>
      <c r="AH61" s="369">
        <v>0</v>
      </c>
      <c r="AI61" s="369">
        <v>0</v>
      </c>
      <c r="AJ61" s="369">
        <v>0</v>
      </c>
      <c r="AK61" s="369">
        <v>0</v>
      </c>
      <c r="AL61" s="369">
        <f t="shared" ref="AL61" si="190">SUM(AM61:AP61)</f>
        <v>0</v>
      </c>
      <c r="AM61" s="369">
        <v>0</v>
      </c>
      <c r="AN61" s="369">
        <v>0</v>
      </c>
      <c r="AO61" s="369">
        <v>0</v>
      </c>
      <c r="AP61" s="369">
        <v>0</v>
      </c>
      <c r="AQ61" s="369">
        <f t="shared" ref="AQ61" si="191">SUM(AR61:AU61)</f>
        <v>0</v>
      </c>
      <c r="AR61" s="369">
        <v>0</v>
      </c>
      <c r="AS61" s="369">
        <v>0</v>
      </c>
      <c r="AT61" s="369">
        <v>0</v>
      </c>
      <c r="AU61" s="369">
        <v>0</v>
      </c>
      <c r="AV61" s="369">
        <f t="shared" ref="AV61" si="192">SUM(AW61:AZ61)</f>
        <v>2.1360000000000001</v>
      </c>
      <c r="AW61" s="369">
        <v>0</v>
      </c>
      <c r="AX61" s="369">
        <v>0</v>
      </c>
      <c r="AY61" s="369">
        <f>1.78*1.2</f>
        <v>2.1360000000000001</v>
      </c>
      <c r="AZ61" s="369">
        <v>0</v>
      </c>
      <c r="BA61" s="369">
        <f t="shared" ref="BA61" si="193">SUM(BB61:BE61)</f>
        <v>2.1356280000000001</v>
      </c>
      <c r="BB61" s="369">
        <v>0</v>
      </c>
      <c r="BC61" s="369">
        <v>0</v>
      </c>
      <c r="BD61" s="369">
        <f>G0228_1074205010351_03_0_69_!AF61*1.2</f>
        <v>2.1356280000000001</v>
      </c>
      <c r="BE61" s="369">
        <v>0</v>
      </c>
      <c r="BF61" s="369">
        <f t="shared" ref="BF61" si="194">SUM(BG61:BJ61)</f>
        <v>0.15959999999999999</v>
      </c>
      <c r="BG61" s="369">
        <v>0</v>
      </c>
      <c r="BH61" s="369">
        <v>0</v>
      </c>
      <c r="BI61" s="369">
        <f>0.133*1.2</f>
        <v>0.15959999999999999</v>
      </c>
      <c r="BJ61" s="369">
        <v>0</v>
      </c>
      <c r="BK61" s="420">
        <f t="shared" si="184"/>
        <v>0</v>
      </c>
      <c r="BL61" s="420">
        <f t="shared" si="184"/>
        <v>0</v>
      </c>
      <c r="BM61" s="420">
        <f t="shared" si="184"/>
        <v>0</v>
      </c>
      <c r="BN61" s="420">
        <v>0</v>
      </c>
      <c r="BO61" s="420">
        <f t="shared" si="184"/>
        <v>0</v>
      </c>
      <c r="BP61" s="369">
        <f t="shared" ref="BP61" si="195">SUM(BQ61:BT61)</f>
        <v>0.19920000000000002</v>
      </c>
      <c r="BQ61" s="369">
        <v>0</v>
      </c>
      <c r="BR61" s="369">
        <v>0</v>
      </c>
      <c r="BS61" s="369">
        <f>0.166*1.2</f>
        <v>0.19920000000000002</v>
      </c>
      <c r="BT61" s="369">
        <v>0</v>
      </c>
      <c r="BU61" s="369" t="s">
        <v>482</v>
      </c>
      <c r="BV61" s="369" t="s">
        <v>482</v>
      </c>
      <c r="BW61" s="369" t="s">
        <v>482</v>
      </c>
      <c r="BX61" s="369">
        <f>G0228_1074205010351_03_0_69_!AJ61*1.2</f>
        <v>0.19929828819599996</v>
      </c>
      <c r="BY61" s="369" t="s">
        <v>482</v>
      </c>
      <c r="BZ61" s="369">
        <f t="shared" ref="BZ61" si="196">SUM(CA61:CD61)</f>
        <v>0.312</v>
      </c>
      <c r="CA61" s="369">
        <v>0</v>
      </c>
      <c r="CB61" s="369">
        <v>0</v>
      </c>
      <c r="CC61" s="369">
        <f>0.26*1.2</f>
        <v>0.312</v>
      </c>
      <c r="CD61" s="369">
        <v>0</v>
      </c>
      <c r="CE61" s="369" t="s">
        <v>482</v>
      </c>
      <c r="CF61" s="369" t="s">
        <v>482</v>
      </c>
      <c r="CG61" s="369" t="s">
        <v>482</v>
      </c>
      <c r="CH61" s="369" t="s">
        <v>482</v>
      </c>
      <c r="CI61" s="369" t="s">
        <v>482</v>
      </c>
      <c r="CJ61" s="369">
        <f t="shared" ref="CJ61" si="197">SUM(AL61,AV61,BF61,BP61,BZ61)</f>
        <v>2.8068</v>
      </c>
      <c r="CK61" s="369">
        <f t="shared" ref="CK61" si="198">SUM(AM61,AW61,BG61,BQ61,CA61)</f>
        <v>0</v>
      </c>
      <c r="CL61" s="369">
        <f t="shared" ref="CL61" si="199">SUM(AN61,AX61,BH61,BR61,CB61)</f>
        <v>0</v>
      </c>
      <c r="CM61" s="369">
        <f t="shared" ref="CM61" si="200">SUM(AO61,AY61,BI61,BS61,CC61)</f>
        <v>2.8068</v>
      </c>
      <c r="CN61" s="369">
        <f t="shared" ref="CN61" si="201">SUM(AP61,AZ61,BJ61,BT61,CD61)</f>
        <v>0</v>
      </c>
      <c r="CO61" s="369">
        <f>CR61</f>
        <v>2.8059632700786419</v>
      </c>
      <c r="CP61" s="369">
        <f t="shared" ref="CP61" si="202">SUM(AR61,BB61,BL61,BV61,CF61)</f>
        <v>0</v>
      </c>
      <c r="CQ61" s="369">
        <f t="shared" ref="CQ61" si="203">SUM(AS61,BC61,BM61,BW61,CG61)</f>
        <v>0</v>
      </c>
      <c r="CR61" s="369">
        <f>G0228_1074205010351_03_0_69_!Z59*1.2</f>
        <v>2.8059632700786419</v>
      </c>
      <c r="CS61" s="369">
        <f t="shared" ref="CS61" si="204">SUM(AU61,BE61,BO61,BY61,CI61)</f>
        <v>0</v>
      </c>
      <c r="CT61" s="128" t="s">
        <v>482</v>
      </c>
      <c r="CU61" s="271">
        <f>SUM(AL61,AV61,BF61,BP61,BZ61)</f>
        <v>2.8068</v>
      </c>
      <c r="CV61" s="271">
        <f t="shared" si="7"/>
        <v>2.2956000000000003</v>
      </c>
      <c r="CW61" s="271">
        <f t="shared" ref="CW61" si="205">SUM(AQ61,BA61,BK61)</f>
        <v>2.1356280000000001</v>
      </c>
      <c r="CX61" s="487">
        <f t="shared" si="8"/>
        <v>0.1839900592402367</v>
      </c>
    </row>
    <row r="62" spans="1:102" s="124" customFormat="1" ht="47.25" x14ac:dyDescent="0.25">
      <c r="A62" s="126" t="s">
        <v>547</v>
      </c>
      <c r="B62" s="127" t="s">
        <v>654</v>
      </c>
      <c r="C62" s="128" t="s">
        <v>655</v>
      </c>
      <c r="D62" s="128" t="e">
        <f>CONCATENATE(#REF!,#REF!,#REF!,#REF!,#REF!,#REF!,#REF!,#REF!,#REF!,#REF!)</f>
        <v>#REF!</v>
      </c>
      <c r="E62" s="128" t="s">
        <v>482</v>
      </c>
      <c r="F62" s="128" t="s">
        <v>482</v>
      </c>
      <c r="G62" s="128" t="s">
        <v>482</v>
      </c>
      <c r="H62" s="422" t="s">
        <v>482</v>
      </c>
      <c r="I62" s="422"/>
      <c r="J62" s="422">
        <v>0</v>
      </c>
      <c r="K62" s="422">
        <v>0</v>
      </c>
      <c r="L62" s="416" t="s">
        <v>482</v>
      </c>
      <c r="M62" s="422"/>
      <c r="N62" s="422">
        <v>0</v>
      </c>
      <c r="O62" s="422">
        <v>0</v>
      </c>
      <c r="P62" s="422" t="s">
        <v>482</v>
      </c>
      <c r="Q62" s="422">
        <v>0</v>
      </c>
      <c r="R62" s="422">
        <v>0</v>
      </c>
      <c r="S62" s="422">
        <v>0</v>
      </c>
      <c r="T62" s="422">
        <v>0</v>
      </c>
      <c r="U62" s="422">
        <v>0</v>
      </c>
      <c r="V62" s="422">
        <v>0</v>
      </c>
      <c r="W62" s="422">
        <v>0</v>
      </c>
      <c r="X62" s="422">
        <f>SUM(R62,AA62,AG62,AQ62,BA62)</f>
        <v>0</v>
      </c>
      <c r="Y62" s="422">
        <f t="shared" si="28"/>
        <v>0</v>
      </c>
      <c r="Z62" s="422">
        <f>SUM(BF62,BP62,BZ62)</f>
        <v>0</v>
      </c>
      <c r="AA62" s="422">
        <f>SUM(BK62,BU62,CE62)</f>
        <v>0</v>
      </c>
      <c r="AB62" s="422">
        <f t="shared" si="170"/>
        <v>0</v>
      </c>
      <c r="AC62" s="422">
        <v>0</v>
      </c>
      <c r="AD62" s="422">
        <v>0</v>
      </c>
      <c r="AE62" s="422">
        <v>0</v>
      </c>
      <c r="AF62" s="422">
        <v>0</v>
      </c>
      <c r="AG62" s="422">
        <f t="shared" si="171"/>
        <v>0</v>
      </c>
      <c r="AH62" s="422">
        <v>0</v>
      </c>
      <c r="AI62" s="422">
        <v>0</v>
      </c>
      <c r="AJ62" s="422">
        <v>0</v>
      </c>
      <c r="AK62" s="422">
        <v>0</v>
      </c>
      <c r="AL62" s="422">
        <f t="shared" si="172"/>
        <v>0</v>
      </c>
      <c r="AM62" s="422">
        <v>0</v>
      </c>
      <c r="AN62" s="422">
        <v>0</v>
      </c>
      <c r="AO62" s="422">
        <v>0</v>
      </c>
      <c r="AP62" s="422">
        <v>0</v>
      </c>
      <c r="AQ62" s="422">
        <f t="shared" si="173"/>
        <v>0</v>
      </c>
      <c r="AR62" s="422">
        <v>0</v>
      </c>
      <c r="AS62" s="422">
        <v>0</v>
      </c>
      <c r="AT62" s="422">
        <v>0</v>
      </c>
      <c r="AU62" s="422">
        <v>0</v>
      </c>
      <c r="AV62" s="422">
        <f t="shared" si="174"/>
        <v>0</v>
      </c>
      <c r="AW62" s="422">
        <v>0</v>
      </c>
      <c r="AX62" s="422">
        <v>0</v>
      </c>
      <c r="AY62" s="369">
        <v>0</v>
      </c>
      <c r="AZ62" s="422">
        <v>0</v>
      </c>
      <c r="BA62" s="422">
        <f t="shared" si="175"/>
        <v>0</v>
      </c>
      <c r="BB62" s="422">
        <v>0</v>
      </c>
      <c r="BC62" s="422">
        <v>0</v>
      </c>
      <c r="BD62" s="422">
        <v>0</v>
      </c>
      <c r="BE62" s="422">
        <v>0</v>
      </c>
      <c r="BF62" s="422">
        <f t="shared" si="176"/>
        <v>0</v>
      </c>
      <c r="BG62" s="422">
        <v>0</v>
      </c>
      <c r="BH62" s="422">
        <v>0</v>
      </c>
      <c r="BI62" s="369">
        <v>0</v>
      </c>
      <c r="BJ62" s="422">
        <v>0</v>
      </c>
      <c r="BK62" s="422">
        <f t="shared" si="177"/>
        <v>0</v>
      </c>
      <c r="BL62" s="422">
        <v>0</v>
      </c>
      <c r="BM62" s="422">
        <v>0</v>
      </c>
      <c r="BN62" s="422">
        <v>0</v>
      </c>
      <c r="BO62" s="422">
        <v>0</v>
      </c>
      <c r="BP62" s="422">
        <f t="shared" si="178"/>
        <v>0</v>
      </c>
      <c r="BQ62" s="422">
        <v>0</v>
      </c>
      <c r="BR62" s="422">
        <v>0</v>
      </c>
      <c r="BS62" s="422">
        <v>0</v>
      </c>
      <c r="BT62" s="422">
        <v>0</v>
      </c>
      <c r="BU62" s="422">
        <f t="shared" si="179"/>
        <v>0</v>
      </c>
      <c r="BV62" s="422">
        <v>0</v>
      </c>
      <c r="BW62" s="422">
        <v>0</v>
      </c>
      <c r="BX62" s="369">
        <v>0</v>
      </c>
      <c r="BY62" s="422">
        <v>0</v>
      </c>
      <c r="BZ62" s="422">
        <f t="shared" si="180"/>
        <v>0</v>
      </c>
      <c r="CA62" s="422">
        <v>0</v>
      </c>
      <c r="CB62" s="422">
        <v>0</v>
      </c>
      <c r="CC62" s="422">
        <v>0</v>
      </c>
      <c r="CD62" s="422">
        <v>0</v>
      </c>
      <c r="CE62" s="422">
        <f t="shared" si="181"/>
        <v>0</v>
      </c>
      <c r="CF62" s="422">
        <v>0</v>
      </c>
      <c r="CG62" s="422">
        <v>0</v>
      </c>
      <c r="CH62" s="422">
        <v>0</v>
      </c>
      <c r="CI62" s="422">
        <v>0</v>
      </c>
      <c r="CJ62" s="369">
        <f t="shared" si="41"/>
        <v>0</v>
      </c>
      <c r="CK62" s="369">
        <f t="shared" si="42"/>
        <v>0</v>
      </c>
      <c r="CL62" s="369">
        <f t="shared" si="43"/>
        <v>0</v>
      </c>
      <c r="CM62" s="369">
        <f t="shared" si="44"/>
        <v>0</v>
      </c>
      <c r="CN62" s="369">
        <f t="shared" si="45"/>
        <v>0</v>
      </c>
      <c r="CO62" s="422">
        <f t="shared" si="46"/>
        <v>0</v>
      </c>
      <c r="CP62" s="422">
        <f t="shared" si="47"/>
        <v>0</v>
      </c>
      <c r="CQ62" s="422">
        <f t="shared" si="48"/>
        <v>0</v>
      </c>
      <c r="CR62" s="422">
        <f t="shared" si="49"/>
        <v>0</v>
      </c>
      <c r="CS62" s="422">
        <f t="shared" si="50"/>
        <v>0</v>
      </c>
      <c r="CT62" s="128" t="s">
        <v>482</v>
      </c>
      <c r="CU62" s="185">
        <f t="shared" si="6"/>
        <v>0</v>
      </c>
      <c r="CV62" s="185">
        <f t="shared" si="7"/>
        <v>0</v>
      </c>
      <c r="CX62" s="487">
        <f t="shared" si="8"/>
        <v>0</v>
      </c>
    </row>
    <row r="63" spans="1:102" s="124" customFormat="1" ht="47.25" x14ac:dyDescent="0.25">
      <c r="A63" s="126" t="s">
        <v>548</v>
      </c>
      <c r="B63" s="127" t="s">
        <v>641</v>
      </c>
      <c r="C63" s="128" t="s">
        <v>655</v>
      </c>
      <c r="D63" s="128" t="e">
        <f>CONCATENATE(#REF!,#REF!,#REF!,#REF!,#REF!,#REF!,#REF!,#REF!,#REF!,#REF!)</f>
        <v>#REF!</v>
      </c>
      <c r="E63" s="128" t="s">
        <v>482</v>
      </c>
      <c r="F63" s="128" t="s">
        <v>482</v>
      </c>
      <c r="G63" s="128" t="s">
        <v>482</v>
      </c>
      <c r="H63" s="422" t="s">
        <v>482</v>
      </c>
      <c r="I63" s="422"/>
      <c r="J63" s="422">
        <v>0</v>
      </c>
      <c r="K63" s="422">
        <v>0</v>
      </c>
      <c r="L63" s="416" t="s">
        <v>482</v>
      </c>
      <c r="M63" s="422"/>
      <c r="N63" s="422">
        <v>0</v>
      </c>
      <c r="O63" s="422">
        <v>0</v>
      </c>
      <c r="P63" s="422" t="s">
        <v>482</v>
      </c>
      <c r="Q63" s="422">
        <v>0</v>
      </c>
      <c r="R63" s="422">
        <v>0</v>
      </c>
      <c r="S63" s="422">
        <v>0</v>
      </c>
      <c r="T63" s="422">
        <v>0</v>
      </c>
      <c r="U63" s="422">
        <v>0</v>
      </c>
      <c r="V63" s="422">
        <v>0</v>
      </c>
      <c r="W63" s="422">
        <v>0</v>
      </c>
      <c r="X63" s="422">
        <f>SUM(R63,AA63,AG63,AQ63,BA63)</f>
        <v>0</v>
      </c>
      <c r="Y63" s="422">
        <f t="shared" si="28"/>
        <v>0</v>
      </c>
      <c r="Z63" s="422">
        <f>SUM(BF63,BP63,BZ63)</f>
        <v>0</v>
      </c>
      <c r="AA63" s="422">
        <f>SUM(BK63,BU63,CE63)</f>
        <v>0</v>
      </c>
      <c r="AB63" s="422">
        <f t="shared" si="170"/>
        <v>0</v>
      </c>
      <c r="AC63" s="422">
        <v>0</v>
      </c>
      <c r="AD63" s="422">
        <v>0</v>
      </c>
      <c r="AE63" s="422">
        <v>0</v>
      </c>
      <c r="AF63" s="422">
        <v>0</v>
      </c>
      <c r="AG63" s="422">
        <f t="shared" si="171"/>
        <v>0</v>
      </c>
      <c r="AH63" s="422">
        <v>0</v>
      </c>
      <c r="AI63" s="422">
        <v>0</v>
      </c>
      <c r="AJ63" s="422">
        <v>0</v>
      </c>
      <c r="AK63" s="422">
        <v>0</v>
      </c>
      <c r="AL63" s="422">
        <f t="shared" si="172"/>
        <v>0</v>
      </c>
      <c r="AM63" s="422">
        <v>0</v>
      </c>
      <c r="AN63" s="422">
        <v>0</v>
      </c>
      <c r="AO63" s="422">
        <v>0</v>
      </c>
      <c r="AP63" s="422">
        <v>0</v>
      </c>
      <c r="AQ63" s="422">
        <f t="shared" si="173"/>
        <v>0</v>
      </c>
      <c r="AR63" s="422">
        <v>0</v>
      </c>
      <c r="AS63" s="422">
        <v>0</v>
      </c>
      <c r="AT63" s="422">
        <v>0</v>
      </c>
      <c r="AU63" s="422">
        <v>0</v>
      </c>
      <c r="AV63" s="422">
        <f t="shared" si="174"/>
        <v>0</v>
      </c>
      <c r="AW63" s="422">
        <v>0</v>
      </c>
      <c r="AX63" s="422">
        <v>0</v>
      </c>
      <c r="AY63" s="369">
        <v>0</v>
      </c>
      <c r="AZ63" s="422">
        <v>0</v>
      </c>
      <c r="BA63" s="422">
        <f t="shared" si="175"/>
        <v>0</v>
      </c>
      <c r="BB63" s="422">
        <v>0</v>
      </c>
      <c r="BC63" s="422">
        <v>0</v>
      </c>
      <c r="BD63" s="422">
        <v>0</v>
      </c>
      <c r="BE63" s="422">
        <v>0</v>
      </c>
      <c r="BF63" s="422">
        <f t="shared" si="176"/>
        <v>0</v>
      </c>
      <c r="BG63" s="422">
        <v>0</v>
      </c>
      <c r="BH63" s="422">
        <v>0</v>
      </c>
      <c r="BI63" s="369">
        <v>0</v>
      </c>
      <c r="BJ63" s="422">
        <v>0</v>
      </c>
      <c r="BK63" s="422">
        <f t="shared" si="177"/>
        <v>0</v>
      </c>
      <c r="BL63" s="422">
        <v>0</v>
      </c>
      <c r="BM63" s="422">
        <v>0</v>
      </c>
      <c r="BN63" s="422">
        <v>0</v>
      </c>
      <c r="BO63" s="422">
        <v>0</v>
      </c>
      <c r="BP63" s="422">
        <f t="shared" si="178"/>
        <v>0</v>
      </c>
      <c r="BQ63" s="422">
        <v>0</v>
      </c>
      <c r="BR63" s="422">
        <v>0</v>
      </c>
      <c r="BS63" s="422">
        <v>0</v>
      </c>
      <c r="BT63" s="422">
        <v>0</v>
      </c>
      <c r="BU63" s="422">
        <f t="shared" si="179"/>
        <v>0</v>
      </c>
      <c r="BV63" s="422">
        <v>0</v>
      </c>
      <c r="BW63" s="422">
        <v>0</v>
      </c>
      <c r="BX63" s="369">
        <v>0</v>
      </c>
      <c r="BY63" s="422">
        <v>0</v>
      </c>
      <c r="BZ63" s="422">
        <f t="shared" si="180"/>
        <v>0</v>
      </c>
      <c r="CA63" s="422">
        <v>0</v>
      </c>
      <c r="CB63" s="422">
        <v>0</v>
      </c>
      <c r="CC63" s="422">
        <v>0</v>
      </c>
      <c r="CD63" s="422">
        <v>0</v>
      </c>
      <c r="CE63" s="422">
        <f t="shared" si="181"/>
        <v>0</v>
      </c>
      <c r="CF63" s="422">
        <v>0</v>
      </c>
      <c r="CG63" s="422">
        <v>0</v>
      </c>
      <c r="CH63" s="422">
        <v>0</v>
      </c>
      <c r="CI63" s="422">
        <v>0</v>
      </c>
      <c r="CJ63" s="369">
        <f t="shared" si="41"/>
        <v>0</v>
      </c>
      <c r="CK63" s="369">
        <f t="shared" si="42"/>
        <v>0</v>
      </c>
      <c r="CL63" s="369">
        <f t="shared" si="43"/>
        <v>0</v>
      </c>
      <c r="CM63" s="369">
        <f t="shared" si="44"/>
        <v>0</v>
      </c>
      <c r="CN63" s="369">
        <f t="shared" si="45"/>
        <v>0</v>
      </c>
      <c r="CO63" s="422">
        <f t="shared" si="46"/>
        <v>0</v>
      </c>
      <c r="CP63" s="422">
        <f t="shared" si="47"/>
        <v>0</v>
      </c>
      <c r="CQ63" s="422">
        <f t="shared" si="48"/>
        <v>0</v>
      </c>
      <c r="CR63" s="422">
        <f t="shared" si="49"/>
        <v>0</v>
      </c>
      <c r="CS63" s="422">
        <f t="shared" si="50"/>
        <v>0</v>
      </c>
      <c r="CT63" s="128" t="s">
        <v>482</v>
      </c>
      <c r="CU63" s="185">
        <f t="shared" si="6"/>
        <v>0</v>
      </c>
      <c r="CV63" s="185">
        <f t="shared" si="7"/>
        <v>0</v>
      </c>
      <c r="CX63" s="487">
        <f t="shared" si="8"/>
        <v>0</v>
      </c>
    </row>
    <row r="64" spans="1:102" s="124" customFormat="1" ht="47.25" x14ac:dyDescent="0.25">
      <c r="A64" s="126" t="s">
        <v>549</v>
      </c>
      <c r="B64" s="127" t="s">
        <v>656</v>
      </c>
      <c r="C64" s="128" t="s">
        <v>655</v>
      </c>
      <c r="D64" s="128" t="e">
        <f>CONCATENATE(#REF!,#REF!,#REF!,#REF!,#REF!,#REF!,#REF!,#REF!,#REF!,#REF!)</f>
        <v>#REF!</v>
      </c>
      <c r="E64" s="128" t="s">
        <v>482</v>
      </c>
      <c r="F64" s="128" t="s">
        <v>482</v>
      </c>
      <c r="G64" s="128" t="s">
        <v>482</v>
      </c>
      <c r="H64" s="422" t="s">
        <v>482</v>
      </c>
      <c r="I64" s="422"/>
      <c r="J64" s="422">
        <v>0</v>
      </c>
      <c r="K64" s="422">
        <v>0</v>
      </c>
      <c r="L64" s="416" t="s">
        <v>482</v>
      </c>
      <c r="M64" s="422"/>
      <c r="N64" s="422">
        <v>0</v>
      </c>
      <c r="O64" s="422">
        <v>0</v>
      </c>
      <c r="P64" s="422" t="s">
        <v>482</v>
      </c>
      <c r="Q64" s="422">
        <v>0</v>
      </c>
      <c r="R64" s="422">
        <v>0</v>
      </c>
      <c r="S64" s="422">
        <v>0</v>
      </c>
      <c r="T64" s="422">
        <v>0</v>
      </c>
      <c r="U64" s="422">
        <v>0</v>
      </c>
      <c r="V64" s="422">
        <v>0</v>
      </c>
      <c r="W64" s="422">
        <v>0</v>
      </c>
      <c r="X64" s="422">
        <f>SUM(R64,AA64,AG64,AQ64,BA64)</f>
        <v>0</v>
      </c>
      <c r="Y64" s="422">
        <f t="shared" si="28"/>
        <v>0</v>
      </c>
      <c r="Z64" s="422">
        <f>SUM(BF64,BP64,BZ64)</f>
        <v>0</v>
      </c>
      <c r="AA64" s="422">
        <f>SUM(BK64,BU64,CE64)</f>
        <v>0</v>
      </c>
      <c r="AB64" s="422">
        <f t="shared" si="170"/>
        <v>0</v>
      </c>
      <c r="AC64" s="422">
        <v>0</v>
      </c>
      <c r="AD64" s="422">
        <v>0</v>
      </c>
      <c r="AE64" s="422">
        <v>0</v>
      </c>
      <c r="AF64" s="422">
        <v>0</v>
      </c>
      <c r="AG64" s="422">
        <f t="shared" si="171"/>
        <v>0</v>
      </c>
      <c r="AH64" s="422">
        <v>0</v>
      </c>
      <c r="AI64" s="422">
        <v>0</v>
      </c>
      <c r="AJ64" s="422">
        <v>0</v>
      </c>
      <c r="AK64" s="422">
        <v>0</v>
      </c>
      <c r="AL64" s="422">
        <f t="shared" si="172"/>
        <v>0</v>
      </c>
      <c r="AM64" s="422">
        <v>0</v>
      </c>
      <c r="AN64" s="422">
        <v>0</v>
      </c>
      <c r="AO64" s="422">
        <v>0</v>
      </c>
      <c r="AP64" s="422">
        <v>0</v>
      </c>
      <c r="AQ64" s="422">
        <f t="shared" si="173"/>
        <v>0</v>
      </c>
      <c r="AR64" s="422">
        <v>0</v>
      </c>
      <c r="AS64" s="422">
        <v>0</v>
      </c>
      <c r="AT64" s="422">
        <v>0</v>
      </c>
      <c r="AU64" s="422">
        <v>0</v>
      </c>
      <c r="AV64" s="422">
        <f t="shared" si="174"/>
        <v>0</v>
      </c>
      <c r="AW64" s="422">
        <v>0</v>
      </c>
      <c r="AX64" s="422">
        <v>0</v>
      </c>
      <c r="AY64" s="369">
        <v>0</v>
      </c>
      <c r="AZ64" s="422">
        <v>0</v>
      </c>
      <c r="BA64" s="422">
        <f t="shared" si="175"/>
        <v>0</v>
      </c>
      <c r="BB64" s="422">
        <v>0</v>
      </c>
      <c r="BC64" s="422">
        <v>0</v>
      </c>
      <c r="BD64" s="422">
        <v>0</v>
      </c>
      <c r="BE64" s="422">
        <v>0</v>
      </c>
      <c r="BF64" s="422">
        <f t="shared" si="176"/>
        <v>0</v>
      </c>
      <c r="BG64" s="422">
        <v>0</v>
      </c>
      <c r="BH64" s="422">
        <v>0</v>
      </c>
      <c r="BI64" s="369">
        <v>0</v>
      </c>
      <c r="BJ64" s="422">
        <v>0</v>
      </c>
      <c r="BK64" s="422">
        <f t="shared" si="177"/>
        <v>0</v>
      </c>
      <c r="BL64" s="422">
        <v>0</v>
      </c>
      <c r="BM64" s="422">
        <v>0</v>
      </c>
      <c r="BN64" s="422">
        <v>0</v>
      </c>
      <c r="BO64" s="422">
        <v>0</v>
      </c>
      <c r="BP64" s="422">
        <f t="shared" si="178"/>
        <v>0</v>
      </c>
      <c r="BQ64" s="422">
        <v>0</v>
      </c>
      <c r="BR64" s="422">
        <v>0</v>
      </c>
      <c r="BS64" s="422">
        <v>0</v>
      </c>
      <c r="BT64" s="422">
        <v>0</v>
      </c>
      <c r="BU64" s="422">
        <f t="shared" si="179"/>
        <v>0</v>
      </c>
      <c r="BV64" s="422">
        <v>0</v>
      </c>
      <c r="BW64" s="422">
        <v>0</v>
      </c>
      <c r="BX64" s="369">
        <v>0</v>
      </c>
      <c r="BY64" s="422">
        <v>0</v>
      </c>
      <c r="BZ64" s="422">
        <f t="shared" si="180"/>
        <v>0</v>
      </c>
      <c r="CA64" s="422">
        <v>0</v>
      </c>
      <c r="CB64" s="422">
        <v>0</v>
      </c>
      <c r="CC64" s="422">
        <v>0</v>
      </c>
      <c r="CD64" s="422">
        <v>0</v>
      </c>
      <c r="CE64" s="422">
        <f t="shared" si="181"/>
        <v>0</v>
      </c>
      <c r="CF64" s="422">
        <v>0</v>
      </c>
      <c r="CG64" s="422">
        <v>0</v>
      </c>
      <c r="CH64" s="422">
        <v>0</v>
      </c>
      <c r="CI64" s="422">
        <v>0</v>
      </c>
      <c r="CJ64" s="369">
        <f t="shared" si="41"/>
        <v>0</v>
      </c>
      <c r="CK64" s="369">
        <f t="shared" si="42"/>
        <v>0</v>
      </c>
      <c r="CL64" s="369">
        <f t="shared" si="43"/>
        <v>0</v>
      </c>
      <c r="CM64" s="369">
        <f t="shared" si="44"/>
        <v>0</v>
      </c>
      <c r="CN64" s="369">
        <f t="shared" si="45"/>
        <v>0</v>
      </c>
      <c r="CO64" s="422">
        <f t="shared" si="46"/>
        <v>0</v>
      </c>
      <c r="CP64" s="422">
        <f t="shared" si="47"/>
        <v>0</v>
      </c>
      <c r="CQ64" s="422">
        <f t="shared" si="48"/>
        <v>0</v>
      </c>
      <c r="CR64" s="422">
        <f t="shared" si="49"/>
        <v>0</v>
      </c>
      <c r="CS64" s="422">
        <f t="shared" si="50"/>
        <v>0</v>
      </c>
      <c r="CT64" s="128" t="s">
        <v>482</v>
      </c>
      <c r="CU64" s="185">
        <f t="shared" si="6"/>
        <v>0</v>
      </c>
      <c r="CV64" s="185">
        <f t="shared" si="7"/>
        <v>0</v>
      </c>
      <c r="CX64" s="487">
        <f t="shared" si="8"/>
        <v>0</v>
      </c>
    </row>
    <row r="65" spans="1:102" s="124" customFormat="1" ht="63" x14ac:dyDescent="0.25">
      <c r="A65" s="126" t="s">
        <v>623</v>
      </c>
      <c r="B65" s="127" t="s">
        <v>624</v>
      </c>
      <c r="C65" s="128" t="s">
        <v>655</v>
      </c>
      <c r="D65" s="128" t="e">
        <f>CONCATENATE(#REF!,#REF!,#REF!,#REF!,#REF!,#REF!,#REF!,#REF!,#REF!,#REF!)</f>
        <v>#REF!</v>
      </c>
      <c r="E65" s="128" t="s">
        <v>482</v>
      </c>
      <c r="F65" s="128" t="s">
        <v>482</v>
      </c>
      <c r="G65" s="128" t="s">
        <v>482</v>
      </c>
      <c r="H65" s="422" t="s">
        <v>482</v>
      </c>
      <c r="I65" s="422"/>
      <c r="J65" s="422">
        <f>SUM(J66:J67)</f>
        <v>0</v>
      </c>
      <c r="K65" s="422">
        <f t="shared" ref="K65:BV65" si="206">SUM(K66:K67)</f>
        <v>0</v>
      </c>
      <c r="L65" s="416" t="s">
        <v>482</v>
      </c>
      <c r="M65" s="422">
        <f t="shared" si="206"/>
        <v>0</v>
      </c>
      <c r="N65" s="422">
        <f t="shared" si="206"/>
        <v>0</v>
      </c>
      <c r="O65" s="422">
        <f t="shared" si="206"/>
        <v>0</v>
      </c>
      <c r="P65" s="422" t="s">
        <v>482</v>
      </c>
      <c r="Q65" s="422">
        <f t="shared" si="206"/>
        <v>0</v>
      </c>
      <c r="R65" s="422">
        <f t="shared" si="206"/>
        <v>0</v>
      </c>
      <c r="S65" s="422">
        <f t="shared" si="206"/>
        <v>0</v>
      </c>
      <c r="T65" s="422">
        <f t="shared" si="206"/>
        <v>0</v>
      </c>
      <c r="U65" s="422">
        <f t="shared" si="206"/>
        <v>0</v>
      </c>
      <c r="V65" s="422">
        <f t="shared" si="206"/>
        <v>0</v>
      </c>
      <c r="W65" s="422">
        <f t="shared" si="206"/>
        <v>0</v>
      </c>
      <c r="X65" s="422">
        <f t="shared" si="206"/>
        <v>0</v>
      </c>
      <c r="Y65" s="422">
        <f t="shared" si="206"/>
        <v>0</v>
      </c>
      <c r="Z65" s="422">
        <f t="shared" si="206"/>
        <v>0</v>
      </c>
      <c r="AA65" s="422">
        <f t="shared" si="206"/>
        <v>0</v>
      </c>
      <c r="AB65" s="422">
        <f t="shared" si="206"/>
        <v>0</v>
      </c>
      <c r="AC65" s="422">
        <f t="shared" si="206"/>
        <v>0</v>
      </c>
      <c r="AD65" s="422">
        <f t="shared" si="206"/>
        <v>0</v>
      </c>
      <c r="AE65" s="422">
        <f t="shared" si="206"/>
        <v>0</v>
      </c>
      <c r="AF65" s="422">
        <f t="shared" si="206"/>
        <v>0</v>
      </c>
      <c r="AG65" s="422">
        <f t="shared" si="206"/>
        <v>0</v>
      </c>
      <c r="AH65" s="422">
        <f t="shared" si="206"/>
        <v>0</v>
      </c>
      <c r="AI65" s="422">
        <f t="shared" si="206"/>
        <v>0</v>
      </c>
      <c r="AJ65" s="422">
        <f t="shared" si="206"/>
        <v>0</v>
      </c>
      <c r="AK65" s="422">
        <f t="shared" si="206"/>
        <v>0</v>
      </c>
      <c r="AL65" s="422">
        <f t="shared" si="206"/>
        <v>0</v>
      </c>
      <c r="AM65" s="422">
        <f t="shared" si="206"/>
        <v>0</v>
      </c>
      <c r="AN65" s="422">
        <f t="shared" si="206"/>
        <v>0</v>
      </c>
      <c r="AO65" s="422">
        <f t="shared" si="206"/>
        <v>0</v>
      </c>
      <c r="AP65" s="422">
        <f t="shared" si="206"/>
        <v>0</v>
      </c>
      <c r="AQ65" s="422">
        <f t="shared" si="206"/>
        <v>0</v>
      </c>
      <c r="AR65" s="422">
        <f t="shared" si="206"/>
        <v>0</v>
      </c>
      <c r="AS65" s="422">
        <f t="shared" si="206"/>
        <v>0</v>
      </c>
      <c r="AT65" s="422">
        <f t="shared" si="206"/>
        <v>0</v>
      </c>
      <c r="AU65" s="422">
        <f t="shared" si="206"/>
        <v>0</v>
      </c>
      <c r="AV65" s="422">
        <f t="shared" si="206"/>
        <v>0</v>
      </c>
      <c r="AW65" s="422">
        <f t="shared" si="206"/>
        <v>0</v>
      </c>
      <c r="AX65" s="422">
        <f t="shared" si="206"/>
        <v>0</v>
      </c>
      <c r="AY65" s="369">
        <f t="shared" si="206"/>
        <v>0</v>
      </c>
      <c r="AZ65" s="422">
        <f t="shared" si="206"/>
        <v>0</v>
      </c>
      <c r="BA65" s="422">
        <f t="shared" si="206"/>
        <v>0</v>
      </c>
      <c r="BB65" s="422">
        <f t="shared" si="206"/>
        <v>0</v>
      </c>
      <c r="BC65" s="422">
        <f t="shared" si="206"/>
        <v>0</v>
      </c>
      <c r="BD65" s="422">
        <f t="shared" si="206"/>
        <v>0</v>
      </c>
      <c r="BE65" s="422">
        <f t="shared" si="206"/>
        <v>0</v>
      </c>
      <c r="BF65" s="422">
        <f t="shared" si="206"/>
        <v>0</v>
      </c>
      <c r="BG65" s="422">
        <f t="shared" si="206"/>
        <v>0</v>
      </c>
      <c r="BH65" s="422">
        <f t="shared" si="206"/>
        <v>0</v>
      </c>
      <c r="BI65" s="369">
        <f t="shared" si="206"/>
        <v>0</v>
      </c>
      <c r="BJ65" s="422">
        <f t="shared" si="206"/>
        <v>0</v>
      </c>
      <c r="BK65" s="422">
        <f t="shared" si="206"/>
        <v>0</v>
      </c>
      <c r="BL65" s="422">
        <f t="shared" si="206"/>
        <v>0</v>
      </c>
      <c r="BM65" s="422">
        <f t="shared" si="206"/>
        <v>0</v>
      </c>
      <c r="BN65" s="422">
        <f t="shared" si="206"/>
        <v>0</v>
      </c>
      <c r="BO65" s="422">
        <f t="shared" si="206"/>
        <v>0</v>
      </c>
      <c r="BP65" s="422">
        <f t="shared" si="206"/>
        <v>0</v>
      </c>
      <c r="BQ65" s="422">
        <f t="shared" si="206"/>
        <v>0</v>
      </c>
      <c r="BR65" s="422">
        <f t="shared" si="206"/>
        <v>0</v>
      </c>
      <c r="BS65" s="422">
        <f t="shared" si="206"/>
        <v>0</v>
      </c>
      <c r="BT65" s="422">
        <f t="shared" si="206"/>
        <v>0</v>
      </c>
      <c r="BU65" s="422">
        <f t="shared" si="206"/>
        <v>0</v>
      </c>
      <c r="BV65" s="422">
        <f t="shared" si="206"/>
        <v>0</v>
      </c>
      <c r="BW65" s="422">
        <f t="shared" ref="BW65:CS65" si="207">SUM(BW66:BW67)</f>
        <v>0</v>
      </c>
      <c r="BX65" s="369">
        <f t="shared" si="207"/>
        <v>0</v>
      </c>
      <c r="BY65" s="422">
        <f t="shared" si="207"/>
        <v>0</v>
      </c>
      <c r="BZ65" s="422">
        <f t="shared" si="207"/>
        <v>0</v>
      </c>
      <c r="CA65" s="422">
        <f t="shared" si="207"/>
        <v>0</v>
      </c>
      <c r="CB65" s="422">
        <f t="shared" si="207"/>
        <v>0</v>
      </c>
      <c r="CC65" s="422">
        <f t="shared" si="207"/>
        <v>0</v>
      </c>
      <c r="CD65" s="422">
        <f t="shared" si="207"/>
        <v>0</v>
      </c>
      <c r="CE65" s="422">
        <f t="shared" si="207"/>
        <v>0</v>
      </c>
      <c r="CF65" s="422">
        <f t="shared" si="207"/>
        <v>0</v>
      </c>
      <c r="CG65" s="422">
        <f t="shared" si="207"/>
        <v>0</v>
      </c>
      <c r="CH65" s="422">
        <f t="shared" si="207"/>
        <v>0</v>
      </c>
      <c r="CI65" s="422">
        <f t="shared" si="207"/>
        <v>0</v>
      </c>
      <c r="CJ65" s="369">
        <f t="shared" si="207"/>
        <v>0</v>
      </c>
      <c r="CK65" s="369">
        <f t="shared" si="207"/>
        <v>0</v>
      </c>
      <c r="CL65" s="369">
        <f t="shared" si="207"/>
        <v>0</v>
      </c>
      <c r="CM65" s="369">
        <f t="shared" si="207"/>
        <v>0</v>
      </c>
      <c r="CN65" s="369">
        <f t="shared" si="207"/>
        <v>0</v>
      </c>
      <c r="CO65" s="422">
        <f t="shared" si="207"/>
        <v>0</v>
      </c>
      <c r="CP65" s="422">
        <f t="shared" si="207"/>
        <v>0</v>
      </c>
      <c r="CQ65" s="422">
        <f t="shared" si="207"/>
        <v>0</v>
      </c>
      <c r="CR65" s="422">
        <f t="shared" si="207"/>
        <v>0</v>
      </c>
      <c r="CS65" s="422">
        <f t="shared" si="207"/>
        <v>0</v>
      </c>
      <c r="CT65" s="128" t="s">
        <v>482</v>
      </c>
      <c r="CU65" s="185">
        <f t="shared" si="6"/>
        <v>0</v>
      </c>
      <c r="CV65" s="185">
        <f t="shared" si="7"/>
        <v>0</v>
      </c>
      <c r="CX65" s="487">
        <f t="shared" si="8"/>
        <v>0</v>
      </c>
    </row>
    <row r="66" spans="1:102" ht="15.75" hidden="1" x14ac:dyDescent="0.25">
      <c r="A66" s="230"/>
      <c r="B66" s="268"/>
      <c r="C66" s="269"/>
      <c r="D66" s="269"/>
      <c r="E66" s="269"/>
      <c r="F66" s="269"/>
      <c r="G66" s="269"/>
      <c r="H66" s="369"/>
      <c r="I66" s="418"/>
      <c r="J66" s="369"/>
      <c r="K66" s="369"/>
      <c r="L66" s="270"/>
      <c r="M66" s="422"/>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69"/>
      <c r="AK66" s="369"/>
      <c r="AL66" s="369"/>
      <c r="AM66" s="369"/>
      <c r="AN66" s="369"/>
      <c r="AO66" s="369"/>
      <c r="AP66" s="369"/>
      <c r="AQ66" s="369"/>
      <c r="AR66" s="369"/>
      <c r="AS66" s="369"/>
      <c r="AT66" s="369"/>
      <c r="AU66" s="369"/>
      <c r="AV66" s="369"/>
      <c r="AW66" s="369"/>
      <c r="AX66" s="369"/>
      <c r="AY66" s="369"/>
      <c r="AZ66" s="369"/>
      <c r="BA66" s="369"/>
      <c r="BB66" s="369"/>
      <c r="BC66" s="369"/>
      <c r="BD66" s="369"/>
      <c r="BE66" s="369"/>
      <c r="BF66" s="369"/>
      <c r="BG66" s="369"/>
      <c r="BH66" s="369"/>
      <c r="BI66" s="369"/>
      <c r="BJ66" s="369"/>
      <c r="BK66" s="369"/>
      <c r="BL66" s="369"/>
      <c r="BM66" s="369"/>
      <c r="BN66" s="369"/>
      <c r="BO66" s="369"/>
      <c r="BP66" s="369"/>
      <c r="BQ66" s="369"/>
      <c r="BR66" s="369"/>
      <c r="BS66" s="369"/>
      <c r="BT66" s="369"/>
      <c r="BU66" s="369"/>
      <c r="BV66" s="369"/>
      <c r="BW66" s="369"/>
      <c r="BX66" s="369"/>
      <c r="BY66" s="369"/>
      <c r="BZ66" s="369"/>
      <c r="CA66" s="369"/>
      <c r="CB66" s="369"/>
      <c r="CC66" s="369"/>
      <c r="CD66" s="369"/>
      <c r="CE66" s="369"/>
      <c r="CF66" s="369"/>
      <c r="CG66" s="369"/>
      <c r="CH66" s="369"/>
      <c r="CI66" s="369"/>
      <c r="CJ66" s="369"/>
      <c r="CK66" s="369"/>
      <c r="CL66" s="369"/>
      <c r="CM66" s="369"/>
      <c r="CN66" s="369"/>
      <c r="CO66" s="369"/>
      <c r="CP66" s="369"/>
      <c r="CQ66" s="369"/>
      <c r="CR66" s="369"/>
      <c r="CS66" s="369"/>
      <c r="CT66" s="269"/>
      <c r="CU66" s="271"/>
      <c r="CV66" s="271"/>
      <c r="CW66" s="271"/>
      <c r="CX66" s="487">
        <f t="shared" si="8"/>
        <v>0</v>
      </c>
    </row>
    <row r="67" spans="1:102" ht="15.75" hidden="1" x14ac:dyDescent="0.2">
      <c r="A67" s="230"/>
      <c r="B67" s="268"/>
      <c r="C67" s="269"/>
      <c r="D67" s="269"/>
      <c r="E67" s="269"/>
      <c r="F67" s="269"/>
      <c r="G67" s="269"/>
      <c r="H67" s="369"/>
      <c r="I67" s="417"/>
      <c r="J67" s="369"/>
      <c r="K67" s="369"/>
      <c r="L67" s="270"/>
      <c r="M67" s="422"/>
      <c r="N67" s="369"/>
      <c r="O67" s="369"/>
      <c r="P67" s="369"/>
      <c r="Q67" s="369"/>
      <c r="R67" s="369"/>
      <c r="S67" s="369"/>
      <c r="T67" s="369"/>
      <c r="U67" s="369"/>
      <c r="V67" s="369"/>
      <c r="W67" s="369"/>
      <c r="X67" s="369"/>
      <c r="Y67" s="369"/>
      <c r="Z67" s="369"/>
      <c r="AA67" s="369"/>
      <c r="AB67" s="369"/>
      <c r="AC67" s="369"/>
      <c r="AD67" s="369"/>
      <c r="AE67" s="369"/>
      <c r="AF67" s="369"/>
      <c r="AG67" s="369"/>
      <c r="AH67" s="369"/>
      <c r="AI67" s="369"/>
      <c r="AJ67" s="369"/>
      <c r="AK67" s="369"/>
      <c r="AL67" s="369"/>
      <c r="AM67" s="369"/>
      <c r="AN67" s="369"/>
      <c r="AO67" s="369"/>
      <c r="AP67" s="369"/>
      <c r="AQ67" s="369"/>
      <c r="AR67" s="369"/>
      <c r="AS67" s="369"/>
      <c r="AT67" s="369"/>
      <c r="AU67" s="369"/>
      <c r="AV67" s="369"/>
      <c r="AW67" s="369"/>
      <c r="AX67" s="369"/>
      <c r="AY67" s="369"/>
      <c r="AZ67" s="369"/>
      <c r="BA67" s="369"/>
      <c r="BB67" s="369"/>
      <c r="BC67" s="369"/>
      <c r="BD67" s="369"/>
      <c r="BE67" s="369"/>
      <c r="BF67" s="369"/>
      <c r="BG67" s="369"/>
      <c r="BH67" s="369"/>
      <c r="BI67" s="369"/>
      <c r="BJ67" s="369"/>
      <c r="BK67" s="369"/>
      <c r="BL67" s="369"/>
      <c r="BM67" s="369"/>
      <c r="BN67" s="369"/>
      <c r="BO67" s="369"/>
      <c r="BP67" s="369"/>
      <c r="BQ67" s="369"/>
      <c r="BR67" s="369"/>
      <c r="BS67" s="369"/>
      <c r="BT67" s="369"/>
      <c r="BU67" s="369"/>
      <c r="BV67" s="369"/>
      <c r="BW67" s="369"/>
      <c r="BX67" s="369"/>
      <c r="BY67" s="369"/>
      <c r="BZ67" s="369"/>
      <c r="CA67" s="369"/>
      <c r="CB67" s="369"/>
      <c r="CC67" s="369"/>
      <c r="CD67" s="369"/>
      <c r="CE67" s="369"/>
      <c r="CF67" s="369"/>
      <c r="CG67" s="369"/>
      <c r="CH67" s="369"/>
      <c r="CI67" s="369"/>
      <c r="CJ67" s="369"/>
      <c r="CK67" s="369"/>
      <c r="CL67" s="369"/>
      <c r="CM67" s="369"/>
      <c r="CN67" s="369"/>
      <c r="CO67" s="369"/>
      <c r="CP67" s="369"/>
      <c r="CQ67" s="369"/>
      <c r="CR67" s="369"/>
      <c r="CS67" s="369"/>
      <c r="CT67" s="269"/>
      <c r="CU67" s="271"/>
      <c r="CV67" s="271"/>
      <c r="CW67" s="271"/>
      <c r="CX67" s="487">
        <f t="shared" si="8"/>
        <v>0</v>
      </c>
    </row>
    <row r="68" spans="1:102" s="124" customFormat="1" ht="63" x14ac:dyDescent="0.25">
      <c r="A68" s="126" t="s">
        <v>625</v>
      </c>
      <c r="B68" s="127" t="s">
        <v>626</v>
      </c>
      <c r="C68" s="128" t="s">
        <v>655</v>
      </c>
      <c r="D68" s="128" t="e">
        <f>CONCATENATE(#REF!,#REF!,#REF!,#REF!,#REF!,#REF!,#REF!,#REF!,#REF!,#REF!)</f>
        <v>#REF!</v>
      </c>
      <c r="E68" s="128" t="s">
        <v>482</v>
      </c>
      <c r="F68" s="128" t="s">
        <v>482</v>
      </c>
      <c r="G68" s="128" t="s">
        <v>482</v>
      </c>
      <c r="H68" s="422" t="s">
        <v>482</v>
      </c>
      <c r="I68" s="422"/>
      <c r="J68" s="422">
        <v>0</v>
      </c>
      <c r="K68" s="422">
        <v>0</v>
      </c>
      <c r="L68" s="416" t="s">
        <v>482</v>
      </c>
      <c r="M68" s="422"/>
      <c r="N68" s="422">
        <v>0</v>
      </c>
      <c r="O68" s="422">
        <v>0</v>
      </c>
      <c r="P68" s="422" t="s">
        <v>482</v>
      </c>
      <c r="Q68" s="422">
        <v>0</v>
      </c>
      <c r="R68" s="422">
        <v>0</v>
      </c>
      <c r="S68" s="422">
        <v>0</v>
      </c>
      <c r="T68" s="422">
        <v>0</v>
      </c>
      <c r="U68" s="422">
        <v>0</v>
      </c>
      <c r="V68" s="422">
        <v>0</v>
      </c>
      <c r="W68" s="422">
        <v>0</v>
      </c>
      <c r="X68" s="422">
        <f>SUM(R68,AA68,AG68,AQ68,BA68)</f>
        <v>0</v>
      </c>
      <c r="Y68" s="422">
        <f t="shared" si="28"/>
        <v>0</v>
      </c>
      <c r="Z68" s="422">
        <f>SUM(BF68,BP68,BZ68)</f>
        <v>0</v>
      </c>
      <c r="AA68" s="422">
        <f>SUM(BK68,BU68,CE68)</f>
        <v>0</v>
      </c>
      <c r="AB68" s="422">
        <f t="shared" si="170"/>
        <v>0</v>
      </c>
      <c r="AC68" s="422">
        <v>0</v>
      </c>
      <c r="AD68" s="422">
        <v>0</v>
      </c>
      <c r="AE68" s="422">
        <v>0</v>
      </c>
      <c r="AF68" s="422">
        <v>0</v>
      </c>
      <c r="AG68" s="422">
        <f t="shared" si="171"/>
        <v>0</v>
      </c>
      <c r="AH68" s="422">
        <v>0</v>
      </c>
      <c r="AI68" s="422">
        <v>0</v>
      </c>
      <c r="AJ68" s="422">
        <v>0</v>
      </c>
      <c r="AK68" s="422">
        <v>0</v>
      </c>
      <c r="AL68" s="422">
        <f t="shared" si="172"/>
        <v>0</v>
      </c>
      <c r="AM68" s="422">
        <v>0</v>
      </c>
      <c r="AN68" s="422">
        <v>0</v>
      </c>
      <c r="AO68" s="422">
        <v>0</v>
      </c>
      <c r="AP68" s="422">
        <v>0</v>
      </c>
      <c r="AQ68" s="422">
        <f t="shared" si="173"/>
        <v>0</v>
      </c>
      <c r="AR68" s="422">
        <v>0</v>
      </c>
      <c r="AS68" s="422">
        <v>0</v>
      </c>
      <c r="AT68" s="422">
        <v>0</v>
      </c>
      <c r="AU68" s="422">
        <v>0</v>
      </c>
      <c r="AV68" s="422">
        <f t="shared" si="174"/>
        <v>0</v>
      </c>
      <c r="AW68" s="422">
        <v>0</v>
      </c>
      <c r="AX68" s="422">
        <v>0</v>
      </c>
      <c r="AY68" s="369">
        <v>0</v>
      </c>
      <c r="AZ68" s="422">
        <v>0</v>
      </c>
      <c r="BA68" s="422">
        <f t="shared" si="175"/>
        <v>0</v>
      </c>
      <c r="BB68" s="422">
        <v>0</v>
      </c>
      <c r="BC68" s="422">
        <v>0</v>
      </c>
      <c r="BD68" s="422">
        <v>0</v>
      </c>
      <c r="BE68" s="422">
        <v>0</v>
      </c>
      <c r="BF68" s="422">
        <f t="shared" si="176"/>
        <v>0</v>
      </c>
      <c r="BG68" s="422">
        <v>0</v>
      </c>
      <c r="BH68" s="422">
        <v>0</v>
      </c>
      <c r="BI68" s="369">
        <v>0</v>
      </c>
      <c r="BJ68" s="422">
        <v>0</v>
      </c>
      <c r="BK68" s="422">
        <f t="shared" si="177"/>
        <v>0</v>
      </c>
      <c r="BL68" s="422">
        <v>0</v>
      </c>
      <c r="BM68" s="422">
        <v>0</v>
      </c>
      <c r="BN68" s="422">
        <v>0</v>
      </c>
      <c r="BO68" s="422">
        <v>0</v>
      </c>
      <c r="BP68" s="422">
        <f t="shared" si="178"/>
        <v>0</v>
      </c>
      <c r="BQ68" s="422">
        <v>0</v>
      </c>
      <c r="BR68" s="422">
        <v>0</v>
      </c>
      <c r="BS68" s="422">
        <v>0</v>
      </c>
      <c r="BT68" s="422">
        <v>0</v>
      </c>
      <c r="BU68" s="422">
        <f t="shared" si="179"/>
        <v>0</v>
      </c>
      <c r="BV68" s="422">
        <v>0</v>
      </c>
      <c r="BW68" s="422">
        <v>0</v>
      </c>
      <c r="BX68" s="369">
        <v>0</v>
      </c>
      <c r="BY68" s="422">
        <v>0</v>
      </c>
      <c r="BZ68" s="422">
        <f t="shared" si="180"/>
        <v>0</v>
      </c>
      <c r="CA68" s="422">
        <v>0</v>
      </c>
      <c r="CB68" s="422">
        <v>0</v>
      </c>
      <c r="CC68" s="422">
        <v>0</v>
      </c>
      <c r="CD68" s="422">
        <v>0</v>
      </c>
      <c r="CE68" s="422">
        <f t="shared" si="181"/>
        <v>0</v>
      </c>
      <c r="CF68" s="422">
        <v>0</v>
      </c>
      <c r="CG68" s="422">
        <v>0</v>
      </c>
      <c r="CH68" s="422">
        <v>0</v>
      </c>
      <c r="CI68" s="422">
        <v>0</v>
      </c>
      <c r="CJ68" s="369">
        <f t="shared" si="41"/>
        <v>0</v>
      </c>
      <c r="CK68" s="369">
        <f t="shared" si="42"/>
        <v>0</v>
      </c>
      <c r="CL68" s="369">
        <f t="shared" si="43"/>
        <v>0</v>
      </c>
      <c r="CM68" s="369">
        <f t="shared" si="44"/>
        <v>0</v>
      </c>
      <c r="CN68" s="369">
        <f t="shared" si="45"/>
        <v>0</v>
      </c>
      <c r="CO68" s="422">
        <f t="shared" si="46"/>
        <v>0</v>
      </c>
      <c r="CP68" s="422">
        <f t="shared" si="47"/>
        <v>0</v>
      </c>
      <c r="CQ68" s="422">
        <f t="shared" si="48"/>
        <v>0</v>
      </c>
      <c r="CR68" s="422">
        <f t="shared" si="49"/>
        <v>0</v>
      </c>
      <c r="CS68" s="422">
        <f t="shared" si="50"/>
        <v>0</v>
      </c>
      <c r="CT68" s="128" t="s">
        <v>482</v>
      </c>
      <c r="CU68" s="185">
        <f t="shared" si="6"/>
        <v>0</v>
      </c>
      <c r="CV68" s="185">
        <f t="shared" si="7"/>
        <v>0</v>
      </c>
      <c r="CX68" s="487">
        <f t="shared" si="8"/>
        <v>0</v>
      </c>
    </row>
    <row r="69" spans="1:102" s="124" customFormat="1" ht="63" x14ac:dyDescent="0.25">
      <c r="A69" s="126" t="s">
        <v>627</v>
      </c>
      <c r="B69" s="127" t="s">
        <v>628</v>
      </c>
      <c r="C69" s="128" t="s">
        <v>655</v>
      </c>
      <c r="D69" s="128" t="e">
        <f>CONCATENATE(#REF!,#REF!,#REF!,#REF!,#REF!,#REF!,#REF!,#REF!,#REF!,#REF!)</f>
        <v>#REF!</v>
      </c>
      <c r="E69" s="128" t="s">
        <v>482</v>
      </c>
      <c r="F69" s="128" t="s">
        <v>482</v>
      </c>
      <c r="G69" s="128" t="s">
        <v>482</v>
      </c>
      <c r="H69" s="422" t="s">
        <v>482</v>
      </c>
      <c r="I69" s="422"/>
      <c r="J69" s="422">
        <v>0</v>
      </c>
      <c r="K69" s="422">
        <v>0</v>
      </c>
      <c r="L69" s="416" t="s">
        <v>482</v>
      </c>
      <c r="M69" s="422"/>
      <c r="N69" s="422">
        <v>0</v>
      </c>
      <c r="O69" s="422">
        <v>0</v>
      </c>
      <c r="P69" s="422" t="s">
        <v>482</v>
      </c>
      <c r="Q69" s="422">
        <v>0</v>
      </c>
      <c r="R69" s="422">
        <v>0</v>
      </c>
      <c r="S69" s="422">
        <v>0</v>
      </c>
      <c r="T69" s="422">
        <v>0</v>
      </c>
      <c r="U69" s="422">
        <v>0</v>
      </c>
      <c r="V69" s="422">
        <v>0</v>
      </c>
      <c r="W69" s="422">
        <v>0</v>
      </c>
      <c r="X69" s="422">
        <f>SUM(R69,AA69,AG69,AQ69,BA69)</f>
        <v>0</v>
      </c>
      <c r="Y69" s="422">
        <f t="shared" si="28"/>
        <v>0</v>
      </c>
      <c r="Z69" s="422">
        <f>SUM(BF69,BP69,BZ69)</f>
        <v>0</v>
      </c>
      <c r="AA69" s="422">
        <f>SUM(BK69,BU69,CE69)</f>
        <v>0</v>
      </c>
      <c r="AB69" s="422">
        <f t="shared" si="170"/>
        <v>0</v>
      </c>
      <c r="AC69" s="422">
        <v>0</v>
      </c>
      <c r="AD69" s="422">
        <v>0</v>
      </c>
      <c r="AE69" s="422">
        <v>0</v>
      </c>
      <c r="AF69" s="422">
        <v>0</v>
      </c>
      <c r="AG69" s="422">
        <f t="shared" si="171"/>
        <v>0</v>
      </c>
      <c r="AH69" s="422">
        <v>0</v>
      </c>
      <c r="AI69" s="422">
        <v>0</v>
      </c>
      <c r="AJ69" s="422">
        <v>0</v>
      </c>
      <c r="AK69" s="422">
        <v>0</v>
      </c>
      <c r="AL69" s="422">
        <f t="shared" si="172"/>
        <v>0</v>
      </c>
      <c r="AM69" s="422">
        <v>0</v>
      </c>
      <c r="AN69" s="422">
        <v>0</v>
      </c>
      <c r="AO69" s="422">
        <v>0</v>
      </c>
      <c r="AP69" s="422">
        <v>0</v>
      </c>
      <c r="AQ69" s="422">
        <f t="shared" si="173"/>
        <v>0</v>
      </c>
      <c r="AR69" s="422">
        <v>0</v>
      </c>
      <c r="AS69" s="422">
        <v>0</v>
      </c>
      <c r="AT69" s="422">
        <v>0</v>
      </c>
      <c r="AU69" s="422">
        <v>0</v>
      </c>
      <c r="AV69" s="422">
        <f t="shared" si="174"/>
        <v>0</v>
      </c>
      <c r="AW69" s="422">
        <v>0</v>
      </c>
      <c r="AX69" s="422">
        <v>0</v>
      </c>
      <c r="AY69" s="369">
        <v>0</v>
      </c>
      <c r="AZ69" s="422">
        <v>0</v>
      </c>
      <c r="BA69" s="422">
        <f t="shared" si="175"/>
        <v>0</v>
      </c>
      <c r="BB69" s="422">
        <v>0</v>
      </c>
      <c r="BC69" s="422">
        <v>0</v>
      </c>
      <c r="BD69" s="422">
        <v>0</v>
      </c>
      <c r="BE69" s="422">
        <v>0</v>
      </c>
      <c r="BF69" s="422">
        <f t="shared" si="176"/>
        <v>0</v>
      </c>
      <c r="BG69" s="422">
        <v>0</v>
      </c>
      <c r="BH69" s="422">
        <v>0</v>
      </c>
      <c r="BI69" s="369">
        <v>0</v>
      </c>
      <c r="BJ69" s="422">
        <v>0</v>
      </c>
      <c r="BK69" s="422">
        <f t="shared" si="177"/>
        <v>0</v>
      </c>
      <c r="BL69" s="422">
        <v>0</v>
      </c>
      <c r="BM69" s="422">
        <v>0</v>
      </c>
      <c r="BN69" s="422">
        <v>0</v>
      </c>
      <c r="BO69" s="422">
        <v>0</v>
      </c>
      <c r="BP69" s="422">
        <f t="shared" si="178"/>
        <v>0</v>
      </c>
      <c r="BQ69" s="422">
        <v>0</v>
      </c>
      <c r="BR69" s="422">
        <v>0</v>
      </c>
      <c r="BS69" s="422">
        <v>0</v>
      </c>
      <c r="BT69" s="422">
        <v>0</v>
      </c>
      <c r="BU69" s="422">
        <f t="shared" si="179"/>
        <v>0</v>
      </c>
      <c r="BV69" s="422">
        <v>0</v>
      </c>
      <c r="BW69" s="422">
        <v>0</v>
      </c>
      <c r="BX69" s="369">
        <v>0</v>
      </c>
      <c r="BY69" s="422">
        <v>0</v>
      </c>
      <c r="BZ69" s="422">
        <f t="shared" si="180"/>
        <v>0</v>
      </c>
      <c r="CA69" s="422">
        <v>0</v>
      </c>
      <c r="CB69" s="422">
        <v>0</v>
      </c>
      <c r="CC69" s="422">
        <v>0</v>
      </c>
      <c r="CD69" s="422">
        <v>0</v>
      </c>
      <c r="CE69" s="422">
        <f t="shared" si="181"/>
        <v>0</v>
      </c>
      <c r="CF69" s="422">
        <v>0</v>
      </c>
      <c r="CG69" s="422">
        <v>0</v>
      </c>
      <c r="CH69" s="422">
        <v>0</v>
      </c>
      <c r="CI69" s="422">
        <v>0</v>
      </c>
      <c r="CJ69" s="369">
        <f t="shared" si="41"/>
        <v>0</v>
      </c>
      <c r="CK69" s="369">
        <f t="shared" si="42"/>
        <v>0</v>
      </c>
      <c r="CL69" s="369">
        <f t="shared" si="43"/>
        <v>0</v>
      </c>
      <c r="CM69" s="369">
        <f t="shared" si="44"/>
        <v>0</v>
      </c>
      <c r="CN69" s="369">
        <f t="shared" si="45"/>
        <v>0</v>
      </c>
      <c r="CO69" s="422">
        <f t="shared" si="46"/>
        <v>0</v>
      </c>
      <c r="CP69" s="422">
        <f t="shared" si="47"/>
        <v>0</v>
      </c>
      <c r="CQ69" s="422">
        <f t="shared" si="48"/>
        <v>0</v>
      </c>
      <c r="CR69" s="422">
        <f t="shared" si="49"/>
        <v>0</v>
      </c>
      <c r="CS69" s="422">
        <f t="shared" si="50"/>
        <v>0</v>
      </c>
      <c r="CT69" s="128" t="s">
        <v>482</v>
      </c>
      <c r="CU69" s="185">
        <f t="shared" si="6"/>
        <v>0</v>
      </c>
      <c r="CV69" s="185">
        <f t="shared" si="7"/>
        <v>0</v>
      </c>
      <c r="CX69" s="487">
        <f t="shared" si="8"/>
        <v>0</v>
      </c>
    </row>
    <row r="70" spans="1:102" s="124" customFormat="1" ht="63" x14ac:dyDescent="0.25">
      <c r="A70" s="126" t="s">
        <v>629</v>
      </c>
      <c r="B70" s="127" t="s">
        <v>630</v>
      </c>
      <c r="C70" s="128" t="s">
        <v>655</v>
      </c>
      <c r="D70" s="128" t="e">
        <f>CONCATENATE(#REF!,#REF!,#REF!,#REF!,#REF!,#REF!,#REF!,#REF!,#REF!,#REF!)</f>
        <v>#REF!</v>
      </c>
      <c r="E70" s="128" t="s">
        <v>482</v>
      </c>
      <c r="F70" s="128" t="s">
        <v>482</v>
      </c>
      <c r="G70" s="128" t="s">
        <v>482</v>
      </c>
      <c r="H70" s="422" t="s">
        <v>482</v>
      </c>
      <c r="I70" s="422"/>
      <c r="J70" s="422">
        <v>0</v>
      </c>
      <c r="K70" s="422">
        <v>0</v>
      </c>
      <c r="L70" s="416" t="s">
        <v>482</v>
      </c>
      <c r="M70" s="422"/>
      <c r="N70" s="422">
        <v>0</v>
      </c>
      <c r="O70" s="422">
        <v>0</v>
      </c>
      <c r="P70" s="422" t="s">
        <v>482</v>
      </c>
      <c r="Q70" s="422">
        <v>0</v>
      </c>
      <c r="R70" s="422">
        <v>0</v>
      </c>
      <c r="S70" s="422">
        <v>0</v>
      </c>
      <c r="T70" s="422">
        <v>0</v>
      </c>
      <c r="U70" s="422">
        <v>0</v>
      </c>
      <c r="V70" s="422">
        <v>0</v>
      </c>
      <c r="W70" s="422">
        <v>0</v>
      </c>
      <c r="X70" s="422">
        <f>SUM(R70,AA70,AG70,AQ70,BA70)</f>
        <v>0</v>
      </c>
      <c r="Y70" s="422">
        <f t="shared" si="28"/>
        <v>0</v>
      </c>
      <c r="Z70" s="422">
        <f>SUM(BF70,BP70,BZ70)</f>
        <v>0</v>
      </c>
      <c r="AA70" s="422">
        <f>SUM(BK70,BU70,CE70)</f>
        <v>0</v>
      </c>
      <c r="AB70" s="422">
        <f t="shared" si="170"/>
        <v>0</v>
      </c>
      <c r="AC70" s="422">
        <v>0</v>
      </c>
      <c r="AD70" s="422">
        <v>0</v>
      </c>
      <c r="AE70" s="422">
        <v>0</v>
      </c>
      <c r="AF70" s="422">
        <v>0</v>
      </c>
      <c r="AG70" s="422">
        <f t="shared" si="171"/>
        <v>0</v>
      </c>
      <c r="AH70" s="422">
        <v>0</v>
      </c>
      <c r="AI70" s="422">
        <v>0</v>
      </c>
      <c r="AJ70" s="422">
        <v>0</v>
      </c>
      <c r="AK70" s="422">
        <v>0</v>
      </c>
      <c r="AL70" s="422">
        <f t="shared" si="172"/>
        <v>0</v>
      </c>
      <c r="AM70" s="422">
        <v>0</v>
      </c>
      <c r="AN70" s="422">
        <v>0</v>
      </c>
      <c r="AO70" s="422">
        <v>0</v>
      </c>
      <c r="AP70" s="422">
        <v>0</v>
      </c>
      <c r="AQ70" s="422">
        <f t="shared" si="173"/>
        <v>0</v>
      </c>
      <c r="AR70" s="422">
        <v>0</v>
      </c>
      <c r="AS70" s="422">
        <v>0</v>
      </c>
      <c r="AT70" s="422">
        <v>0</v>
      </c>
      <c r="AU70" s="422">
        <v>0</v>
      </c>
      <c r="AV70" s="422">
        <f t="shared" si="174"/>
        <v>0</v>
      </c>
      <c r="AW70" s="422">
        <v>0</v>
      </c>
      <c r="AX70" s="422">
        <v>0</v>
      </c>
      <c r="AY70" s="369">
        <v>0</v>
      </c>
      <c r="AZ70" s="422">
        <v>0</v>
      </c>
      <c r="BA70" s="422">
        <f t="shared" si="175"/>
        <v>0</v>
      </c>
      <c r="BB70" s="422">
        <v>0</v>
      </c>
      <c r="BC70" s="422">
        <v>0</v>
      </c>
      <c r="BD70" s="422">
        <v>0</v>
      </c>
      <c r="BE70" s="422">
        <v>0</v>
      </c>
      <c r="BF70" s="422">
        <f t="shared" si="176"/>
        <v>0</v>
      </c>
      <c r="BG70" s="422">
        <v>0</v>
      </c>
      <c r="BH70" s="422">
        <v>0</v>
      </c>
      <c r="BI70" s="369">
        <v>0</v>
      </c>
      <c r="BJ70" s="422">
        <v>0</v>
      </c>
      <c r="BK70" s="422">
        <f t="shared" si="177"/>
        <v>0</v>
      </c>
      <c r="BL70" s="422">
        <v>0</v>
      </c>
      <c r="BM70" s="422">
        <v>0</v>
      </c>
      <c r="BN70" s="422">
        <v>0</v>
      </c>
      <c r="BO70" s="422">
        <v>0</v>
      </c>
      <c r="BP70" s="422">
        <f t="shared" si="178"/>
        <v>0</v>
      </c>
      <c r="BQ70" s="422">
        <v>0</v>
      </c>
      <c r="BR70" s="422">
        <v>0</v>
      </c>
      <c r="BS70" s="422">
        <v>0</v>
      </c>
      <c r="BT70" s="422">
        <v>0</v>
      </c>
      <c r="BU70" s="422">
        <f t="shared" si="179"/>
        <v>0</v>
      </c>
      <c r="BV70" s="422">
        <v>0</v>
      </c>
      <c r="BW70" s="422">
        <v>0</v>
      </c>
      <c r="BX70" s="369">
        <v>0</v>
      </c>
      <c r="BY70" s="422">
        <v>0</v>
      </c>
      <c r="BZ70" s="422">
        <f t="shared" si="180"/>
        <v>0</v>
      </c>
      <c r="CA70" s="422">
        <v>0</v>
      </c>
      <c r="CB70" s="422">
        <v>0</v>
      </c>
      <c r="CC70" s="422">
        <v>0</v>
      </c>
      <c r="CD70" s="422">
        <v>0</v>
      </c>
      <c r="CE70" s="422">
        <f t="shared" si="181"/>
        <v>0</v>
      </c>
      <c r="CF70" s="422">
        <v>0</v>
      </c>
      <c r="CG70" s="422">
        <v>0</v>
      </c>
      <c r="CH70" s="422">
        <v>0</v>
      </c>
      <c r="CI70" s="422">
        <v>0</v>
      </c>
      <c r="CJ70" s="369">
        <f t="shared" si="41"/>
        <v>0</v>
      </c>
      <c r="CK70" s="369">
        <f t="shared" si="42"/>
        <v>0</v>
      </c>
      <c r="CL70" s="369">
        <f t="shared" si="43"/>
        <v>0</v>
      </c>
      <c r="CM70" s="369">
        <f t="shared" si="44"/>
        <v>0</v>
      </c>
      <c r="CN70" s="369">
        <f t="shared" si="45"/>
        <v>0</v>
      </c>
      <c r="CO70" s="422">
        <f t="shared" si="46"/>
        <v>0</v>
      </c>
      <c r="CP70" s="422">
        <f t="shared" si="47"/>
        <v>0</v>
      </c>
      <c r="CQ70" s="422">
        <f t="shared" si="48"/>
        <v>0</v>
      </c>
      <c r="CR70" s="422">
        <f t="shared" si="49"/>
        <v>0</v>
      </c>
      <c r="CS70" s="422">
        <f t="shared" si="50"/>
        <v>0</v>
      </c>
      <c r="CT70" s="128" t="s">
        <v>482</v>
      </c>
      <c r="CU70" s="185">
        <f t="shared" si="6"/>
        <v>0</v>
      </c>
      <c r="CV70" s="185">
        <f t="shared" si="7"/>
        <v>0</v>
      </c>
      <c r="CX70" s="487">
        <f t="shared" si="8"/>
        <v>0</v>
      </c>
    </row>
    <row r="71" spans="1:102" s="124" customFormat="1" ht="63" x14ac:dyDescent="0.25">
      <c r="A71" s="126" t="s">
        <v>550</v>
      </c>
      <c r="B71" s="127" t="s">
        <v>631</v>
      </c>
      <c r="C71" s="128" t="s">
        <v>655</v>
      </c>
      <c r="D71" s="128" t="e">
        <f>CONCATENATE(#REF!,#REF!,#REF!,#REF!,#REF!,#REF!,#REF!,#REF!,#REF!,#REF!)</f>
        <v>#REF!</v>
      </c>
      <c r="E71" s="128" t="s">
        <v>482</v>
      </c>
      <c r="F71" s="128" t="s">
        <v>482</v>
      </c>
      <c r="G71" s="128" t="s">
        <v>482</v>
      </c>
      <c r="H71" s="422" t="s">
        <v>482</v>
      </c>
      <c r="I71" s="422"/>
      <c r="J71" s="422">
        <f>SUM(J72,J73)</f>
        <v>0</v>
      </c>
      <c r="K71" s="422">
        <f>SUM(K72,K73)</f>
        <v>0</v>
      </c>
      <c r="L71" s="416" t="s">
        <v>482</v>
      </c>
      <c r="M71" s="422">
        <f>SUM(M72,M73)</f>
        <v>0</v>
      </c>
      <c r="N71" s="422">
        <f>SUM(N72,N73)</f>
        <v>0</v>
      </c>
      <c r="O71" s="422">
        <f>SUM(O72,O73)</f>
        <v>0</v>
      </c>
      <c r="P71" s="422" t="s">
        <v>482</v>
      </c>
      <c r="Q71" s="422">
        <f t="shared" ref="Q71:AV71" si="208">SUM(Q72,Q73)</f>
        <v>0</v>
      </c>
      <c r="R71" s="422">
        <f t="shared" si="208"/>
        <v>0</v>
      </c>
      <c r="S71" s="422">
        <f t="shared" si="208"/>
        <v>0</v>
      </c>
      <c r="T71" s="422">
        <f t="shared" si="208"/>
        <v>0</v>
      </c>
      <c r="U71" s="422">
        <f t="shared" si="208"/>
        <v>0</v>
      </c>
      <c r="V71" s="422">
        <f t="shared" si="208"/>
        <v>0</v>
      </c>
      <c r="W71" s="422">
        <f t="shared" si="208"/>
        <v>0</v>
      </c>
      <c r="X71" s="422">
        <f t="shared" si="208"/>
        <v>0</v>
      </c>
      <c r="Y71" s="422">
        <f t="shared" si="208"/>
        <v>0</v>
      </c>
      <c r="Z71" s="422">
        <f t="shared" si="208"/>
        <v>0</v>
      </c>
      <c r="AA71" s="422">
        <f t="shared" si="208"/>
        <v>0</v>
      </c>
      <c r="AB71" s="422">
        <f t="shared" si="208"/>
        <v>0</v>
      </c>
      <c r="AC71" s="422">
        <f t="shared" si="208"/>
        <v>0</v>
      </c>
      <c r="AD71" s="422">
        <f t="shared" si="208"/>
        <v>0</v>
      </c>
      <c r="AE71" s="422">
        <f t="shared" si="208"/>
        <v>0</v>
      </c>
      <c r="AF71" s="422">
        <f t="shared" si="208"/>
        <v>0</v>
      </c>
      <c r="AG71" s="422">
        <f t="shared" si="208"/>
        <v>0</v>
      </c>
      <c r="AH71" s="422">
        <f t="shared" si="208"/>
        <v>0</v>
      </c>
      <c r="AI71" s="422">
        <f t="shared" si="208"/>
        <v>0</v>
      </c>
      <c r="AJ71" s="422">
        <f t="shared" si="208"/>
        <v>0</v>
      </c>
      <c r="AK71" s="422">
        <f t="shared" si="208"/>
        <v>0</v>
      </c>
      <c r="AL71" s="422">
        <f t="shared" si="208"/>
        <v>0</v>
      </c>
      <c r="AM71" s="422">
        <f t="shared" si="208"/>
        <v>0</v>
      </c>
      <c r="AN71" s="422">
        <f t="shared" si="208"/>
        <v>0</v>
      </c>
      <c r="AO71" s="422">
        <f t="shared" si="208"/>
        <v>0</v>
      </c>
      <c r="AP71" s="422">
        <f t="shared" si="208"/>
        <v>0</v>
      </c>
      <c r="AQ71" s="422">
        <f t="shared" si="208"/>
        <v>0</v>
      </c>
      <c r="AR71" s="422">
        <f t="shared" si="208"/>
        <v>0</v>
      </c>
      <c r="AS71" s="422">
        <f t="shared" si="208"/>
        <v>0</v>
      </c>
      <c r="AT71" s="422">
        <f t="shared" si="208"/>
        <v>0</v>
      </c>
      <c r="AU71" s="422">
        <f t="shared" si="208"/>
        <v>0</v>
      </c>
      <c r="AV71" s="422">
        <f t="shared" si="208"/>
        <v>0</v>
      </c>
      <c r="AW71" s="422">
        <f t="shared" ref="AW71:CB71" si="209">SUM(AW72,AW73)</f>
        <v>0</v>
      </c>
      <c r="AX71" s="422">
        <f t="shared" si="209"/>
        <v>0</v>
      </c>
      <c r="AY71" s="369">
        <f t="shared" si="209"/>
        <v>0</v>
      </c>
      <c r="AZ71" s="422">
        <f t="shared" si="209"/>
        <v>0</v>
      </c>
      <c r="BA71" s="422">
        <f t="shared" si="209"/>
        <v>0</v>
      </c>
      <c r="BB71" s="422">
        <f t="shared" si="209"/>
        <v>0</v>
      </c>
      <c r="BC71" s="422">
        <f t="shared" si="209"/>
        <v>0</v>
      </c>
      <c r="BD71" s="422">
        <f t="shared" si="209"/>
        <v>0</v>
      </c>
      <c r="BE71" s="422">
        <f t="shared" si="209"/>
        <v>0</v>
      </c>
      <c r="BF71" s="422">
        <f t="shared" si="209"/>
        <v>0</v>
      </c>
      <c r="BG71" s="422">
        <f t="shared" si="209"/>
        <v>0</v>
      </c>
      <c r="BH71" s="422">
        <f t="shared" si="209"/>
        <v>0</v>
      </c>
      <c r="BI71" s="369">
        <f t="shared" si="209"/>
        <v>0</v>
      </c>
      <c r="BJ71" s="422">
        <f t="shared" si="209"/>
        <v>0</v>
      </c>
      <c r="BK71" s="422">
        <f t="shared" si="209"/>
        <v>0</v>
      </c>
      <c r="BL71" s="422">
        <f t="shared" si="209"/>
        <v>0</v>
      </c>
      <c r="BM71" s="422">
        <f t="shared" si="209"/>
        <v>0</v>
      </c>
      <c r="BN71" s="422">
        <f t="shared" si="209"/>
        <v>0</v>
      </c>
      <c r="BO71" s="422">
        <f t="shared" si="209"/>
        <v>0</v>
      </c>
      <c r="BP71" s="422">
        <f t="shared" si="209"/>
        <v>0</v>
      </c>
      <c r="BQ71" s="422">
        <f t="shared" si="209"/>
        <v>0</v>
      </c>
      <c r="BR71" s="422">
        <f t="shared" si="209"/>
        <v>0</v>
      </c>
      <c r="BS71" s="422">
        <f t="shared" si="209"/>
        <v>0</v>
      </c>
      <c r="BT71" s="422">
        <f t="shared" si="209"/>
        <v>0</v>
      </c>
      <c r="BU71" s="422">
        <f t="shared" si="209"/>
        <v>0</v>
      </c>
      <c r="BV71" s="422">
        <f t="shared" si="209"/>
        <v>0</v>
      </c>
      <c r="BW71" s="422">
        <f t="shared" si="209"/>
        <v>0</v>
      </c>
      <c r="BX71" s="369">
        <f t="shared" si="209"/>
        <v>0</v>
      </c>
      <c r="BY71" s="422">
        <f t="shared" si="209"/>
        <v>0</v>
      </c>
      <c r="BZ71" s="422">
        <f t="shared" si="209"/>
        <v>0</v>
      </c>
      <c r="CA71" s="422">
        <f t="shared" si="209"/>
        <v>0</v>
      </c>
      <c r="CB71" s="422">
        <f t="shared" si="209"/>
        <v>0</v>
      </c>
      <c r="CC71" s="422">
        <f t="shared" ref="CC71:CS71" si="210">SUM(CC72,CC73)</f>
        <v>0</v>
      </c>
      <c r="CD71" s="422">
        <f t="shared" si="210"/>
        <v>0</v>
      </c>
      <c r="CE71" s="422">
        <f t="shared" si="210"/>
        <v>0</v>
      </c>
      <c r="CF71" s="422">
        <f t="shared" si="210"/>
        <v>0</v>
      </c>
      <c r="CG71" s="422">
        <f t="shared" si="210"/>
        <v>0</v>
      </c>
      <c r="CH71" s="422">
        <f t="shared" si="210"/>
        <v>0</v>
      </c>
      <c r="CI71" s="422">
        <f t="shared" si="210"/>
        <v>0</v>
      </c>
      <c r="CJ71" s="369">
        <f t="shared" si="210"/>
        <v>0</v>
      </c>
      <c r="CK71" s="369">
        <f t="shared" si="210"/>
        <v>0</v>
      </c>
      <c r="CL71" s="369">
        <f t="shared" si="210"/>
        <v>0</v>
      </c>
      <c r="CM71" s="369">
        <f t="shared" si="210"/>
        <v>0</v>
      </c>
      <c r="CN71" s="369">
        <f t="shared" si="210"/>
        <v>0</v>
      </c>
      <c r="CO71" s="422">
        <f t="shared" si="210"/>
        <v>0</v>
      </c>
      <c r="CP71" s="422">
        <f t="shared" si="210"/>
        <v>0</v>
      </c>
      <c r="CQ71" s="422">
        <f t="shared" si="210"/>
        <v>0</v>
      </c>
      <c r="CR71" s="422">
        <f t="shared" si="210"/>
        <v>0</v>
      </c>
      <c r="CS71" s="422">
        <f t="shared" si="210"/>
        <v>0</v>
      </c>
      <c r="CT71" s="128" t="s">
        <v>482</v>
      </c>
      <c r="CU71" s="185">
        <f t="shared" si="6"/>
        <v>0</v>
      </c>
      <c r="CV71" s="185">
        <f t="shared" si="7"/>
        <v>0</v>
      </c>
      <c r="CX71" s="487">
        <f t="shared" si="8"/>
        <v>0</v>
      </c>
    </row>
    <row r="72" spans="1:102" s="124" customFormat="1" ht="47.25" x14ac:dyDescent="0.25">
      <c r="A72" s="126" t="s">
        <v>551</v>
      </c>
      <c r="B72" s="127" t="s">
        <v>642</v>
      </c>
      <c r="C72" s="128" t="s">
        <v>655</v>
      </c>
      <c r="D72" s="128" t="e">
        <f>CONCATENATE(#REF!,#REF!,#REF!,#REF!,#REF!,#REF!,#REF!,#REF!,#REF!,#REF!)</f>
        <v>#REF!</v>
      </c>
      <c r="E72" s="128" t="s">
        <v>482</v>
      </c>
      <c r="F72" s="128" t="s">
        <v>482</v>
      </c>
      <c r="G72" s="128" t="s">
        <v>482</v>
      </c>
      <c r="H72" s="422" t="s">
        <v>482</v>
      </c>
      <c r="I72" s="422" t="s">
        <v>482</v>
      </c>
      <c r="J72" s="422" t="s">
        <v>482</v>
      </c>
      <c r="K72" s="422" t="s">
        <v>482</v>
      </c>
      <c r="L72" s="416" t="s">
        <v>482</v>
      </c>
      <c r="M72" s="422" t="s">
        <v>482</v>
      </c>
      <c r="N72" s="422" t="s">
        <v>482</v>
      </c>
      <c r="O72" s="422" t="s">
        <v>482</v>
      </c>
      <c r="P72" s="422" t="s">
        <v>482</v>
      </c>
      <c r="Q72" s="422" t="s">
        <v>482</v>
      </c>
      <c r="R72" s="422" t="s">
        <v>482</v>
      </c>
      <c r="S72" s="422" t="s">
        <v>482</v>
      </c>
      <c r="T72" s="422" t="s">
        <v>482</v>
      </c>
      <c r="U72" s="422" t="s">
        <v>482</v>
      </c>
      <c r="V72" s="422" t="s">
        <v>482</v>
      </c>
      <c r="W72" s="422" t="s">
        <v>482</v>
      </c>
      <c r="X72" s="422" t="s">
        <v>482</v>
      </c>
      <c r="Y72" s="422" t="s">
        <v>482</v>
      </c>
      <c r="Z72" s="422" t="s">
        <v>482</v>
      </c>
      <c r="AA72" s="422" t="s">
        <v>482</v>
      </c>
      <c r="AB72" s="422" t="s">
        <v>482</v>
      </c>
      <c r="AC72" s="422" t="s">
        <v>482</v>
      </c>
      <c r="AD72" s="422" t="s">
        <v>482</v>
      </c>
      <c r="AE72" s="422" t="s">
        <v>482</v>
      </c>
      <c r="AF72" s="422" t="s">
        <v>482</v>
      </c>
      <c r="AG72" s="422" t="s">
        <v>482</v>
      </c>
      <c r="AH72" s="422" t="s">
        <v>482</v>
      </c>
      <c r="AI72" s="422" t="s">
        <v>482</v>
      </c>
      <c r="AJ72" s="422" t="s">
        <v>482</v>
      </c>
      <c r="AK72" s="422" t="s">
        <v>482</v>
      </c>
      <c r="AL72" s="422" t="s">
        <v>482</v>
      </c>
      <c r="AM72" s="422" t="s">
        <v>482</v>
      </c>
      <c r="AN72" s="422" t="s">
        <v>482</v>
      </c>
      <c r="AO72" s="422" t="s">
        <v>482</v>
      </c>
      <c r="AP72" s="422" t="s">
        <v>482</v>
      </c>
      <c r="AQ72" s="422" t="s">
        <v>482</v>
      </c>
      <c r="AR72" s="422" t="s">
        <v>482</v>
      </c>
      <c r="AS72" s="422" t="s">
        <v>482</v>
      </c>
      <c r="AT72" s="422" t="s">
        <v>482</v>
      </c>
      <c r="AU72" s="422" t="s">
        <v>482</v>
      </c>
      <c r="AV72" s="422" t="s">
        <v>482</v>
      </c>
      <c r="AW72" s="422" t="s">
        <v>482</v>
      </c>
      <c r="AX72" s="422" t="s">
        <v>482</v>
      </c>
      <c r="AY72" s="369" t="s">
        <v>482</v>
      </c>
      <c r="AZ72" s="422" t="s">
        <v>482</v>
      </c>
      <c r="BA72" s="422" t="s">
        <v>482</v>
      </c>
      <c r="BB72" s="422" t="s">
        <v>482</v>
      </c>
      <c r="BC72" s="422" t="s">
        <v>482</v>
      </c>
      <c r="BD72" s="422" t="s">
        <v>482</v>
      </c>
      <c r="BE72" s="422" t="s">
        <v>482</v>
      </c>
      <c r="BF72" s="422" t="s">
        <v>482</v>
      </c>
      <c r="BG72" s="422" t="s">
        <v>482</v>
      </c>
      <c r="BH72" s="422" t="s">
        <v>482</v>
      </c>
      <c r="BI72" s="422" t="s">
        <v>482</v>
      </c>
      <c r="BJ72" s="422" t="s">
        <v>482</v>
      </c>
      <c r="BK72" s="422" t="s">
        <v>482</v>
      </c>
      <c r="BL72" s="422" t="s">
        <v>482</v>
      </c>
      <c r="BM72" s="422" t="s">
        <v>482</v>
      </c>
      <c r="BN72" s="422" t="s">
        <v>482</v>
      </c>
      <c r="BO72" s="422" t="s">
        <v>482</v>
      </c>
      <c r="BP72" s="422" t="s">
        <v>482</v>
      </c>
      <c r="BQ72" s="422" t="s">
        <v>482</v>
      </c>
      <c r="BR72" s="422" t="s">
        <v>482</v>
      </c>
      <c r="BS72" s="422" t="s">
        <v>482</v>
      </c>
      <c r="BT72" s="422" t="s">
        <v>482</v>
      </c>
      <c r="BU72" s="422" t="s">
        <v>482</v>
      </c>
      <c r="BV72" s="422" t="s">
        <v>482</v>
      </c>
      <c r="BW72" s="422" t="s">
        <v>482</v>
      </c>
      <c r="BX72" s="422" t="s">
        <v>482</v>
      </c>
      <c r="BY72" s="422" t="s">
        <v>482</v>
      </c>
      <c r="BZ72" s="422" t="s">
        <v>482</v>
      </c>
      <c r="CA72" s="422" t="s">
        <v>482</v>
      </c>
      <c r="CB72" s="422" t="s">
        <v>482</v>
      </c>
      <c r="CC72" s="422" t="s">
        <v>482</v>
      </c>
      <c r="CD72" s="422" t="s">
        <v>482</v>
      </c>
      <c r="CE72" s="422" t="s">
        <v>482</v>
      </c>
      <c r="CF72" s="422" t="s">
        <v>482</v>
      </c>
      <c r="CG72" s="422" t="s">
        <v>482</v>
      </c>
      <c r="CH72" s="422" t="s">
        <v>482</v>
      </c>
      <c r="CI72" s="422" t="s">
        <v>482</v>
      </c>
      <c r="CJ72" s="369" t="s">
        <v>482</v>
      </c>
      <c r="CK72" s="369" t="s">
        <v>482</v>
      </c>
      <c r="CL72" s="369" t="s">
        <v>482</v>
      </c>
      <c r="CM72" s="369" t="s">
        <v>482</v>
      </c>
      <c r="CN72" s="369" t="s">
        <v>482</v>
      </c>
      <c r="CO72" s="422" t="s">
        <v>482</v>
      </c>
      <c r="CP72" s="422" t="s">
        <v>482</v>
      </c>
      <c r="CQ72" s="422" t="s">
        <v>482</v>
      </c>
      <c r="CR72" s="422" t="s">
        <v>482</v>
      </c>
      <c r="CS72" s="422" t="s">
        <v>482</v>
      </c>
      <c r="CT72" s="128" t="s">
        <v>482</v>
      </c>
      <c r="CU72" s="185">
        <f t="shared" si="6"/>
        <v>0</v>
      </c>
      <c r="CV72" s="185">
        <f t="shared" si="7"/>
        <v>0</v>
      </c>
      <c r="CX72" s="487">
        <f t="shared" si="8"/>
        <v>0</v>
      </c>
    </row>
    <row r="73" spans="1:102" s="124" customFormat="1" ht="63" x14ac:dyDescent="0.25">
      <c r="A73" s="126" t="s">
        <v>553</v>
      </c>
      <c r="B73" s="127" t="s">
        <v>632</v>
      </c>
      <c r="C73" s="128" t="s">
        <v>655</v>
      </c>
      <c r="D73" s="128" t="e">
        <f>CONCATENATE(#REF!,#REF!,#REF!,#REF!,#REF!,#REF!,#REF!,#REF!,#REF!,#REF!)</f>
        <v>#REF!</v>
      </c>
      <c r="E73" s="128" t="s">
        <v>482</v>
      </c>
      <c r="F73" s="128" t="s">
        <v>482</v>
      </c>
      <c r="G73" s="128" t="s">
        <v>482</v>
      </c>
      <c r="H73" s="422" t="s">
        <v>482</v>
      </c>
      <c r="I73" s="422" t="s">
        <v>482</v>
      </c>
      <c r="J73" s="422" t="s">
        <v>482</v>
      </c>
      <c r="K73" s="422" t="s">
        <v>482</v>
      </c>
      <c r="L73" s="416" t="s">
        <v>482</v>
      </c>
      <c r="M73" s="422" t="s">
        <v>482</v>
      </c>
      <c r="N73" s="422" t="s">
        <v>482</v>
      </c>
      <c r="O73" s="422" t="s">
        <v>482</v>
      </c>
      <c r="P73" s="422" t="s">
        <v>482</v>
      </c>
      <c r="Q73" s="422" t="s">
        <v>482</v>
      </c>
      <c r="R73" s="422" t="s">
        <v>482</v>
      </c>
      <c r="S73" s="422" t="s">
        <v>482</v>
      </c>
      <c r="T73" s="422" t="s">
        <v>482</v>
      </c>
      <c r="U73" s="422" t="s">
        <v>482</v>
      </c>
      <c r="V73" s="422" t="s">
        <v>482</v>
      </c>
      <c r="W73" s="422" t="s">
        <v>482</v>
      </c>
      <c r="X73" s="422" t="s">
        <v>482</v>
      </c>
      <c r="Y73" s="422" t="s">
        <v>482</v>
      </c>
      <c r="Z73" s="422" t="s">
        <v>482</v>
      </c>
      <c r="AA73" s="422" t="s">
        <v>482</v>
      </c>
      <c r="AB73" s="422" t="s">
        <v>482</v>
      </c>
      <c r="AC73" s="422" t="s">
        <v>482</v>
      </c>
      <c r="AD73" s="422" t="s">
        <v>482</v>
      </c>
      <c r="AE73" s="422" t="s">
        <v>482</v>
      </c>
      <c r="AF73" s="422" t="s">
        <v>482</v>
      </c>
      <c r="AG73" s="422" t="s">
        <v>482</v>
      </c>
      <c r="AH73" s="422" t="s">
        <v>482</v>
      </c>
      <c r="AI73" s="422" t="s">
        <v>482</v>
      </c>
      <c r="AJ73" s="422" t="s">
        <v>482</v>
      </c>
      <c r="AK73" s="422" t="s">
        <v>482</v>
      </c>
      <c r="AL73" s="422" t="s">
        <v>482</v>
      </c>
      <c r="AM73" s="422" t="s">
        <v>482</v>
      </c>
      <c r="AN73" s="422" t="s">
        <v>482</v>
      </c>
      <c r="AO73" s="422" t="s">
        <v>482</v>
      </c>
      <c r="AP73" s="422" t="s">
        <v>482</v>
      </c>
      <c r="AQ73" s="422" t="s">
        <v>482</v>
      </c>
      <c r="AR73" s="422" t="s">
        <v>482</v>
      </c>
      <c r="AS73" s="422" t="s">
        <v>482</v>
      </c>
      <c r="AT73" s="422" t="s">
        <v>482</v>
      </c>
      <c r="AU73" s="422" t="s">
        <v>482</v>
      </c>
      <c r="AV73" s="422" t="s">
        <v>482</v>
      </c>
      <c r="AW73" s="422" t="s">
        <v>482</v>
      </c>
      <c r="AX73" s="422" t="s">
        <v>482</v>
      </c>
      <c r="AY73" s="369" t="s">
        <v>482</v>
      </c>
      <c r="AZ73" s="422" t="s">
        <v>482</v>
      </c>
      <c r="BA73" s="422" t="s">
        <v>482</v>
      </c>
      <c r="BB73" s="422" t="s">
        <v>482</v>
      </c>
      <c r="BC73" s="422" t="s">
        <v>482</v>
      </c>
      <c r="BD73" s="422" t="s">
        <v>482</v>
      </c>
      <c r="BE73" s="422" t="s">
        <v>482</v>
      </c>
      <c r="BF73" s="422" t="s">
        <v>482</v>
      </c>
      <c r="BG73" s="422" t="s">
        <v>482</v>
      </c>
      <c r="BH73" s="422" t="s">
        <v>482</v>
      </c>
      <c r="BI73" s="422" t="s">
        <v>482</v>
      </c>
      <c r="BJ73" s="422" t="s">
        <v>482</v>
      </c>
      <c r="BK73" s="422" t="s">
        <v>482</v>
      </c>
      <c r="BL73" s="422" t="s">
        <v>482</v>
      </c>
      <c r="BM73" s="422" t="s">
        <v>482</v>
      </c>
      <c r="BN73" s="422" t="s">
        <v>482</v>
      </c>
      <c r="BO73" s="422" t="s">
        <v>482</v>
      </c>
      <c r="BP73" s="422" t="s">
        <v>482</v>
      </c>
      <c r="BQ73" s="422" t="s">
        <v>482</v>
      </c>
      <c r="BR73" s="422" t="s">
        <v>482</v>
      </c>
      <c r="BS73" s="422" t="s">
        <v>482</v>
      </c>
      <c r="BT73" s="422" t="s">
        <v>482</v>
      </c>
      <c r="BU73" s="422" t="s">
        <v>482</v>
      </c>
      <c r="BV73" s="422" t="s">
        <v>482</v>
      </c>
      <c r="BW73" s="422" t="s">
        <v>482</v>
      </c>
      <c r="BX73" s="422" t="s">
        <v>482</v>
      </c>
      <c r="BY73" s="422" t="s">
        <v>482</v>
      </c>
      <c r="BZ73" s="422" t="s">
        <v>482</v>
      </c>
      <c r="CA73" s="422" t="s">
        <v>482</v>
      </c>
      <c r="CB73" s="422" t="s">
        <v>482</v>
      </c>
      <c r="CC73" s="422" t="s">
        <v>482</v>
      </c>
      <c r="CD73" s="422" t="s">
        <v>482</v>
      </c>
      <c r="CE73" s="422" t="s">
        <v>482</v>
      </c>
      <c r="CF73" s="422" t="s">
        <v>482</v>
      </c>
      <c r="CG73" s="422" t="s">
        <v>482</v>
      </c>
      <c r="CH73" s="422" t="s">
        <v>482</v>
      </c>
      <c r="CI73" s="422" t="s">
        <v>482</v>
      </c>
      <c r="CJ73" s="369" t="s">
        <v>482</v>
      </c>
      <c r="CK73" s="369" t="s">
        <v>482</v>
      </c>
      <c r="CL73" s="369" t="s">
        <v>482</v>
      </c>
      <c r="CM73" s="369" t="s">
        <v>482</v>
      </c>
      <c r="CN73" s="369" t="s">
        <v>482</v>
      </c>
      <c r="CO73" s="422" t="s">
        <v>482</v>
      </c>
      <c r="CP73" s="422" t="s">
        <v>482</v>
      </c>
      <c r="CQ73" s="422" t="s">
        <v>482</v>
      </c>
      <c r="CR73" s="422" t="s">
        <v>482</v>
      </c>
      <c r="CS73" s="422" t="s">
        <v>482</v>
      </c>
      <c r="CT73" s="128" t="s">
        <v>482</v>
      </c>
      <c r="CU73" s="185">
        <f t="shared" si="6"/>
        <v>0</v>
      </c>
      <c r="CV73" s="185">
        <f t="shared" si="7"/>
        <v>0</v>
      </c>
      <c r="CX73" s="487">
        <f t="shared" si="8"/>
        <v>0</v>
      </c>
    </row>
    <row r="74" spans="1:102" s="124" customFormat="1" ht="94.5" x14ac:dyDescent="0.25">
      <c r="A74" s="126" t="s">
        <v>643</v>
      </c>
      <c r="B74" s="127" t="s">
        <v>633</v>
      </c>
      <c r="C74" s="128" t="s">
        <v>655</v>
      </c>
      <c r="D74" s="128" t="e">
        <f>CONCATENATE(#REF!,#REF!,#REF!,#REF!,#REF!,#REF!,#REF!,#REF!,#REF!,#REF!)</f>
        <v>#REF!</v>
      </c>
      <c r="E74" s="128" t="s">
        <v>482</v>
      </c>
      <c r="F74" s="128" t="s">
        <v>482</v>
      </c>
      <c r="G74" s="128" t="s">
        <v>482</v>
      </c>
      <c r="H74" s="422" t="s">
        <v>482</v>
      </c>
      <c r="I74" s="422"/>
      <c r="J74" s="422">
        <f>SUM(J75,J76)</f>
        <v>0</v>
      </c>
      <c r="K74" s="422">
        <f t="shared" ref="K74:BV74" si="211">SUM(K75,K76)</f>
        <v>0</v>
      </c>
      <c r="L74" s="416" t="s">
        <v>482</v>
      </c>
      <c r="M74" s="422">
        <f t="shared" si="211"/>
        <v>0</v>
      </c>
      <c r="N74" s="422">
        <f t="shared" si="211"/>
        <v>0</v>
      </c>
      <c r="O74" s="422">
        <f t="shared" si="211"/>
        <v>0</v>
      </c>
      <c r="P74" s="422">
        <f t="shared" si="211"/>
        <v>0</v>
      </c>
      <c r="Q74" s="422">
        <f t="shared" si="211"/>
        <v>0</v>
      </c>
      <c r="R74" s="422">
        <f t="shared" si="211"/>
        <v>0</v>
      </c>
      <c r="S74" s="422">
        <f t="shared" si="211"/>
        <v>0</v>
      </c>
      <c r="T74" s="422">
        <f t="shared" si="211"/>
        <v>0</v>
      </c>
      <c r="U74" s="422">
        <f t="shared" si="211"/>
        <v>0</v>
      </c>
      <c r="V74" s="422">
        <f t="shared" si="211"/>
        <v>0</v>
      </c>
      <c r="W74" s="422">
        <f t="shared" si="211"/>
        <v>0</v>
      </c>
      <c r="X74" s="422">
        <f t="shared" si="211"/>
        <v>0</v>
      </c>
      <c r="Y74" s="422">
        <f t="shared" si="211"/>
        <v>0</v>
      </c>
      <c r="Z74" s="422">
        <f t="shared" si="211"/>
        <v>0</v>
      </c>
      <c r="AA74" s="422">
        <f t="shared" si="211"/>
        <v>0</v>
      </c>
      <c r="AB74" s="422">
        <f t="shared" si="211"/>
        <v>0</v>
      </c>
      <c r="AC74" s="422">
        <f t="shared" si="211"/>
        <v>0</v>
      </c>
      <c r="AD74" s="422">
        <f t="shared" si="211"/>
        <v>0</v>
      </c>
      <c r="AE74" s="422">
        <f t="shared" si="211"/>
        <v>0</v>
      </c>
      <c r="AF74" s="422">
        <f t="shared" si="211"/>
        <v>0</v>
      </c>
      <c r="AG74" s="422">
        <f t="shared" si="211"/>
        <v>0</v>
      </c>
      <c r="AH74" s="422">
        <f t="shared" si="211"/>
        <v>0</v>
      </c>
      <c r="AI74" s="422">
        <f t="shared" si="211"/>
        <v>0</v>
      </c>
      <c r="AJ74" s="422">
        <f t="shared" si="211"/>
        <v>0</v>
      </c>
      <c r="AK74" s="422">
        <f t="shared" si="211"/>
        <v>0</v>
      </c>
      <c r="AL74" s="422">
        <f t="shared" si="211"/>
        <v>0</v>
      </c>
      <c r="AM74" s="422">
        <f t="shared" si="211"/>
        <v>0</v>
      </c>
      <c r="AN74" s="422">
        <f t="shared" si="211"/>
        <v>0</v>
      </c>
      <c r="AO74" s="422">
        <f t="shared" si="211"/>
        <v>0</v>
      </c>
      <c r="AP74" s="422">
        <f t="shared" si="211"/>
        <v>0</v>
      </c>
      <c r="AQ74" s="422">
        <f t="shared" si="211"/>
        <v>0</v>
      </c>
      <c r="AR74" s="422">
        <f t="shared" si="211"/>
        <v>0</v>
      </c>
      <c r="AS74" s="422">
        <f t="shared" si="211"/>
        <v>0</v>
      </c>
      <c r="AT74" s="422">
        <f t="shared" si="211"/>
        <v>0</v>
      </c>
      <c r="AU74" s="422">
        <f t="shared" si="211"/>
        <v>0</v>
      </c>
      <c r="AV74" s="422">
        <f t="shared" si="211"/>
        <v>0</v>
      </c>
      <c r="AW74" s="422">
        <f t="shared" si="211"/>
        <v>0</v>
      </c>
      <c r="AX74" s="422">
        <f t="shared" si="211"/>
        <v>0</v>
      </c>
      <c r="AY74" s="369">
        <f t="shared" si="211"/>
        <v>0</v>
      </c>
      <c r="AZ74" s="422">
        <f t="shared" si="211"/>
        <v>0</v>
      </c>
      <c r="BA74" s="422">
        <f t="shared" si="211"/>
        <v>0</v>
      </c>
      <c r="BB74" s="422">
        <f t="shared" si="211"/>
        <v>0</v>
      </c>
      <c r="BC74" s="422">
        <f t="shared" si="211"/>
        <v>0</v>
      </c>
      <c r="BD74" s="422">
        <f t="shared" si="211"/>
        <v>0</v>
      </c>
      <c r="BE74" s="422">
        <f t="shared" si="211"/>
        <v>0</v>
      </c>
      <c r="BF74" s="422">
        <f t="shared" si="211"/>
        <v>0</v>
      </c>
      <c r="BG74" s="422">
        <f t="shared" si="211"/>
        <v>0</v>
      </c>
      <c r="BH74" s="422">
        <f t="shared" si="211"/>
        <v>0</v>
      </c>
      <c r="BI74" s="369">
        <f t="shared" si="211"/>
        <v>0</v>
      </c>
      <c r="BJ74" s="422">
        <f t="shared" si="211"/>
        <v>0</v>
      </c>
      <c r="BK74" s="422">
        <f t="shared" si="211"/>
        <v>0</v>
      </c>
      <c r="BL74" s="422">
        <f t="shared" si="211"/>
        <v>0</v>
      </c>
      <c r="BM74" s="422">
        <f t="shared" si="211"/>
        <v>0</v>
      </c>
      <c r="BN74" s="422">
        <f t="shared" si="211"/>
        <v>0</v>
      </c>
      <c r="BO74" s="422">
        <f t="shared" si="211"/>
        <v>0</v>
      </c>
      <c r="BP74" s="422">
        <f t="shared" si="211"/>
        <v>0</v>
      </c>
      <c r="BQ74" s="422">
        <f t="shared" si="211"/>
        <v>0</v>
      </c>
      <c r="BR74" s="422">
        <f t="shared" si="211"/>
        <v>0</v>
      </c>
      <c r="BS74" s="422">
        <f t="shared" si="211"/>
        <v>0</v>
      </c>
      <c r="BT74" s="422">
        <f t="shared" si="211"/>
        <v>0</v>
      </c>
      <c r="BU74" s="422">
        <f t="shared" si="211"/>
        <v>0</v>
      </c>
      <c r="BV74" s="422">
        <f t="shared" si="211"/>
        <v>0</v>
      </c>
      <c r="BW74" s="422">
        <f t="shared" ref="BW74:CS74" si="212">SUM(BW75,BW76)</f>
        <v>0</v>
      </c>
      <c r="BX74" s="369">
        <f t="shared" si="212"/>
        <v>0</v>
      </c>
      <c r="BY74" s="422">
        <f t="shared" si="212"/>
        <v>0</v>
      </c>
      <c r="BZ74" s="422">
        <f t="shared" si="212"/>
        <v>0</v>
      </c>
      <c r="CA74" s="422">
        <f t="shared" si="212"/>
        <v>0</v>
      </c>
      <c r="CB74" s="422">
        <f t="shared" si="212"/>
        <v>0</v>
      </c>
      <c r="CC74" s="422">
        <f t="shared" si="212"/>
        <v>0</v>
      </c>
      <c r="CD74" s="422">
        <f t="shared" si="212"/>
        <v>0</v>
      </c>
      <c r="CE74" s="422">
        <f t="shared" si="212"/>
        <v>0</v>
      </c>
      <c r="CF74" s="422">
        <f t="shared" si="212"/>
        <v>0</v>
      </c>
      <c r="CG74" s="422">
        <f t="shared" si="212"/>
        <v>0</v>
      </c>
      <c r="CH74" s="422">
        <f t="shared" si="212"/>
        <v>0</v>
      </c>
      <c r="CI74" s="422">
        <f t="shared" si="212"/>
        <v>0</v>
      </c>
      <c r="CJ74" s="369">
        <f t="shared" si="212"/>
        <v>0</v>
      </c>
      <c r="CK74" s="369">
        <f t="shared" si="212"/>
        <v>0</v>
      </c>
      <c r="CL74" s="369">
        <f t="shared" si="212"/>
        <v>0</v>
      </c>
      <c r="CM74" s="369">
        <f t="shared" si="212"/>
        <v>0</v>
      </c>
      <c r="CN74" s="369">
        <f t="shared" si="212"/>
        <v>0</v>
      </c>
      <c r="CO74" s="422">
        <f t="shared" si="212"/>
        <v>0</v>
      </c>
      <c r="CP74" s="422">
        <f t="shared" si="212"/>
        <v>0</v>
      </c>
      <c r="CQ74" s="422">
        <f t="shared" si="212"/>
        <v>0</v>
      </c>
      <c r="CR74" s="422">
        <f t="shared" si="212"/>
        <v>0</v>
      </c>
      <c r="CS74" s="422">
        <f t="shared" si="212"/>
        <v>0</v>
      </c>
      <c r="CT74" s="128" t="s">
        <v>482</v>
      </c>
      <c r="CU74" s="185">
        <f t="shared" si="6"/>
        <v>0</v>
      </c>
      <c r="CV74" s="185">
        <f t="shared" si="7"/>
        <v>0</v>
      </c>
      <c r="CX74" s="487">
        <f t="shared" si="8"/>
        <v>0</v>
      </c>
    </row>
    <row r="75" spans="1:102" s="124" customFormat="1" ht="78.75" x14ac:dyDescent="0.25">
      <c r="A75" s="126" t="s">
        <v>644</v>
      </c>
      <c r="B75" s="127" t="s">
        <v>645</v>
      </c>
      <c r="C75" s="128" t="s">
        <v>655</v>
      </c>
      <c r="D75" s="128" t="e">
        <f>CONCATENATE(#REF!,#REF!,#REF!,#REF!,#REF!,#REF!,#REF!,#REF!,#REF!,#REF!)</f>
        <v>#REF!</v>
      </c>
      <c r="E75" s="128" t="s">
        <v>482</v>
      </c>
      <c r="F75" s="128" t="s">
        <v>482</v>
      </c>
      <c r="G75" s="128" t="s">
        <v>482</v>
      </c>
      <c r="H75" s="422" t="s">
        <v>482</v>
      </c>
      <c r="I75" s="422"/>
      <c r="J75" s="422">
        <v>0</v>
      </c>
      <c r="K75" s="422">
        <v>0</v>
      </c>
      <c r="L75" s="416" t="s">
        <v>482</v>
      </c>
      <c r="M75" s="422"/>
      <c r="N75" s="422">
        <v>0</v>
      </c>
      <c r="O75" s="422">
        <v>0</v>
      </c>
      <c r="P75" s="422" t="s">
        <v>482</v>
      </c>
      <c r="Q75" s="422">
        <v>0</v>
      </c>
      <c r="R75" s="422">
        <v>0</v>
      </c>
      <c r="S75" s="422">
        <v>0</v>
      </c>
      <c r="T75" s="422">
        <v>0</v>
      </c>
      <c r="U75" s="422">
        <v>0</v>
      </c>
      <c r="V75" s="422">
        <v>0</v>
      </c>
      <c r="W75" s="422">
        <v>0</v>
      </c>
      <c r="X75" s="422">
        <f>SUM(R75,AA75,AG75,AQ75,BA75)</f>
        <v>0</v>
      </c>
      <c r="Y75" s="422">
        <f t="shared" si="28"/>
        <v>0</v>
      </c>
      <c r="Z75" s="422">
        <f>SUM(BF75,BP75,BZ75)</f>
        <v>0</v>
      </c>
      <c r="AA75" s="422">
        <f>SUM(BK75,BU75,CE75)</f>
        <v>0</v>
      </c>
      <c r="AB75" s="422">
        <f t="shared" si="170"/>
        <v>0</v>
      </c>
      <c r="AC75" s="422">
        <v>0</v>
      </c>
      <c r="AD75" s="422">
        <v>0</v>
      </c>
      <c r="AE75" s="422">
        <v>0</v>
      </c>
      <c r="AF75" s="422">
        <v>0</v>
      </c>
      <c r="AG75" s="422">
        <f t="shared" si="171"/>
        <v>0</v>
      </c>
      <c r="AH75" s="422">
        <v>0</v>
      </c>
      <c r="AI75" s="422">
        <v>0</v>
      </c>
      <c r="AJ75" s="422">
        <v>0</v>
      </c>
      <c r="AK75" s="422">
        <v>0</v>
      </c>
      <c r="AL75" s="422">
        <f t="shared" si="172"/>
        <v>0</v>
      </c>
      <c r="AM75" s="422">
        <v>0</v>
      </c>
      <c r="AN75" s="422">
        <v>0</v>
      </c>
      <c r="AO75" s="422">
        <v>0</v>
      </c>
      <c r="AP75" s="422">
        <v>0</v>
      </c>
      <c r="AQ75" s="422">
        <f t="shared" si="173"/>
        <v>0</v>
      </c>
      <c r="AR75" s="422">
        <v>0</v>
      </c>
      <c r="AS75" s="422">
        <v>0</v>
      </c>
      <c r="AT75" s="422">
        <v>0</v>
      </c>
      <c r="AU75" s="422">
        <v>0</v>
      </c>
      <c r="AV75" s="422">
        <f t="shared" si="174"/>
        <v>0</v>
      </c>
      <c r="AW75" s="422">
        <v>0</v>
      </c>
      <c r="AX75" s="422">
        <v>0</v>
      </c>
      <c r="AY75" s="369">
        <v>0</v>
      </c>
      <c r="AZ75" s="422">
        <v>0</v>
      </c>
      <c r="BA75" s="422">
        <f t="shared" si="175"/>
        <v>0</v>
      </c>
      <c r="BB75" s="422">
        <v>0</v>
      </c>
      <c r="BC75" s="422">
        <v>0</v>
      </c>
      <c r="BD75" s="422">
        <v>0</v>
      </c>
      <c r="BE75" s="422">
        <v>0</v>
      </c>
      <c r="BF75" s="422">
        <f t="shared" si="176"/>
        <v>0</v>
      </c>
      <c r="BG75" s="422">
        <v>0</v>
      </c>
      <c r="BH75" s="422">
        <v>0</v>
      </c>
      <c r="BI75" s="369">
        <v>0</v>
      </c>
      <c r="BJ75" s="422">
        <v>0</v>
      </c>
      <c r="BK75" s="422">
        <f t="shared" si="177"/>
        <v>0</v>
      </c>
      <c r="BL75" s="422">
        <v>0</v>
      </c>
      <c r="BM75" s="422">
        <v>0</v>
      </c>
      <c r="BN75" s="422">
        <v>0</v>
      </c>
      <c r="BO75" s="422">
        <v>0</v>
      </c>
      <c r="BP75" s="422">
        <f t="shared" si="178"/>
        <v>0</v>
      </c>
      <c r="BQ75" s="422">
        <v>0</v>
      </c>
      <c r="BR75" s="422">
        <v>0</v>
      </c>
      <c r="BS75" s="422">
        <v>0</v>
      </c>
      <c r="BT75" s="422">
        <v>0</v>
      </c>
      <c r="BU75" s="422">
        <f t="shared" si="179"/>
        <v>0</v>
      </c>
      <c r="BV75" s="422">
        <v>0</v>
      </c>
      <c r="BW75" s="422">
        <v>0</v>
      </c>
      <c r="BX75" s="369">
        <v>0</v>
      </c>
      <c r="BY75" s="422">
        <v>0</v>
      </c>
      <c r="BZ75" s="422">
        <f t="shared" si="180"/>
        <v>0</v>
      </c>
      <c r="CA75" s="422">
        <v>0</v>
      </c>
      <c r="CB75" s="422">
        <v>0</v>
      </c>
      <c r="CC75" s="422">
        <v>0</v>
      </c>
      <c r="CD75" s="422">
        <v>0</v>
      </c>
      <c r="CE75" s="422">
        <f t="shared" si="181"/>
        <v>0</v>
      </c>
      <c r="CF75" s="422">
        <v>0</v>
      </c>
      <c r="CG75" s="422">
        <v>0</v>
      </c>
      <c r="CH75" s="422">
        <v>0</v>
      </c>
      <c r="CI75" s="422">
        <v>0</v>
      </c>
      <c r="CJ75" s="369">
        <f t="shared" si="41"/>
        <v>0</v>
      </c>
      <c r="CK75" s="369">
        <f t="shared" si="42"/>
        <v>0</v>
      </c>
      <c r="CL75" s="369">
        <f t="shared" si="43"/>
        <v>0</v>
      </c>
      <c r="CM75" s="369">
        <f t="shared" si="44"/>
        <v>0</v>
      </c>
      <c r="CN75" s="369">
        <f t="shared" si="45"/>
        <v>0</v>
      </c>
      <c r="CO75" s="422">
        <f t="shared" si="46"/>
        <v>0</v>
      </c>
      <c r="CP75" s="422">
        <f t="shared" si="47"/>
        <v>0</v>
      </c>
      <c r="CQ75" s="422">
        <f t="shared" si="48"/>
        <v>0</v>
      </c>
      <c r="CR75" s="422">
        <f t="shared" si="49"/>
        <v>0</v>
      </c>
      <c r="CS75" s="422">
        <f t="shared" si="50"/>
        <v>0</v>
      </c>
      <c r="CT75" s="128" t="s">
        <v>482</v>
      </c>
      <c r="CU75" s="185">
        <f t="shared" si="6"/>
        <v>0</v>
      </c>
      <c r="CV75" s="185">
        <f t="shared" si="7"/>
        <v>0</v>
      </c>
      <c r="CX75" s="487">
        <f t="shared" si="8"/>
        <v>0</v>
      </c>
    </row>
    <row r="76" spans="1:102" s="124" customFormat="1" ht="78.75" x14ac:dyDescent="0.25">
      <c r="A76" s="126" t="s">
        <v>646</v>
      </c>
      <c r="B76" s="127" t="s">
        <v>647</v>
      </c>
      <c r="C76" s="128" t="s">
        <v>655</v>
      </c>
      <c r="D76" s="128" t="e">
        <f>CONCATENATE(#REF!,#REF!,#REF!,#REF!,#REF!,#REF!,#REF!,#REF!,#REF!,#REF!)</f>
        <v>#REF!</v>
      </c>
      <c r="E76" s="128" t="s">
        <v>482</v>
      </c>
      <c r="F76" s="128" t="s">
        <v>482</v>
      </c>
      <c r="G76" s="128" t="s">
        <v>482</v>
      </c>
      <c r="H76" s="422" t="s">
        <v>482</v>
      </c>
      <c r="I76" s="422"/>
      <c r="J76" s="422">
        <f>SUM(J77:J77)</f>
        <v>0</v>
      </c>
      <c r="K76" s="422">
        <f>SUM(K77:K77)</f>
        <v>0</v>
      </c>
      <c r="L76" s="416" t="s">
        <v>482</v>
      </c>
      <c r="M76" s="422">
        <f>SUM(M77:M77)</f>
        <v>0</v>
      </c>
      <c r="N76" s="422">
        <f>SUM(N77:N77)</f>
        <v>0</v>
      </c>
      <c r="O76" s="422">
        <f>SUM(O77:O77)</f>
        <v>0</v>
      </c>
      <c r="P76" s="422" t="s">
        <v>482</v>
      </c>
      <c r="Q76" s="422">
        <f t="shared" ref="Q76:AV76" si="213">SUM(Q77:Q77)</f>
        <v>0</v>
      </c>
      <c r="R76" s="422">
        <f t="shared" si="213"/>
        <v>0</v>
      </c>
      <c r="S76" s="422">
        <f t="shared" si="213"/>
        <v>0</v>
      </c>
      <c r="T76" s="422">
        <f t="shared" si="213"/>
        <v>0</v>
      </c>
      <c r="U76" s="422">
        <f t="shared" si="213"/>
        <v>0</v>
      </c>
      <c r="V76" s="422">
        <f t="shared" si="213"/>
        <v>0</v>
      </c>
      <c r="W76" s="422">
        <f t="shared" si="213"/>
        <v>0</v>
      </c>
      <c r="X76" s="422">
        <f t="shared" si="213"/>
        <v>0</v>
      </c>
      <c r="Y76" s="422">
        <f t="shared" si="213"/>
        <v>0</v>
      </c>
      <c r="Z76" s="422">
        <f t="shared" si="213"/>
        <v>0</v>
      </c>
      <c r="AA76" s="422">
        <f t="shared" si="213"/>
        <v>0</v>
      </c>
      <c r="AB76" s="422">
        <f t="shared" si="213"/>
        <v>0</v>
      </c>
      <c r="AC76" s="422">
        <f t="shared" si="213"/>
        <v>0</v>
      </c>
      <c r="AD76" s="422">
        <f t="shared" si="213"/>
        <v>0</v>
      </c>
      <c r="AE76" s="422">
        <f t="shared" si="213"/>
        <v>0</v>
      </c>
      <c r="AF76" s="422">
        <f t="shared" si="213"/>
        <v>0</v>
      </c>
      <c r="AG76" s="422">
        <f t="shared" si="213"/>
        <v>0</v>
      </c>
      <c r="AH76" s="422">
        <f t="shared" si="213"/>
        <v>0</v>
      </c>
      <c r="AI76" s="422">
        <f t="shared" si="213"/>
        <v>0</v>
      </c>
      <c r="AJ76" s="422">
        <f t="shared" si="213"/>
        <v>0</v>
      </c>
      <c r="AK76" s="422">
        <f t="shared" si="213"/>
        <v>0</v>
      </c>
      <c r="AL76" s="422">
        <f t="shared" si="213"/>
        <v>0</v>
      </c>
      <c r="AM76" s="422">
        <f t="shared" si="213"/>
        <v>0</v>
      </c>
      <c r="AN76" s="422">
        <f t="shared" si="213"/>
        <v>0</v>
      </c>
      <c r="AO76" s="422">
        <f t="shared" si="213"/>
        <v>0</v>
      </c>
      <c r="AP76" s="422">
        <f t="shared" si="213"/>
        <v>0</v>
      </c>
      <c r="AQ76" s="422">
        <f t="shared" si="213"/>
        <v>0</v>
      </c>
      <c r="AR76" s="422">
        <f t="shared" si="213"/>
        <v>0</v>
      </c>
      <c r="AS76" s="422">
        <f t="shared" si="213"/>
        <v>0</v>
      </c>
      <c r="AT76" s="422">
        <f t="shared" si="213"/>
        <v>0</v>
      </c>
      <c r="AU76" s="422">
        <f t="shared" si="213"/>
        <v>0</v>
      </c>
      <c r="AV76" s="422">
        <f t="shared" si="213"/>
        <v>0</v>
      </c>
      <c r="AW76" s="422">
        <f t="shared" ref="AW76:CB76" si="214">SUM(AW77:AW77)</f>
        <v>0</v>
      </c>
      <c r="AX76" s="422">
        <f t="shared" si="214"/>
        <v>0</v>
      </c>
      <c r="AY76" s="369">
        <f t="shared" si="214"/>
        <v>0</v>
      </c>
      <c r="AZ76" s="422">
        <f t="shared" si="214"/>
        <v>0</v>
      </c>
      <c r="BA76" s="422">
        <f t="shared" si="214"/>
        <v>0</v>
      </c>
      <c r="BB76" s="422">
        <f t="shared" si="214"/>
        <v>0</v>
      </c>
      <c r="BC76" s="422">
        <f t="shared" si="214"/>
        <v>0</v>
      </c>
      <c r="BD76" s="422">
        <f t="shared" si="214"/>
        <v>0</v>
      </c>
      <c r="BE76" s="422">
        <f t="shared" si="214"/>
        <v>0</v>
      </c>
      <c r="BF76" s="422">
        <f t="shared" si="214"/>
        <v>0</v>
      </c>
      <c r="BG76" s="422">
        <f t="shared" si="214"/>
        <v>0</v>
      </c>
      <c r="BH76" s="422">
        <f t="shared" si="214"/>
        <v>0</v>
      </c>
      <c r="BI76" s="369">
        <f t="shared" si="214"/>
        <v>0</v>
      </c>
      <c r="BJ76" s="422">
        <f t="shared" si="214"/>
        <v>0</v>
      </c>
      <c r="BK76" s="422">
        <f t="shared" si="214"/>
        <v>0</v>
      </c>
      <c r="BL76" s="422">
        <f t="shared" si="214"/>
        <v>0</v>
      </c>
      <c r="BM76" s="422">
        <f t="shared" si="214"/>
        <v>0</v>
      </c>
      <c r="BN76" s="422">
        <f t="shared" si="214"/>
        <v>0</v>
      </c>
      <c r="BO76" s="422">
        <f t="shared" si="214"/>
        <v>0</v>
      </c>
      <c r="BP76" s="422">
        <f t="shared" si="214"/>
        <v>0</v>
      </c>
      <c r="BQ76" s="422">
        <f t="shared" si="214"/>
        <v>0</v>
      </c>
      <c r="BR76" s="422">
        <f t="shared" si="214"/>
        <v>0</v>
      </c>
      <c r="BS76" s="422">
        <f t="shared" si="214"/>
        <v>0</v>
      </c>
      <c r="BT76" s="422">
        <f t="shared" si="214"/>
        <v>0</v>
      </c>
      <c r="BU76" s="422">
        <f t="shared" si="214"/>
        <v>0</v>
      </c>
      <c r="BV76" s="422">
        <f t="shared" si="214"/>
        <v>0</v>
      </c>
      <c r="BW76" s="422">
        <f t="shared" si="214"/>
        <v>0</v>
      </c>
      <c r="BX76" s="369">
        <f t="shared" si="214"/>
        <v>0</v>
      </c>
      <c r="BY76" s="422">
        <f t="shared" si="214"/>
        <v>0</v>
      </c>
      <c r="BZ76" s="422">
        <f t="shared" si="214"/>
        <v>0</v>
      </c>
      <c r="CA76" s="422">
        <f t="shared" si="214"/>
        <v>0</v>
      </c>
      <c r="CB76" s="422">
        <f t="shared" si="214"/>
        <v>0</v>
      </c>
      <c r="CC76" s="422">
        <f t="shared" ref="CC76:CS76" si="215">SUM(CC77:CC77)</f>
        <v>0</v>
      </c>
      <c r="CD76" s="422">
        <f t="shared" si="215"/>
        <v>0</v>
      </c>
      <c r="CE76" s="422">
        <f t="shared" si="215"/>
        <v>0</v>
      </c>
      <c r="CF76" s="422">
        <f t="shared" si="215"/>
        <v>0</v>
      </c>
      <c r="CG76" s="422">
        <f t="shared" si="215"/>
        <v>0</v>
      </c>
      <c r="CH76" s="422">
        <f t="shared" si="215"/>
        <v>0</v>
      </c>
      <c r="CI76" s="422">
        <f t="shared" si="215"/>
        <v>0</v>
      </c>
      <c r="CJ76" s="369">
        <f t="shared" si="215"/>
        <v>0</v>
      </c>
      <c r="CK76" s="369">
        <f t="shared" si="215"/>
        <v>0</v>
      </c>
      <c r="CL76" s="369">
        <f t="shared" si="215"/>
        <v>0</v>
      </c>
      <c r="CM76" s="369">
        <f t="shared" si="215"/>
        <v>0</v>
      </c>
      <c r="CN76" s="369">
        <f t="shared" si="215"/>
        <v>0</v>
      </c>
      <c r="CO76" s="422">
        <f t="shared" si="215"/>
        <v>0</v>
      </c>
      <c r="CP76" s="422">
        <f t="shared" si="215"/>
        <v>0</v>
      </c>
      <c r="CQ76" s="422">
        <f t="shared" si="215"/>
        <v>0</v>
      </c>
      <c r="CR76" s="422">
        <f t="shared" si="215"/>
        <v>0</v>
      </c>
      <c r="CS76" s="422">
        <f t="shared" si="215"/>
        <v>0</v>
      </c>
      <c r="CT76" s="128" t="s">
        <v>482</v>
      </c>
      <c r="CU76" s="185">
        <f t="shared" si="6"/>
        <v>0</v>
      </c>
      <c r="CV76" s="185">
        <f t="shared" si="7"/>
        <v>0</v>
      </c>
      <c r="CX76" s="487">
        <f t="shared" si="8"/>
        <v>0</v>
      </c>
    </row>
    <row r="77" spans="1:102" ht="47.25" hidden="1" customHeight="1" x14ac:dyDescent="0.2">
      <c r="A77" s="230"/>
      <c r="B77" s="268"/>
      <c r="C77" s="269"/>
      <c r="D77" s="269"/>
      <c r="E77" s="269"/>
      <c r="F77" s="269"/>
      <c r="G77" s="269"/>
      <c r="H77" s="369"/>
      <c r="I77" s="417"/>
      <c r="J77" s="369"/>
      <c r="K77" s="369"/>
      <c r="L77" s="270"/>
      <c r="M77" s="422"/>
      <c r="N77" s="369"/>
      <c r="O77" s="369"/>
      <c r="P77" s="369"/>
      <c r="Q77" s="369"/>
      <c r="R77" s="369"/>
      <c r="S77" s="369"/>
      <c r="T77" s="369"/>
      <c r="U77" s="369"/>
      <c r="V77" s="369"/>
      <c r="W77" s="369"/>
      <c r="X77" s="369"/>
      <c r="Y77" s="369"/>
      <c r="Z77" s="369"/>
      <c r="AA77" s="369"/>
      <c r="AB77" s="369"/>
      <c r="AC77" s="369"/>
      <c r="AD77" s="369"/>
      <c r="AE77" s="369"/>
      <c r="AF77" s="369"/>
      <c r="AG77" s="369"/>
      <c r="AH77" s="369"/>
      <c r="AI77" s="369"/>
      <c r="AJ77" s="369"/>
      <c r="AK77" s="369"/>
      <c r="AL77" s="369"/>
      <c r="AM77" s="369"/>
      <c r="AN77" s="369"/>
      <c r="AO77" s="369"/>
      <c r="AP77" s="369"/>
      <c r="AQ77" s="369"/>
      <c r="AR77" s="369"/>
      <c r="AS77" s="369"/>
      <c r="AT77" s="369"/>
      <c r="AU77" s="369"/>
      <c r="AV77" s="369"/>
      <c r="AW77" s="369"/>
      <c r="AX77" s="369"/>
      <c r="AY77" s="369"/>
      <c r="AZ77" s="369"/>
      <c r="BA77" s="369"/>
      <c r="BB77" s="369"/>
      <c r="BC77" s="369"/>
      <c r="BD77" s="369"/>
      <c r="BE77" s="369"/>
      <c r="BF77" s="369"/>
      <c r="BG77" s="369"/>
      <c r="BH77" s="369"/>
      <c r="BI77" s="369"/>
      <c r="BJ77" s="369"/>
      <c r="BK77" s="369"/>
      <c r="BL77" s="369"/>
      <c r="BM77" s="369"/>
      <c r="BN77" s="369"/>
      <c r="BO77" s="369"/>
      <c r="BP77" s="369"/>
      <c r="BQ77" s="369"/>
      <c r="BR77" s="369"/>
      <c r="BS77" s="369"/>
      <c r="BT77" s="369"/>
      <c r="BU77" s="369"/>
      <c r="BV77" s="369"/>
      <c r="BW77" s="369"/>
      <c r="BX77" s="369"/>
      <c r="BY77" s="369"/>
      <c r="BZ77" s="369"/>
      <c r="CA77" s="369"/>
      <c r="CB77" s="369"/>
      <c r="CC77" s="369"/>
      <c r="CD77" s="369"/>
      <c r="CE77" s="369"/>
      <c r="CF77" s="369"/>
      <c r="CG77" s="369"/>
      <c r="CH77" s="369"/>
      <c r="CI77" s="369"/>
      <c r="CJ77" s="369"/>
      <c r="CK77" s="369"/>
      <c r="CL77" s="369"/>
      <c r="CM77" s="369"/>
      <c r="CN77" s="369"/>
      <c r="CO77" s="369"/>
      <c r="CP77" s="369"/>
      <c r="CQ77" s="369"/>
      <c r="CR77" s="369"/>
      <c r="CS77" s="369"/>
      <c r="CT77" s="269"/>
      <c r="CU77" s="271"/>
      <c r="CV77" s="271"/>
      <c r="CW77" s="271"/>
      <c r="CX77" s="487">
        <f t="shared" si="8"/>
        <v>0</v>
      </c>
    </row>
    <row r="78" spans="1:102" s="124" customFormat="1" ht="47.25" x14ac:dyDescent="0.25">
      <c r="A78" s="126" t="s">
        <v>648</v>
      </c>
      <c r="B78" s="127" t="s">
        <v>649</v>
      </c>
      <c r="C78" s="128" t="s">
        <v>655</v>
      </c>
      <c r="D78" s="128" t="e">
        <f>CONCATENATE(#REF!,#REF!,#REF!,#REF!,#REF!,#REF!,#REF!,#REF!,#REF!,#REF!)</f>
        <v>#REF!</v>
      </c>
      <c r="E78" s="128" t="s">
        <v>482</v>
      </c>
      <c r="F78" s="128" t="s">
        <v>482</v>
      </c>
      <c r="G78" s="128" t="s">
        <v>482</v>
      </c>
      <c r="H78" s="422" t="s">
        <v>482</v>
      </c>
      <c r="I78" s="422"/>
      <c r="J78" s="422">
        <f>SUM(J79:J82)</f>
        <v>0</v>
      </c>
      <c r="K78" s="422">
        <f>SUM(K79:K82)</f>
        <v>0</v>
      </c>
      <c r="L78" s="416" t="s">
        <v>482</v>
      </c>
      <c r="M78" s="422">
        <f>SUM(M79:M82)</f>
        <v>0</v>
      </c>
      <c r="N78" s="422">
        <f>SUM(N79:N82)</f>
        <v>0</v>
      </c>
      <c r="O78" s="422">
        <f>SUM(O79:O82)</f>
        <v>0</v>
      </c>
      <c r="P78" s="422" t="s">
        <v>482</v>
      </c>
      <c r="Q78" s="422">
        <f t="shared" ref="Q78:AV78" si="216">SUM(Q79:Q82)</f>
        <v>0</v>
      </c>
      <c r="R78" s="422">
        <f t="shared" si="216"/>
        <v>0</v>
      </c>
      <c r="S78" s="422">
        <f t="shared" si="216"/>
        <v>0</v>
      </c>
      <c r="T78" s="422">
        <f t="shared" si="216"/>
        <v>0</v>
      </c>
      <c r="U78" s="422">
        <f t="shared" si="216"/>
        <v>0</v>
      </c>
      <c r="V78" s="422">
        <f t="shared" si="216"/>
        <v>0</v>
      </c>
      <c r="W78" s="422">
        <f t="shared" si="216"/>
        <v>0</v>
      </c>
      <c r="X78" s="422">
        <f t="shared" si="216"/>
        <v>0</v>
      </c>
      <c r="Y78" s="422">
        <f t="shared" si="216"/>
        <v>0</v>
      </c>
      <c r="Z78" s="422">
        <f t="shared" si="216"/>
        <v>0</v>
      </c>
      <c r="AA78" s="422">
        <f t="shared" si="216"/>
        <v>0</v>
      </c>
      <c r="AB78" s="422">
        <f t="shared" si="216"/>
        <v>0</v>
      </c>
      <c r="AC78" s="422">
        <f t="shared" si="216"/>
        <v>0</v>
      </c>
      <c r="AD78" s="422">
        <f t="shared" si="216"/>
        <v>0</v>
      </c>
      <c r="AE78" s="422">
        <f t="shared" si="216"/>
        <v>0</v>
      </c>
      <c r="AF78" s="422">
        <f t="shared" si="216"/>
        <v>0</v>
      </c>
      <c r="AG78" s="422">
        <f t="shared" si="216"/>
        <v>0</v>
      </c>
      <c r="AH78" s="422">
        <f t="shared" si="216"/>
        <v>0</v>
      </c>
      <c r="AI78" s="422">
        <f t="shared" si="216"/>
        <v>0</v>
      </c>
      <c r="AJ78" s="422">
        <f t="shared" si="216"/>
        <v>0</v>
      </c>
      <c r="AK78" s="422">
        <f t="shared" si="216"/>
        <v>0</v>
      </c>
      <c r="AL78" s="422">
        <f t="shared" si="216"/>
        <v>0</v>
      </c>
      <c r="AM78" s="422">
        <f t="shared" si="216"/>
        <v>0</v>
      </c>
      <c r="AN78" s="422">
        <f t="shared" si="216"/>
        <v>0</v>
      </c>
      <c r="AO78" s="422">
        <f t="shared" si="216"/>
        <v>0</v>
      </c>
      <c r="AP78" s="422">
        <f t="shared" si="216"/>
        <v>0</v>
      </c>
      <c r="AQ78" s="422">
        <f t="shared" si="216"/>
        <v>0</v>
      </c>
      <c r="AR78" s="422">
        <f t="shared" si="216"/>
        <v>0</v>
      </c>
      <c r="AS78" s="422">
        <f t="shared" si="216"/>
        <v>0</v>
      </c>
      <c r="AT78" s="422">
        <f t="shared" si="216"/>
        <v>0</v>
      </c>
      <c r="AU78" s="422">
        <f t="shared" si="216"/>
        <v>0</v>
      </c>
      <c r="AV78" s="422">
        <f t="shared" si="216"/>
        <v>0</v>
      </c>
      <c r="AW78" s="422">
        <f t="shared" ref="AW78:CB78" si="217">SUM(AW79:AW82)</f>
        <v>0</v>
      </c>
      <c r="AX78" s="422">
        <f t="shared" si="217"/>
        <v>0</v>
      </c>
      <c r="AY78" s="369">
        <f t="shared" si="217"/>
        <v>0</v>
      </c>
      <c r="AZ78" s="422">
        <f t="shared" si="217"/>
        <v>0</v>
      </c>
      <c r="BA78" s="422">
        <f t="shared" si="217"/>
        <v>0</v>
      </c>
      <c r="BB78" s="422">
        <f t="shared" si="217"/>
        <v>0</v>
      </c>
      <c r="BC78" s="422">
        <f t="shared" si="217"/>
        <v>0</v>
      </c>
      <c r="BD78" s="422">
        <f t="shared" si="217"/>
        <v>0</v>
      </c>
      <c r="BE78" s="422">
        <f t="shared" si="217"/>
        <v>0</v>
      </c>
      <c r="BF78" s="422">
        <f t="shared" si="217"/>
        <v>0</v>
      </c>
      <c r="BG78" s="422">
        <f t="shared" si="217"/>
        <v>0</v>
      </c>
      <c r="BH78" s="422">
        <f t="shared" si="217"/>
        <v>0</v>
      </c>
      <c r="BI78" s="369">
        <f t="shared" si="217"/>
        <v>0</v>
      </c>
      <c r="BJ78" s="422">
        <f t="shared" si="217"/>
        <v>0</v>
      </c>
      <c r="BK78" s="422">
        <f t="shared" si="217"/>
        <v>0</v>
      </c>
      <c r="BL78" s="422">
        <f t="shared" si="217"/>
        <v>0</v>
      </c>
      <c r="BM78" s="422">
        <f t="shared" si="217"/>
        <v>0</v>
      </c>
      <c r="BN78" s="422">
        <f t="shared" si="217"/>
        <v>0</v>
      </c>
      <c r="BO78" s="422">
        <f t="shared" si="217"/>
        <v>0</v>
      </c>
      <c r="BP78" s="422">
        <f t="shared" si="217"/>
        <v>0</v>
      </c>
      <c r="BQ78" s="422">
        <f t="shared" si="217"/>
        <v>0</v>
      </c>
      <c r="BR78" s="422">
        <f t="shared" si="217"/>
        <v>0</v>
      </c>
      <c r="BS78" s="422">
        <f t="shared" si="217"/>
        <v>0</v>
      </c>
      <c r="BT78" s="422">
        <f t="shared" si="217"/>
        <v>0</v>
      </c>
      <c r="BU78" s="422">
        <f t="shared" si="217"/>
        <v>0</v>
      </c>
      <c r="BV78" s="422">
        <f t="shared" si="217"/>
        <v>0</v>
      </c>
      <c r="BW78" s="422">
        <f t="shared" si="217"/>
        <v>0</v>
      </c>
      <c r="BX78" s="369">
        <f t="shared" si="217"/>
        <v>0</v>
      </c>
      <c r="BY78" s="422">
        <f t="shared" si="217"/>
        <v>0</v>
      </c>
      <c r="BZ78" s="422">
        <f t="shared" si="217"/>
        <v>0</v>
      </c>
      <c r="CA78" s="422">
        <f t="shared" si="217"/>
        <v>0</v>
      </c>
      <c r="CB78" s="422">
        <f t="shared" si="217"/>
        <v>0</v>
      </c>
      <c r="CC78" s="422">
        <f t="shared" ref="CC78:CS78" si="218">SUM(CC79:CC82)</f>
        <v>0</v>
      </c>
      <c r="CD78" s="422">
        <f t="shared" si="218"/>
        <v>0</v>
      </c>
      <c r="CE78" s="422">
        <f t="shared" si="218"/>
        <v>0</v>
      </c>
      <c r="CF78" s="422">
        <f t="shared" si="218"/>
        <v>0</v>
      </c>
      <c r="CG78" s="422">
        <f t="shared" si="218"/>
        <v>0</v>
      </c>
      <c r="CH78" s="422">
        <f t="shared" si="218"/>
        <v>0</v>
      </c>
      <c r="CI78" s="422">
        <f t="shared" si="218"/>
        <v>0</v>
      </c>
      <c r="CJ78" s="369">
        <f t="shared" si="218"/>
        <v>0</v>
      </c>
      <c r="CK78" s="369">
        <f t="shared" si="218"/>
        <v>0</v>
      </c>
      <c r="CL78" s="369">
        <f t="shared" si="218"/>
        <v>0</v>
      </c>
      <c r="CM78" s="369">
        <f t="shared" si="218"/>
        <v>0</v>
      </c>
      <c r="CN78" s="369">
        <f t="shared" si="218"/>
        <v>0</v>
      </c>
      <c r="CO78" s="422">
        <f t="shared" si="218"/>
        <v>0</v>
      </c>
      <c r="CP78" s="422">
        <f t="shared" si="218"/>
        <v>0</v>
      </c>
      <c r="CQ78" s="422">
        <f t="shared" si="218"/>
        <v>0</v>
      </c>
      <c r="CR78" s="422">
        <f t="shared" si="218"/>
        <v>0</v>
      </c>
      <c r="CS78" s="422">
        <f t="shared" si="218"/>
        <v>0</v>
      </c>
      <c r="CT78" s="128" t="s">
        <v>482</v>
      </c>
      <c r="CU78" s="185">
        <f t="shared" ref="CU78:CU87" si="219">SUM(AL78,AV78,BF78,BP78,BZ78)</f>
        <v>0</v>
      </c>
      <c r="CV78" s="185">
        <f t="shared" ref="CV78:CV85" si="220">SUM(AL78,AV78,BF78,BU78,CE78)</f>
        <v>0</v>
      </c>
      <c r="CX78" s="487">
        <f t="shared" si="8"/>
        <v>0</v>
      </c>
    </row>
    <row r="79" spans="1:102" ht="15.75" hidden="1" x14ac:dyDescent="0.25">
      <c r="A79" s="230"/>
      <c r="B79" s="268"/>
      <c r="C79" s="269"/>
      <c r="D79" s="269"/>
      <c r="E79" s="269"/>
      <c r="F79" s="509"/>
      <c r="G79" s="128"/>
      <c r="H79" s="509"/>
      <c r="I79" s="422"/>
      <c r="J79" s="128"/>
      <c r="K79" s="128"/>
      <c r="L79" s="128"/>
      <c r="M79" s="422"/>
      <c r="N79" s="369"/>
      <c r="O79" s="369"/>
      <c r="P79" s="270"/>
      <c r="Q79" s="422"/>
      <c r="R79" s="369"/>
      <c r="S79" s="422"/>
      <c r="T79" s="422"/>
      <c r="U79" s="369"/>
      <c r="V79" s="369"/>
      <c r="W79" s="422"/>
      <c r="X79" s="369"/>
      <c r="Y79" s="422"/>
      <c r="Z79" s="422"/>
      <c r="AA79" s="369"/>
      <c r="AB79" s="422"/>
      <c r="AC79" s="422"/>
      <c r="AD79" s="422"/>
      <c r="AE79" s="422"/>
      <c r="AF79" s="422"/>
      <c r="AG79" s="422"/>
      <c r="AH79" s="422"/>
      <c r="AI79" s="422"/>
      <c r="AJ79" s="422"/>
      <c r="AK79" s="422"/>
      <c r="AL79" s="422"/>
      <c r="AM79" s="422"/>
      <c r="AN79" s="422"/>
      <c r="AO79" s="422"/>
      <c r="AP79" s="422"/>
      <c r="AQ79" s="422"/>
      <c r="AR79" s="422"/>
      <c r="AS79" s="422"/>
      <c r="AT79" s="422"/>
      <c r="AU79" s="422"/>
      <c r="AV79" s="422"/>
      <c r="AW79" s="422"/>
      <c r="AX79" s="422"/>
      <c r="AY79" s="422"/>
      <c r="AZ79" s="422"/>
      <c r="BA79" s="369"/>
      <c r="BB79" s="369"/>
      <c r="BC79" s="369"/>
      <c r="BD79" s="369"/>
      <c r="BE79" s="369"/>
      <c r="BF79" s="422"/>
      <c r="BG79" s="422"/>
      <c r="BH79" s="422"/>
      <c r="BI79" s="422"/>
      <c r="BJ79" s="422"/>
      <c r="BK79" s="369"/>
      <c r="BL79" s="369"/>
      <c r="BM79" s="369"/>
      <c r="BN79" s="369"/>
      <c r="BO79" s="369"/>
      <c r="BP79" s="422"/>
      <c r="BQ79" s="422"/>
      <c r="BR79" s="422"/>
      <c r="BS79" s="422"/>
      <c r="BT79" s="422"/>
      <c r="BU79" s="422"/>
      <c r="BV79" s="422"/>
      <c r="BW79" s="422"/>
      <c r="BX79" s="422"/>
      <c r="BY79" s="422"/>
      <c r="BZ79" s="422"/>
      <c r="CA79" s="422"/>
      <c r="CB79" s="422"/>
      <c r="CC79" s="422"/>
      <c r="CD79" s="422"/>
      <c r="CE79" s="422"/>
      <c r="CF79" s="422"/>
      <c r="CG79" s="422"/>
      <c r="CH79" s="422"/>
      <c r="CI79" s="422"/>
      <c r="CJ79" s="422"/>
      <c r="CK79" s="422"/>
      <c r="CL79" s="422"/>
      <c r="CM79" s="422"/>
      <c r="CN79" s="422"/>
      <c r="CO79" s="369"/>
      <c r="CP79" s="369"/>
      <c r="CQ79" s="369"/>
      <c r="CR79" s="369"/>
      <c r="CS79" s="369"/>
      <c r="CT79" s="269"/>
      <c r="CU79" s="271"/>
      <c r="CV79" s="271"/>
      <c r="CX79" s="487"/>
    </row>
    <row r="80" spans="1:102" ht="15.75" hidden="1" x14ac:dyDescent="0.25">
      <c r="A80" s="230"/>
      <c r="B80" s="268"/>
      <c r="C80" s="269"/>
      <c r="D80" s="269"/>
      <c r="E80" s="269"/>
      <c r="F80" s="509"/>
      <c r="G80" s="128"/>
      <c r="H80" s="509"/>
      <c r="I80" s="422"/>
      <c r="J80" s="128"/>
      <c r="K80" s="128"/>
      <c r="L80" s="128"/>
      <c r="M80" s="422"/>
      <c r="N80" s="369"/>
      <c r="O80" s="369"/>
      <c r="P80" s="270"/>
      <c r="Q80" s="422"/>
      <c r="R80" s="369"/>
      <c r="S80" s="422"/>
      <c r="T80" s="422"/>
      <c r="U80" s="369"/>
      <c r="V80" s="369"/>
      <c r="W80" s="422"/>
      <c r="X80" s="369"/>
      <c r="Y80" s="422"/>
      <c r="Z80" s="422"/>
      <c r="AA80" s="369"/>
      <c r="AB80" s="422"/>
      <c r="AC80" s="422"/>
      <c r="AD80" s="422"/>
      <c r="AE80" s="422"/>
      <c r="AF80" s="422"/>
      <c r="AG80" s="422"/>
      <c r="AH80" s="422"/>
      <c r="AI80" s="422"/>
      <c r="AJ80" s="422"/>
      <c r="AK80" s="422"/>
      <c r="AL80" s="422"/>
      <c r="AM80" s="422"/>
      <c r="AN80" s="422"/>
      <c r="AO80" s="422"/>
      <c r="AP80" s="422"/>
      <c r="AQ80" s="422"/>
      <c r="AR80" s="422"/>
      <c r="AS80" s="422"/>
      <c r="AT80" s="422"/>
      <c r="AU80" s="422"/>
      <c r="AV80" s="422"/>
      <c r="AW80" s="422"/>
      <c r="AX80" s="422"/>
      <c r="AY80" s="422"/>
      <c r="AZ80" s="422"/>
      <c r="BA80" s="369"/>
      <c r="BB80" s="369"/>
      <c r="BC80" s="369"/>
      <c r="BD80" s="369"/>
      <c r="BE80" s="369"/>
      <c r="BF80" s="422"/>
      <c r="BG80" s="422"/>
      <c r="BH80" s="422"/>
      <c r="BI80" s="422"/>
      <c r="BJ80" s="422"/>
      <c r="BK80" s="369"/>
      <c r="BL80" s="369"/>
      <c r="BM80" s="369"/>
      <c r="BN80" s="369"/>
      <c r="BO80" s="369"/>
      <c r="BP80" s="422"/>
      <c r="BQ80" s="422"/>
      <c r="BR80" s="422"/>
      <c r="BS80" s="422"/>
      <c r="BT80" s="422"/>
      <c r="BU80" s="369"/>
      <c r="BV80" s="369"/>
      <c r="BW80" s="369"/>
      <c r="BX80" s="422"/>
      <c r="BY80" s="422"/>
      <c r="BZ80" s="422"/>
      <c r="CA80" s="422"/>
      <c r="CB80" s="422"/>
      <c r="CC80" s="422"/>
      <c r="CD80" s="422"/>
      <c r="CE80" s="422"/>
      <c r="CF80" s="422"/>
      <c r="CG80" s="422"/>
      <c r="CH80" s="422"/>
      <c r="CI80" s="422"/>
      <c r="CJ80" s="422"/>
      <c r="CK80" s="422"/>
      <c r="CL80" s="422"/>
      <c r="CM80" s="422"/>
      <c r="CN80" s="422"/>
      <c r="CO80" s="369"/>
      <c r="CP80" s="369"/>
      <c r="CQ80" s="369"/>
      <c r="CR80" s="369"/>
      <c r="CS80" s="369"/>
      <c r="CT80" s="269"/>
      <c r="CU80" s="271"/>
      <c r="CV80" s="271"/>
      <c r="CX80" s="487"/>
    </row>
    <row r="81" spans="1:102" ht="15.75" hidden="1" x14ac:dyDescent="0.25">
      <c r="A81" s="230"/>
      <c r="B81" s="268"/>
      <c r="C81" s="269"/>
      <c r="D81" s="269"/>
      <c r="E81" s="269" t="s">
        <v>887</v>
      </c>
      <c r="F81" s="269"/>
      <c r="G81" s="269"/>
      <c r="H81" s="369"/>
      <c r="I81" s="422"/>
      <c r="J81" s="369"/>
      <c r="K81" s="369"/>
      <c r="L81" s="270"/>
      <c r="M81" s="422"/>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69"/>
      <c r="AL81" s="369"/>
      <c r="AM81" s="369"/>
      <c r="AN81" s="369"/>
      <c r="AO81" s="369"/>
      <c r="AP81" s="369"/>
      <c r="AQ81" s="369"/>
      <c r="AR81" s="369"/>
      <c r="AS81" s="369"/>
      <c r="AT81" s="369"/>
      <c r="AU81" s="369"/>
      <c r="AV81" s="369"/>
      <c r="AW81" s="369"/>
      <c r="AX81" s="369"/>
      <c r="AY81" s="369"/>
      <c r="AZ81" s="369"/>
      <c r="BA81" s="369"/>
      <c r="BB81" s="369"/>
      <c r="BC81" s="369"/>
      <c r="BD81" s="369"/>
      <c r="BE81" s="369"/>
      <c r="BF81" s="369"/>
      <c r="BG81" s="369"/>
      <c r="BH81" s="369"/>
      <c r="BI81" s="369"/>
      <c r="BJ81" s="369"/>
      <c r="BK81" s="369"/>
      <c r="BL81" s="369"/>
      <c r="BM81" s="369"/>
      <c r="BN81" s="369"/>
      <c r="BO81" s="369"/>
      <c r="BP81" s="369"/>
      <c r="BQ81" s="369"/>
      <c r="BR81" s="369"/>
      <c r="BS81" s="369"/>
      <c r="BT81" s="369"/>
      <c r="BU81" s="369"/>
      <c r="BV81" s="369"/>
      <c r="BW81" s="369"/>
      <c r="BX81" s="369"/>
      <c r="BY81" s="369"/>
      <c r="BZ81" s="369"/>
      <c r="CA81" s="369"/>
      <c r="CB81" s="369"/>
      <c r="CC81" s="369"/>
      <c r="CD81" s="369"/>
      <c r="CE81" s="369"/>
      <c r="CF81" s="369"/>
      <c r="CG81" s="369"/>
      <c r="CH81" s="369"/>
      <c r="CI81" s="369"/>
      <c r="CJ81" s="369"/>
      <c r="CK81" s="369"/>
      <c r="CL81" s="369"/>
      <c r="CM81" s="369"/>
      <c r="CN81" s="369"/>
      <c r="CO81" s="369"/>
      <c r="CP81" s="369"/>
      <c r="CQ81" s="369"/>
      <c r="CR81" s="369"/>
      <c r="CS81" s="369"/>
      <c r="CT81" s="269"/>
      <c r="CU81" s="271"/>
      <c r="CV81" s="271"/>
      <c r="CX81" s="487">
        <f t="shared" si="8"/>
        <v>0</v>
      </c>
    </row>
    <row r="82" spans="1:102" ht="15.75" hidden="1" x14ac:dyDescent="0.25">
      <c r="A82" s="230"/>
      <c r="B82" s="268"/>
      <c r="C82" s="269"/>
      <c r="D82" s="269"/>
      <c r="E82" s="269"/>
      <c r="F82" s="269"/>
      <c r="G82" s="269"/>
      <c r="H82" s="369"/>
      <c r="I82" s="422"/>
      <c r="J82" s="369"/>
      <c r="K82" s="369"/>
      <c r="L82" s="270"/>
      <c r="M82" s="422"/>
      <c r="N82" s="369"/>
      <c r="O82" s="369"/>
      <c r="P82" s="369"/>
      <c r="Q82" s="369"/>
      <c r="R82" s="369"/>
      <c r="S82" s="369"/>
      <c r="T82" s="369"/>
      <c r="U82" s="369"/>
      <c r="V82" s="369"/>
      <c r="W82" s="369"/>
      <c r="X82" s="369"/>
      <c r="Y82" s="369"/>
      <c r="Z82" s="369"/>
      <c r="AA82" s="369"/>
      <c r="AB82" s="369"/>
      <c r="AC82" s="369"/>
      <c r="AD82" s="369"/>
      <c r="AE82" s="369"/>
      <c r="AF82" s="369"/>
      <c r="AG82" s="369"/>
      <c r="AH82" s="369"/>
      <c r="AI82" s="369"/>
      <c r="AJ82" s="369"/>
      <c r="AK82" s="369"/>
      <c r="AL82" s="369"/>
      <c r="AM82" s="369"/>
      <c r="AN82" s="369"/>
      <c r="AO82" s="369"/>
      <c r="AP82" s="369"/>
      <c r="AQ82" s="369"/>
      <c r="AR82" s="369"/>
      <c r="AS82" s="369"/>
      <c r="AT82" s="369"/>
      <c r="AU82" s="369"/>
      <c r="AV82" s="369"/>
      <c r="AW82" s="369"/>
      <c r="AX82" s="369"/>
      <c r="AY82" s="369"/>
      <c r="AZ82" s="369"/>
      <c r="BA82" s="369"/>
      <c r="BB82" s="369"/>
      <c r="BC82" s="369"/>
      <c r="BD82" s="369"/>
      <c r="BE82" s="369"/>
      <c r="BF82" s="369"/>
      <c r="BG82" s="369"/>
      <c r="BH82" s="369"/>
      <c r="BI82" s="369"/>
      <c r="BJ82" s="369"/>
      <c r="BK82" s="369"/>
      <c r="BL82" s="369"/>
      <c r="BM82" s="369"/>
      <c r="BN82" s="369"/>
      <c r="BO82" s="369"/>
      <c r="BP82" s="369"/>
      <c r="BQ82" s="369"/>
      <c r="BR82" s="369"/>
      <c r="BS82" s="369"/>
      <c r="BT82" s="369"/>
      <c r="BU82" s="369"/>
      <c r="BV82" s="369"/>
      <c r="BW82" s="369"/>
      <c r="BX82" s="369"/>
      <c r="BY82" s="369"/>
      <c r="BZ82" s="369"/>
      <c r="CA82" s="369"/>
      <c r="CB82" s="369"/>
      <c r="CC82" s="369"/>
      <c r="CD82" s="369"/>
      <c r="CE82" s="369"/>
      <c r="CF82" s="369"/>
      <c r="CG82" s="369"/>
      <c r="CH82" s="369"/>
      <c r="CI82" s="369"/>
      <c r="CJ82" s="369"/>
      <c r="CK82" s="369"/>
      <c r="CL82" s="369"/>
      <c r="CM82" s="369"/>
      <c r="CN82" s="369"/>
      <c r="CO82" s="369"/>
      <c r="CP82" s="369"/>
      <c r="CQ82" s="369"/>
      <c r="CR82" s="369"/>
      <c r="CS82" s="369"/>
      <c r="CT82" s="269"/>
      <c r="CU82" s="271"/>
      <c r="CV82" s="271"/>
      <c r="CW82" s="271"/>
      <c r="CX82" s="487">
        <f t="shared" si="8"/>
        <v>0</v>
      </c>
    </row>
    <row r="83" spans="1:102" s="124" customFormat="1" ht="47.25" x14ac:dyDescent="0.25">
      <c r="A83" s="126" t="s">
        <v>650</v>
      </c>
      <c r="B83" s="127" t="s">
        <v>634</v>
      </c>
      <c r="C83" s="128" t="s">
        <v>655</v>
      </c>
      <c r="D83" s="128" t="e">
        <f>CONCATENATE(#REF!,#REF!,#REF!,#REF!,#REF!,#REF!,#REF!,#REF!,#REF!,#REF!)</f>
        <v>#REF!</v>
      </c>
      <c r="E83" s="128" t="s">
        <v>482</v>
      </c>
      <c r="F83" s="128" t="s">
        <v>482</v>
      </c>
      <c r="G83" s="128" t="s">
        <v>482</v>
      </c>
      <c r="H83" s="422" t="s">
        <v>482</v>
      </c>
      <c r="I83" s="422"/>
      <c r="J83" s="422">
        <v>0</v>
      </c>
      <c r="K83" s="422">
        <v>0</v>
      </c>
      <c r="L83" s="416" t="s">
        <v>482</v>
      </c>
      <c r="M83" s="422"/>
      <c r="N83" s="422">
        <v>0</v>
      </c>
      <c r="O83" s="422">
        <v>0</v>
      </c>
      <c r="P83" s="422" t="s">
        <v>482</v>
      </c>
      <c r="Q83" s="422">
        <v>0</v>
      </c>
      <c r="R83" s="422">
        <v>0</v>
      </c>
      <c r="S83" s="422" t="s">
        <v>482</v>
      </c>
      <c r="T83" s="422" t="s">
        <v>482</v>
      </c>
      <c r="U83" s="422" t="s">
        <v>482</v>
      </c>
      <c r="V83" s="422" t="s">
        <v>482</v>
      </c>
      <c r="W83" s="422" t="s">
        <v>482</v>
      </c>
      <c r="X83" s="422">
        <f t="shared" ref="X83" si="221">SUM(R83,AA83,AG83,AQ83,BA83)</f>
        <v>0</v>
      </c>
      <c r="Y83" s="422">
        <f t="shared" ref="Y83" si="222">SUM(AB83,AL83,AV83,BF83,BP83,BZ83)</f>
        <v>0</v>
      </c>
      <c r="Z83" s="422">
        <f>SUM(BF83,BP83,BZ83)</f>
        <v>0</v>
      </c>
      <c r="AA83" s="422">
        <f>SUM(BK83,BU83,CE83)</f>
        <v>0</v>
      </c>
      <c r="AB83" s="422">
        <f t="shared" ref="AB83" si="223">SUM(AC83:AF83)</f>
        <v>0</v>
      </c>
      <c r="AC83" s="422">
        <v>0</v>
      </c>
      <c r="AD83" s="422">
        <v>0</v>
      </c>
      <c r="AE83" s="422">
        <v>0</v>
      </c>
      <c r="AF83" s="422">
        <v>0</v>
      </c>
      <c r="AG83" s="422">
        <f t="shared" ref="AG83" si="224">SUM(AH83:AK83)</f>
        <v>0</v>
      </c>
      <c r="AH83" s="422">
        <v>0</v>
      </c>
      <c r="AI83" s="422">
        <v>0</v>
      </c>
      <c r="AJ83" s="422">
        <v>0</v>
      </c>
      <c r="AK83" s="422">
        <v>0</v>
      </c>
      <c r="AL83" s="422">
        <f t="shared" ref="AL83" si="225">SUM(AM83:AP83)</f>
        <v>0</v>
      </c>
      <c r="AM83" s="422">
        <v>0</v>
      </c>
      <c r="AN83" s="422">
        <v>0</v>
      </c>
      <c r="AO83" s="422">
        <v>0</v>
      </c>
      <c r="AP83" s="422">
        <v>0</v>
      </c>
      <c r="AQ83" s="422">
        <f t="shared" ref="AQ83" si="226">SUM(AR83:AU83)</f>
        <v>0</v>
      </c>
      <c r="AR83" s="422">
        <v>0</v>
      </c>
      <c r="AS83" s="422">
        <v>0</v>
      </c>
      <c r="AT83" s="422">
        <v>0</v>
      </c>
      <c r="AU83" s="422">
        <v>0</v>
      </c>
      <c r="AV83" s="422">
        <f t="shared" ref="AV83" si="227">SUM(AW83:AZ83)</f>
        <v>0</v>
      </c>
      <c r="AW83" s="422">
        <v>0</v>
      </c>
      <c r="AX83" s="422">
        <v>0</v>
      </c>
      <c r="AY83" s="369">
        <v>0</v>
      </c>
      <c r="AZ83" s="422">
        <v>0</v>
      </c>
      <c r="BA83" s="422">
        <f t="shared" ref="BA83" si="228">SUM(BB83:BE83)</f>
        <v>0</v>
      </c>
      <c r="BB83" s="422">
        <v>0</v>
      </c>
      <c r="BC83" s="422">
        <v>0</v>
      </c>
      <c r="BD83" s="422">
        <v>0</v>
      </c>
      <c r="BE83" s="422">
        <v>0</v>
      </c>
      <c r="BF83" s="422">
        <f t="shared" ref="BF83" si="229">SUM(BG83:BJ83)</f>
        <v>0</v>
      </c>
      <c r="BG83" s="422">
        <v>0</v>
      </c>
      <c r="BH83" s="422">
        <v>0</v>
      </c>
      <c r="BI83" s="369">
        <v>0</v>
      </c>
      <c r="BJ83" s="422">
        <v>0</v>
      </c>
      <c r="BK83" s="422">
        <f t="shared" ref="BK83" si="230">SUM(BL83:BO83)</f>
        <v>0</v>
      </c>
      <c r="BL83" s="422">
        <v>0</v>
      </c>
      <c r="BM83" s="422">
        <v>0</v>
      </c>
      <c r="BN83" s="422">
        <v>0</v>
      </c>
      <c r="BO83" s="422">
        <v>0</v>
      </c>
      <c r="BP83" s="422">
        <f t="shared" ref="BP83" si="231">SUM(BQ83:BT83)</f>
        <v>0</v>
      </c>
      <c r="BQ83" s="422">
        <v>0</v>
      </c>
      <c r="BR83" s="422">
        <v>0</v>
      </c>
      <c r="BS83" s="422">
        <v>0</v>
      </c>
      <c r="BT83" s="422">
        <v>0</v>
      </c>
      <c r="BU83" s="422">
        <f t="shared" ref="BU83" si="232">SUM(BV83:BY83)</f>
        <v>0</v>
      </c>
      <c r="BV83" s="422">
        <v>0</v>
      </c>
      <c r="BW83" s="422">
        <v>0</v>
      </c>
      <c r="BX83" s="369">
        <v>0</v>
      </c>
      <c r="BY83" s="422">
        <v>0</v>
      </c>
      <c r="BZ83" s="422">
        <f t="shared" ref="BZ83" si="233">SUM(CA83:CD83)</f>
        <v>0</v>
      </c>
      <c r="CA83" s="422">
        <v>0</v>
      </c>
      <c r="CB83" s="422">
        <v>0</v>
      </c>
      <c r="CC83" s="422">
        <v>0</v>
      </c>
      <c r="CD83" s="422">
        <v>0</v>
      </c>
      <c r="CE83" s="422">
        <f t="shared" ref="CE83" si="234">SUM(CF83:CI83)</f>
        <v>0</v>
      </c>
      <c r="CF83" s="422">
        <v>0</v>
      </c>
      <c r="CG83" s="422">
        <v>0</v>
      </c>
      <c r="CH83" s="422">
        <v>0</v>
      </c>
      <c r="CI83" s="422">
        <v>0</v>
      </c>
      <c r="CJ83" s="369">
        <f t="shared" ref="CJ83" si="235">SUM(AL83,AV83,BF83,BP83,BZ83)</f>
        <v>0</v>
      </c>
      <c r="CK83" s="369">
        <f t="shared" ref="CK83" si="236">SUM(AM83,AW83,BG83,BQ83,CA83)</f>
        <v>0</v>
      </c>
      <c r="CL83" s="369">
        <f t="shared" ref="CL83" si="237">SUM(AN83,AX83,BH83,BR83,CB83)</f>
        <v>0</v>
      </c>
      <c r="CM83" s="369">
        <f t="shared" ref="CM83:CM102" si="238">SUM(AO83,AY83,BI83,BS83,CC83)</f>
        <v>0</v>
      </c>
      <c r="CN83" s="369">
        <f t="shared" ref="CN83" si="239">SUM(AP83,AZ83,BJ83,BT83,CD83)</f>
        <v>0</v>
      </c>
      <c r="CO83" s="422">
        <f t="shared" ref="CO83" si="240">SUM(AQ83,BA83,BK83,BU83,CE83)</f>
        <v>0</v>
      </c>
      <c r="CP83" s="422">
        <f t="shared" ref="CP83" si="241">SUM(AR83,BB83,BL83,BV83,CF83)</f>
        <v>0</v>
      </c>
      <c r="CQ83" s="422">
        <f t="shared" ref="CQ83" si="242">SUM(AS83,BC83,BM83,BW83,CG83)</f>
        <v>0</v>
      </c>
      <c r="CR83" s="422">
        <f t="shared" ref="CR83" si="243">SUM(AT83,BD83,BN83,BX83,CH83)</f>
        <v>0</v>
      </c>
      <c r="CS83" s="422">
        <f t="shared" ref="CS83" si="244">SUM(AU83,BE83,BO83,BY83,CI83)</f>
        <v>0</v>
      </c>
      <c r="CT83" s="128" t="s">
        <v>482</v>
      </c>
      <c r="CU83" s="185">
        <f t="shared" si="219"/>
        <v>0</v>
      </c>
      <c r="CV83" s="185">
        <f t="shared" si="220"/>
        <v>0</v>
      </c>
      <c r="CX83" s="487">
        <f t="shared" si="8"/>
        <v>0</v>
      </c>
    </row>
    <row r="84" spans="1:102" s="124" customFormat="1" ht="31.5" x14ac:dyDescent="0.25">
      <c r="A84" s="126" t="s">
        <v>651</v>
      </c>
      <c r="B84" s="127" t="s">
        <v>635</v>
      </c>
      <c r="C84" s="128" t="s">
        <v>655</v>
      </c>
      <c r="D84" s="128" t="e">
        <f>CONCATENATE(#REF!,#REF!,#REF!,#REF!,#REF!,#REF!,#REF!,#REF!,#REF!,#REF!)</f>
        <v>#REF!</v>
      </c>
      <c r="E84" s="128" t="s">
        <v>482</v>
      </c>
      <c r="F84" s="128" t="s">
        <v>482</v>
      </c>
      <c r="G84" s="128" t="s">
        <v>482</v>
      </c>
      <c r="H84" s="422" t="s">
        <v>482</v>
      </c>
      <c r="I84" s="422"/>
      <c r="J84" s="422">
        <f t="shared" ref="J84:AO84" si="245">SUM(J85:J101)</f>
        <v>0.70702690355329945</v>
      </c>
      <c r="K84" s="422">
        <f t="shared" si="245"/>
        <v>5.5713720000000002</v>
      </c>
      <c r="L84" s="416" t="s">
        <v>482</v>
      </c>
      <c r="M84" s="422">
        <f t="shared" si="245"/>
        <v>0</v>
      </c>
      <c r="N84" s="422">
        <f t="shared" si="245"/>
        <v>0.48586294416243653</v>
      </c>
      <c r="O84" s="422">
        <f t="shared" si="245"/>
        <v>3.8285999999999998</v>
      </c>
      <c r="P84" s="416" t="s">
        <v>482</v>
      </c>
      <c r="Q84" s="422">
        <f t="shared" si="245"/>
        <v>0</v>
      </c>
      <c r="R84" s="422">
        <f t="shared" si="245"/>
        <v>4.8423529319999998</v>
      </c>
      <c r="S84" s="422">
        <f t="shared" si="245"/>
        <v>0</v>
      </c>
      <c r="T84" s="422">
        <f t="shared" si="245"/>
        <v>0</v>
      </c>
      <c r="U84" s="422">
        <f t="shared" si="245"/>
        <v>0</v>
      </c>
      <c r="V84" s="422">
        <f t="shared" si="245"/>
        <v>0</v>
      </c>
      <c r="W84" s="422">
        <f t="shared" si="245"/>
        <v>5.5713720000000002</v>
      </c>
      <c r="X84" s="422">
        <f t="shared" si="245"/>
        <v>0</v>
      </c>
      <c r="Y84" s="422">
        <f t="shared" si="245"/>
        <v>5.5713720000000002</v>
      </c>
      <c r="Z84" s="422">
        <f t="shared" si="245"/>
        <v>5.5713720000000002</v>
      </c>
      <c r="AA84" s="422">
        <f t="shared" si="245"/>
        <v>5.5713720000000002</v>
      </c>
      <c r="AB84" s="422">
        <f t="shared" si="245"/>
        <v>3.8285999999999998</v>
      </c>
      <c r="AC84" s="422">
        <f t="shared" si="245"/>
        <v>0</v>
      </c>
      <c r="AD84" s="422">
        <f t="shared" si="245"/>
        <v>0</v>
      </c>
      <c r="AE84" s="422">
        <f t="shared" si="245"/>
        <v>3.8285999999999998</v>
      </c>
      <c r="AF84" s="422">
        <f t="shared" si="245"/>
        <v>0</v>
      </c>
      <c r="AG84" s="369">
        <f>AB84</f>
        <v>3.8285999999999998</v>
      </c>
      <c r="AH84" s="369">
        <f t="shared" ref="AH84" si="246">AC84</f>
        <v>0</v>
      </c>
      <c r="AI84" s="369">
        <f t="shared" ref="AI84" si="247">AD84</f>
        <v>0</v>
      </c>
      <c r="AJ84" s="369">
        <f t="shared" ref="AJ84" si="248">AE84</f>
        <v>3.8285999999999998</v>
      </c>
      <c r="AK84" s="369">
        <f t="shared" ref="AK84" si="249">AF84</f>
        <v>0</v>
      </c>
      <c r="AL84" s="422">
        <f t="shared" si="245"/>
        <v>3.8285999999999998</v>
      </c>
      <c r="AM84" s="422">
        <f t="shared" si="245"/>
        <v>0</v>
      </c>
      <c r="AN84" s="422">
        <f t="shared" si="245"/>
        <v>0</v>
      </c>
      <c r="AO84" s="422">
        <f t="shared" si="245"/>
        <v>3.8285999999999998</v>
      </c>
      <c r="AP84" s="422">
        <f t="shared" ref="AP84:BU84" si="250">SUM(AP85:AP101)</f>
        <v>0</v>
      </c>
      <c r="AQ84" s="369" t="s">
        <v>482</v>
      </c>
      <c r="AR84" s="369" t="s">
        <v>482</v>
      </c>
      <c r="AS84" s="369" t="s">
        <v>482</v>
      </c>
      <c r="AT84" s="369" t="s">
        <v>482</v>
      </c>
      <c r="AU84" s="369" t="s">
        <v>482</v>
      </c>
      <c r="AV84" s="422">
        <f t="shared" si="250"/>
        <v>1.742772</v>
      </c>
      <c r="AW84" s="422">
        <f t="shared" si="250"/>
        <v>0</v>
      </c>
      <c r="AX84" s="422">
        <f t="shared" si="250"/>
        <v>0</v>
      </c>
      <c r="AY84" s="369">
        <f t="shared" si="250"/>
        <v>1.742772</v>
      </c>
      <c r="AZ84" s="422">
        <f t="shared" si="250"/>
        <v>0</v>
      </c>
      <c r="BA84" s="422" t="e">
        <f t="shared" si="250"/>
        <v>#VALUE!</v>
      </c>
      <c r="BB84" s="422">
        <f t="shared" si="250"/>
        <v>0</v>
      </c>
      <c r="BC84" s="422">
        <f t="shared" si="250"/>
        <v>0</v>
      </c>
      <c r="BD84" s="422" t="e">
        <f t="shared" si="250"/>
        <v>#VALUE!</v>
      </c>
      <c r="BE84" s="422">
        <f t="shared" si="250"/>
        <v>0</v>
      </c>
      <c r="BF84" s="422">
        <f t="shared" si="250"/>
        <v>0</v>
      </c>
      <c r="BG84" s="422">
        <f t="shared" si="250"/>
        <v>0</v>
      </c>
      <c r="BH84" s="422">
        <f t="shared" si="250"/>
        <v>0</v>
      </c>
      <c r="BI84" s="369">
        <f t="shared" si="250"/>
        <v>0</v>
      </c>
      <c r="BJ84" s="422">
        <f t="shared" si="250"/>
        <v>0</v>
      </c>
      <c r="BK84" s="422">
        <f t="shared" si="250"/>
        <v>0</v>
      </c>
      <c r="BL84" s="422">
        <f t="shared" si="250"/>
        <v>0</v>
      </c>
      <c r="BM84" s="422">
        <f t="shared" si="250"/>
        <v>0</v>
      </c>
      <c r="BN84" s="422">
        <f t="shared" si="250"/>
        <v>0</v>
      </c>
      <c r="BO84" s="422">
        <f t="shared" si="250"/>
        <v>0</v>
      </c>
      <c r="BP84" s="422">
        <f t="shared" si="250"/>
        <v>0</v>
      </c>
      <c r="BQ84" s="422">
        <f t="shared" si="250"/>
        <v>0</v>
      </c>
      <c r="BR84" s="422">
        <f t="shared" si="250"/>
        <v>0</v>
      </c>
      <c r="BS84" s="422">
        <f t="shared" si="250"/>
        <v>0</v>
      </c>
      <c r="BT84" s="422">
        <f t="shared" si="250"/>
        <v>0</v>
      </c>
      <c r="BU84" s="422">
        <f t="shared" si="250"/>
        <v>0</v>
      </c>
      <c r="BV84" s="422">
        <f t="shared" ref="BV84:CS84" si="251">SUM(BV85:BV101)</f>
        <v>0</v>
      </c>
      <c r="BW84" s="422">
        <f t="shared" si="251"/>
        <v>0</v>
      </c>
      <c r="BX84" s="369">
        <f t="shared" si="251"/>
        <v>0</v>
      </c>
      <c r="BY84" s="422">
        <f t="shared" si="251"/>
        <v>0</v>
      </c>
      <c r="BZ84" s="422">
        <f t="shared" si="251"/>
        <v>0</v>
      </c>
      <c r="CA84" s="422">
        <f t="shared" si="251"/>
        <v>0</v>
      </c>
      <c r="CB84" s="422">
        <f t="shared" si="251"/>
        <v>0</v>
      </c>
      <c r="CC84" s="422">
        <f t="shared" si="251"/>
        <v>0</v>
      </c>
      <c r="CD84" s="422">
        <f t="shared" si="251"/>
        <v>0</v>
      </c>
      <c r="CE84" s="422">
        <f t="shared" si="251"/>
        <v>0</v>
      </c>
      <c r="CF84" s="422">
        <f t="shared" si="251"/>
        <v>0</v>
      </c>
      <c r="CG84" s="422">
        <f t="shared" si="251"/>
        <v>0</v>
      </c>
      <c r="CH84" s="422">
        <f t="shared" si="251"/>
        <v>0</v>
      </c>
      <c r="CI84" s="422">
        <f t="shared" si="251"/>
        <v>0</v>
      </c>
      <c r="CJ84" s="369">
        <f t="shared" si="251"/>
        <v>5.5713720000000002</v>
      </c>
      <c r="CK84" s="369">
        <f t="shared" si="251"/>
        <v>0</v>
      </c>
      <c r="CL84" s="369">
        <f t="shared" si="251"/>
        <v>0</v>
      </c>
      <c r="CM84" s="369">
        <f t="shared" si="251"/>
        <v>5.5713720000000002</v>
      </c>
      <c r="CN84" s="369">
        <f t="shared" si="251"/>
        <v>0</v>
      </c>
      <c r="CO84" s="422">
        <f t="shared" si="251"/>
        <v>5.5713720000000002</v>
      </c>
      <c r="CP84" s="422">
        <f t="shared" si="251"/>
        <v>0</v>
      </c>
      <c r="CQ84" s="422">
        <f t="shared" si="251"/>
        <v>0</v>
      </c>
      <c r="CR84" s="422">
        <f t="shared" si="251"/>
        <v>5.5713720000000002</v>
      </c>
      <c r="CS84" s="422">
        <f t="shared" si="251"/>
        <v>0</v>
      </c>
      <c r="CT84" s="128" t="s">
        <v>482</v>
      </c>
      <c r="CU84" s="185">
        <f t="shared" si="219"/>
        <v>5.5713720000000002</v>
      </c>
      <c r="CV84" s="185">
        <f t="shared" si="220"/>
        <v>5.5713720000000002</v>
      </c>
      <c r="CX84" s="487">
        <f t="shared" ref="CX84:CX87" si="252">CU84/$CU$19</f>
        <v>0.36521200809797494</v>
      </c>
    </row>
    <row r="85" spans="1:102" ht="31.5" x14ac:dyDescent="0.25">
      <c r="A85" s="230" t="s">
        <v>948</v>
      </c>
      <c r="B85" s="268" t="s">
        <v>885</v>
      </c>
      <c r="C85" s="269" t="s">
        <v>910</v>
      </c>
      <c r="D85" s="269" t="e">
        <f>CONCATENATE(#REF!,#REF!,#REF!,#REF!,#REF!,#REF!,#REF!,#REF!,#REF!,#REF!)</f>
        <v>#REF!</v>
      </c>
      <c r="E85" s="269" t="s">
        <v>887</v>
      </c>
      <c r="F85" s="269">
        <v>2020</v>
      </c>
      <c r="G85" s="269">
        <v>2020</v>
      </c>
      <c r="H85" s="369" t="s">
        <v>482</v>
      </c>
      <c r="I85" s="422"/>
      <c r="J85" s="369">
        <f t="shared" ref="J85:J87" si="253">K85/7.88</f>
        <v>0.48586294416243653</v>
      </c>
      <c r="K85" s="369">
        <f>G0228_1074205010351_03_0_69_!AC85*1.2</f>
        <v>3.8285999999999998</v>
      </c>
      <c r="L85" s="270">
        <v>43435</v>
      </c>
      <c r="M85" s="422"/>
      <c r="N85" s="369">
        <f t="shared" ref="N85" si="254">O85/7.88</f>
        <v>0.48586294416243653</v>
      </c>
      <c r="O85" s="369">
        <f>G0228_1074205010351_03_0_69_!AD85*1.2</f>
        <v>3.8285999999999998</v>
      </c>
      <c r="P85" s="270">
        <v>43862</v>
      </c>
      <c r="Q85" s="369">
        <v>0</v>
      </c>
      <c r="R85" s="369">
        <f>'[4]7.1'!$BU$52*1.2</f>
        <v>4.8423529319999998</v>
      </c>
      <c r="S85" s="369" t="s">
        <v>482</v>
      </c>
      <c r="T85" s="369" t="s">
        <v>482</v>
      </c>
      <c r="U85" s="369" t="s">
        <v>482</v>
      </c>
      <c r="V85" s="369" t="s">
        <v>482</v>
      </c>
      <c r="W85" s="369">
        <f>K85</f>
        <v>3.8285999999999998</v>
      </c>
      <c r="X85" s="369" t="s">
        <v>482</v>
      </c>
      <c r="Y85" s="369">
        <f>SUM(AL85,AV85,BF85,BP85,BZ85)</f>
        <v>3.8285999999999998</v>
      </c>
      <c r="Z85" s="369">
        <f t="shared" ref="Z85:Z87" si="255">Y85</f>
        <v>3.8285999999999998</v>
      </c>
      <c r="AA85" s="369">
        <f>Z85</f>
        <v>3.8285999999999998</v>
      </c>
      <c r="AB85" s="369">
        <f t="shared" ref="AB85:AB87" si="256">SUM(AC85:AF85)</f>
        <v>3.8285999999999998</v>
      </c>
      <c r="AC85" s="369">
        <v>0</v>
      </c>
      <c r="AD85" s="369">
        <v>0</v>
      </c>
      <c r="AE85" s="369">
        <f>AO85</f>
        <v>3.8285999999999998</v>
      </c>
      <c r="AF85" s="369">
        <v>0</v>
      </c>
      <c r="AG85" s="369">
        <f>AB85</f>
        <v>3.8285999999999998</v>
      </c>
      <c r="AH85" s="369">
        <f t="shared" ref="AH85:AK85" si="257">AC85</f>
        <v>0</v>
      </c>
      <c r="AI85" s="369">
        <f t="shared" si="257"/>
        <v>0</v>
      </c>
      <c r="AJ85" s="369">
        <f t="shared" si="257"/>
        <v>3.8285999999999998</v>
      </c>
      <c r="AK85" s="369">
        <f t="shared" si="257"/>
        <v>0</v>
      </c>
      <c r="AL85" s="369">
        <f t="shared" ref="AL85:AL87" si="258">SUM(AM85:AP85)</f>
        <v>3.8285999999999998</v>
      </c>
      <c r="AM85" s="369">
        <v>0</v>
      </c>
      <c r="AN85" s="369">
        <v>0</v>
      </c>
      <c r="AO85" s="369">
        <f>K85</f>
        <v>3.8285999999999998</v>
      </c>
      <c r="AP85" s="369">
        <v>0</v>
      </c>
      <c r="AQ85" s="369" t="s">
        <v>482</v>
      </c>
      <c r="AR85" s="369" t="s">
        <v>482</v>
      </c>
      <c r="AS85" s="369" t="s">
        <v>482</v>
      </c>
      <c r="AT85" s="369" t="s">
        <v>482</v>
      </c>
      <c r="AU85" s="369" t="s">
        <v>482</v>
      </c>
      <c r="AV85" s="369">
        <f t="shared" ref="AV85:AV87" si="259">SUM(AW85:AZ85)</f>
        <v>0</v>
      </c>
      <c r="AW85" s="369">
        <v>0</v>
      </c>
      <c r="AX85" s="369">
        <v>0</v>
      </c>
      <c r="AY85" s="369">
        <v>0</v>
      </c>
      <c r="AZ85" s="369">
        <v>0</v>
      </c>
      <c r="BA85" s="369">
        <f t="shared" ref="BA85" si="260">SUM(BB85:BE85)</f>
        <v>0</v>
      </c>
      <c r="BB85" s="369">
        <v>0</v>
      </c>
      <c r="BC85" s="369">
        <v>0</v>
      </c>
      <c r="BD85" s="369" t="s">
        <v>482</v>
      </c>
      <c r="BE85" s="369">
        <v>0</v>
      </c>
      <c r="BF85" s="369">
        <f t="shared" ref="BF85:BF87" si="261">SUM(BG85:BJ85)</f>
        <v>0</v>
      </c>
      <c r="BG85" s="369">
        <v>0</v>
      </c>
      <c r="BH85" s="369">
        <v>0</v>
      </c>
      <c r="BI85" s="369">
        <v>0</v>
      </c>
      <c r="BJ85" s="369">
        <v>0</v>
      </c>
      <c r="BK85" s="369" t="s">
        <v>482</v>
      </c>
      <c r="BL85" s="369" t="s">
        <v>482</v>
      </c>
      <c r="BM85" s="369" t="s">
        <v>482</v>
      </c>
      <c r="BN85" s="369" t="s">
        <v>482</v>
      </c>
      <c r="BO85" s="369" t="s">
        <v>482</v>
      </c>
      <c r="BP85" s="369">
        <f t="shared" ref="BP85:BP87" si="262">SUM(BQ85:BT85)</f>
        <v>0</v>
      </c>
      <c r="BQ85" s="369">
        <v>0</v>
      </c>
      <c r="BR85" s="369">
        <v>0</v>
      </c>
      <c r="BS85" s="369">
        <v>0</v>
      </c>
      <c r="BT85" s="369">
        <v>0</v>
      </c>
      <c r="BU85" s="369" t="s">
        <v>482</v>
      </c>
      <c r="BV85" s="369" t="s">
        <v>482</v>
      </c>
      <c r="BW85" s="369" t="s">
        <v>482</v>
      </c>
      <c r="BX85" s="369" t="s">
        <v>482</v>
      </c>
      <c r="BY85" s="369" t="s">
        <v>482</v>
      </c>
      <c r="BZ85" s="369">
        <f t="shared" ref="BZ85:BZ87" si="263">SUM(CA85:CD85)</f>
        <v>0</v>
      </c>
      <c r="CA85" s="369">
        <v>0</v>
      </c>
      <c r="CB85" s="369">
        <v>0</v>
      </c>
      <c r="CC85" s="369">
        <v>0</v>
      </c>
      <c r="CD85" s="369">
        <v>0</v>
      </c>
      <c r="CE85" s="369" t="s">
        <v>482</v>
      </c>
      <c r="CF85" s="369" t="s">
        <v>482</v>
      </c>
      <c r="CG85" s="369" t="s">
        <v>482</v>
      </c>
      <c r="CH85" s="369" t="s">
        <v>482</v>
      </c>
      <c r="CI85" s="369" t="s">
        <v>482</v>
      </c>
      <c r="CJ85" s="369">
        <f t="shared" ref="CJ85:CJ87" si="264">SUM(AL85,AV85,BF85,BP85,BZ85)</f>
        <v>3.8285999999999998</v>
      </c>
      <c r="CK85" s="369">
        <f t="shared" ref="CK85:CK87" si="265">SUM(AM85,AW85,BG85,BQ85,CA85)</f>
        <v>0</v>
      </c>
      <c r="CL85" s="369">
        <f t="shared" ref="CL85:CL87" si="266">SUM(AN85,AX85,BH85,BR85,CB85)</f>
        <v>0</v>
      </c>
      <c r="CM85" s="369">
        <f t="shared" ref="CM85:CM87" si="267">SUM(AO85,AY85,BI85,BS85,CC85)</f>
        <v>3.8285999999999998</v>
      </c>
      <c r="CN85" s="369">
        <f t="shared" ref="CN85:CN87" si="268">SUM(AP85,AZ85,BJ85,BT85,CD85)</f>
        <v>0</v>
      </c>
      <c r="CO85" s="369">
        <f>CJ85</f>
        <v>3.8285999999999998</v>
      </c>
      <c r="CP85" s="369">
        <f t="shared" ref="CP85" si="269">SUM(AR85,BB85,BL85,BV85,CF85)</f>
        <v>0</v>
      </c>
      <c r="CQ85" s="369">
        <f t="shared" ref="CQ85" si="270">SUM(AS85,BC85,BM85,BW85,CG85)</f>
        <v>0</v>
      </c>
      <c r="CR85" s="369">
        <f>CO85</f>
        <v>3.8285999999999998</v>
      </c>
      <c r="CS85" s="369">
        <f t="shared" ref="CS85" si="271">SUM(AU85,BE85,BO85,BY85,CI85)</f>
        <v>0</v>
      </c>
      <c r="CT85" s="269" t="s">
        <v>482</v>
      </c>
      <c r="CU85" s="271">
        <f t="shared" si="219"/>
        <v>3.8285999999999998</v>
      </c>
      <c r="CV85" s="271">
        <f t="shared" si="220"/>
        <v>3.8285999999999998</v>
      </c>
      <c r="CX85" s="487">
        <f t="shared" si="252"/>
        <v>0.25097062163573114</v>
      </c>
    </row>
    <row r="86" spans="1:102" ht="15.75" hidden="1" x14ac:dyDescent="0.25">
      <c r="A86" s="230"/>
      <c r="B86" s="268"/>
      <c r="C86" s="269"/>
      <c r="D86" s="269"/>
      <c r="E86" s="269"/>
      <c r="F86" s="269"/>
      <c r="G86" s="269"/>
      <c r="H86" s="369"/>
      <c r="I86" s="422"/>
      <c r="J86" s="369"/>
      <c r="K86" s="369"/>
      <c r="L86" s="270"/>
      <c r="M86" s="422"/>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69"/>
      <c r="AK86" s="369"/>
      <c r="AL86" s="369"/>
      <c r="AM86" s="369"/>
      <c r="AN86" s="369"/>
      <c r="AO86" s="369"/>
      <c r="AP86" s="369"/>
      <c r="AQ86" s="369"/>
      <c r="AR86" s="369"/>
      <c r="AS86" s="369"/>
      <c r="AT86" s="369"/>
      <c r="AU86" s="369"/>
      <c r="AV86" s="369"/>
      <c r="AW86" s="369"/>
      <c r="AX86" s="369"/>
      <c r="AY86" s="369"/>
      <c r="AZ86" s="369"/>
      <c r="BA86" s="369"/>
      <c r="BB86" s="369"/>
      <c r="BC86" s="369"/>
      <c r="BD86" s="369"/>
      <c r="BE86" s="369"/>
      <c r="BF86" s="369"/>
      <c r="BG86" s="369"/>
      <c r="BH86" s="369"/>
      <c r="BI86" s="369"/>
      <c r="BJ86" s="369"/>
      <c r="BK86" s="369"/>
      <c r="BL86" s="369"/>
      <c r="BM86" s="369"/>
      <c r="BN86" s="369"/>
      <c r="BO86" s="369"/>
      <c r="BP86" s="369"/>
      <c r="BQ86" s="369"/>
      <c r="BR86" s="369"/>
      <c r="BS86" s="369"/>
      <c r="BT86" s="369"/>
      <c r="BU86" s="369"/>
      <c r="BV86" s="369"/>
      <c r="BW86" s="369"/>
      <c r="BX86" s="369"/>
      <c r="BY86" s="369"/>
      <c r="BZ86" s="369"/>
      <c r="CA86" s="369"/>
      <c r="CB86" s="369"/>
      <c r="CC86" s="369"/>
      <c r="CD86" s="369"/>
      <c r="CE86" s="369"/>
      <c r="CF86" s="369"/>
      <c r="CG86" s="369"/>
      <c r="CH86" s="369"/>
      <c r="CI86" s="369"/>
      <c r="CJ86" s="369"/>
      <c r="CK86" s="369"/>
      <c r="CL86" s="369"/>
      <c r="CM86" s="369"/>
      <c r="CN86" s="369"/>
      <c r="CO86" s="369"/>
      <c r="CP86" s="369"/>
      <c r="CQ86" s="369"/>
      <c r="CR86" s="369"/>
      <c r="CS86" s="369"/>
      <c r="CT86" s="269"/>
      <c r="CU86" s="271"/>
      <c r="CV86" s="271"/>
      <c r="CX86" s="487">
        <f t="shared" si="252"/>
        <v>0</v>
      </c>
    </row>
    <row r="87" spans="1:102" ht="31.5" x14ac:dyDescent="0.25">
      <c r="A87" s="230" t="s">
        <v>949</v>
      </c>
      <c r="B87" s="268" t="s">
        <v>886</v>
      </c>
      <c r="C87" s="269" t="s">
        <v>911</v>
      </c>
      <c r="D87" s="269" t="e">
        <f>CONCATENATE(#REF!,#REF!,#REF!,#REF!,#REF!,#REF!,#REF!,#REF!,#REF!,#REF!)</f>
        <v>#REF!</v>
      </c>
      <c r="E87" s="269" t="s">
        <v>887</v>
      </c>
      <c r="F87" s="269">
        <v>2021</v>
      </c>
      <c r="G87" s="269">
        <v>2021</v>
      </c>
      <c r="H87" s="369" t="s">
        <v>482</v>
      </c>
      <c r="I87" s="422"/>
      <c r="J87" s="369">
        <f t="shared" si="253"/>
        <v>0.22116395939086295</v>
      </c>
      <c r="K87" s="369">
        <f>G0228_1074205010351_03_0_69_!AE87*1.2</f>
        <v>1.742772</v>
      </c>
      <c r="L87" s="270">
        <v>44470</v>
      </c>
      <c r="M87" s="422"/>
      <c r="N87" s="369" t="s">
        <v>482</v>
      </c>
      <c r="O87" s="369" t="s">
        <v>482</v>
      </c>
      <c r="P87" s="369" t="s">
        <v>482</v>
      </c>
      <c r="Q87" s="369">
        <v>0</v>
      </c>
      <c r="R87" s="369">
        <v>0</v>
      </c>
      <c r="S87" s="369" t="s">
        <v>482</v>
      </c>
      <c r="T87" s="369" t="s">
        <v>482</v>
      </c>
      <c r="U87" s="369" t="s">
        <v>482</v>
      </c>
      <c r="V87" s="369" t="s">
        <v>482</v>
      </c>
      <c r="W87" s="369">
        <f t="shared" ref="W87" si="272">R87+Y87</f>
        <v>1.742772</v>
      </c>
      <c r="X87" s="369" t="s">
        <v>482</v>
      </c>
      <c r="Y87" s="369">
        <f t="shared" ref="Y87" si="273">SUM(AB87,AL87,AV87,BF87,BP87,BZ87)</f>
        <v>1.742772</v>
      </c>
      <c r="Z87" s="369">
        <f t="shared" si="255"/>
        <v>1.742772</v>
      </c>
      <c r="AA87" s="369">
        <f>Z87</f>
        <v>1.742772</v>
      </c>
      <c r="AB87" s="369">
        <f t="shared" si="256"/>
        <v>0</v>
      </c>
      <c r="AC87" s="369">
        <v>0</v>
      </c>
      <c r="AD87" s="369">
        <v>0</v>
      </c>
      <c r="AE87" s="369">
        <v>0</v>
      </c>
      <c r="AF87" s="369">
        <v>0</v>
      </c>
      <c r="AG87" s="369" t="s">
        <v>482</v>
      </c>
      <c r="AH87" s="369" t="s">
        <v>482</v>
      </c>
      <c r="AI87" s="369" t="s">
        <v>482</v>
      </c>
      <c r="AJ87" s="369" t="s">
        <v>482</v>
      </c>
      <c r="AK87" s="369" t="s">
        <v>482</v>
      </c>
      <c r="AL87" s="369">
        <f t="shared" si="258"/>
        <v>0</v>
      </c>
      <c r="AM87" s="369">
        <v>0</v>
      </c>
      <c r="AN87" s="369">
        <v>0</v>
      </c>
      <c r="AO87" s="369">
        <v>0</v>
      </c>
      <c r="AP87" s="369">
        <v>0</v>
      </c>
      <c r="AQ87" s="369" t="s">
        <v>482</v>
      </c>
      <c r="AR87" s="369" t="s">
        <v>482</v>
      </c>
      <c r="AS87" s="369" t="s">
        <v>482</v>
      </c>
      <c r="AT87" s="369" t="s">
        <v>482</v>
      </c>
      <c r="AU87" s="369" t="s">
        <v>482</v>
      </c>
      <c r="AV87" s="369">
        <f t="shared" si="259"/>
        <v>1.742772</v>
      </c>
      <c r="AW87" s="369">
        <v>0</v>
      </c>
      <c r="AX87" s="369">
        <v>0</v>
      </c>
      <c r="AY87" s="369">
        <f>K87</f>
        <v>1.742772</v>
      </c>
      <c r="AZ87" s="369">
        <v>0</v>
      </c>
      <c r="BA87" s="369" t="e">
        <f>G0228_1074205010351_03_0_69_!AF87*1.2</f>
        <v>#VALUE!</v>
      </c>
      <c r="BB87" s="369">
        <f t="shared" ref="BB87:BE87" si="274">AW87</f>
        <v>0</v>
      </c>
      <c r="BC87" s="369">
        <f t="shared" si="274"/>
        <v>0</v>
      </c>
      <c r="BD87" s="369" t="e">
        <f>BA87</f>
        <v>#VALUE!</v>
      </c>
      <c r="BE87" s="369">
        <f t="shared" si="274"/>
        <v>0</v>
      </c>
      <c r="BF87" s="369">
        <f t="shared" si="261"/>
        <v>0</v>
      </c>
      <c r="BG87" s="369">
        <v>0</v>
      </c>
      <c r="BH87" s="369">
        <v>0</v>
      </c>
      <c r="BI87" s="369">
        <v>0</v>
      </c>
      <c r="BJ87" s="369">
        <v>0</v>
      </c>
      <c r="BK87" s="369" t="s">
        <v>482</v>
      </c>
      <c r="BL87" s="369" t="s">
        <v>482</v>
      </c>
      <c r="BM87" s="369" t="s">
        <v>482</v>
      </c>
      <c r="BN87" s="369" t="s">
        <v>482</v>
      </c>
      <c r="BO87" s="369" t="s">
        <v>482</v>
      </c>
      <c r="BP87" s="369">
        <f t="shared" si="262"/>
        <v>0</v>
      </c>
      <c r="BQ87" s="369">
        <v>0</v>
      </c>
      <c r="BR87" s="369">
        <v>0</v>
      </c>
      <c r="BS87" s="369">
        <v>0</v>
      </c>
      <c r="BT87" s="369">
        <v>0</v>
      </c>
      <c r="BU87" s="369" t="s">
        <v>482</v>
      </c>
      <c r="BV87" s="369" t="s">
        <v>482</v>
      </c>
      <c r="BW87" s="369" t="s">
        <v>482</v>
      </c>
      <c r="BX87" s="369" t="s">
        <v>482</v>
      </c>
      <c r="BY87" s="369" t="s">
        <v>482</v>
      </c>
      <c r="BZ87" s="369">
        <f t="shared" si="263"/>
        <v>0</v>
      </c>
      <c r="CA87" s="369">
        <v>0</v>
      </c>
      <c r="CB87" s="369">
        <v>0</v>
      </c>
      <c r="CC87" s="369">
        <v>0</v>
      </c>
      <c r="CD87" s="369">
        <v>0</v>
      </c>
      <c r="CE87" s="369" t="s">
        <v>482</v>
      </c>
      <c r="CF87" s="369" t="s">
        <v>482</v>
      </c>
      <c r="CG87" s="369" t="s">
        <v>482</v>
      </c>
      <c r="CH87" s="369" t="s">
        <v>482</v>
      </c>
      <c r="CI87" s="369" t="s">
        <v>482</v>
      </c>
      <c r="CJ87" s="369">
        <f t="shared" si="264"/>
        <v>1.742772</v>
      </c>
      <c r="CK87" s="369">
        <f t="shared" si="265"/>
        <v>0</v>
      </c>
      <c r="CL87" s="369">
        <f t="shared" si="266"/>
        <v>0</v>
      </c>
      <c r="CM87" s="369">
        <f t="shared" si="267"/>
        <v>1.742772</v>
      </c>
      <c r="CN87" s="369">
        <f t="shared" si="268"/>
        <v>0</v>
      </c>
      <c r="CO87" s="369">
        <f>CM87</f>
        <v>1.742772</v>
      </c>
      <c r="CP87" s="369">
        <f t="shared" ref="CP87:CS87" si="275">BB87</f>
        <v>0</v>
      </c>
      <c r="CQ87" s="369">
        <f t="shared" si="275"/>
        <v>0</v>
      </c>
      <c r="CR87" s="369">
        <f>CO87</f>
        <v>1.742772</v>
      </c>
      <c r="CS87" s="369">
        <f t="shared" si="275"/>
        <v>0</v>
      </c>
      <c r="CT87" s="269" t="s">
        <v>482</v>
      </c>
      <c r="CU87" s="271">
        <f t="shared" si="219"/>
        <v>1.742772</v>
      </c>
      <c r="CV87" s="271">
        <f>SUM(AL87,AV87,BF87,BU87,CE87)</f>
        <v>1.742772</v>
      </c>
      <c r="CW87" s="271" t="e">
        <f t="shared" ref="CW87" si="276">SUM(AQ87,BA87,BK87)</f>
        <v>#VALUE!</v>
      </c>
      <c r="CX87" s="487">
        <f t="shared" si="252"/>
        <v>0.11424138646224377</v>
      </c>
    </row>
    <row r="88" spans="1:102" ht="15.75" hidden="1" x14ac:dyDescent="0.25">
      <c r="A88" s="230"/>
      <c r="B88" s="268"/>
      <c r="C88" s="269"/>
      <c r="D88" s="269"/>
      <c r="E88" s="269"/>
      <c r="F88" s="269"/>
      <c r="G88" s="269"/>
      <c r="H88" s="369"/>
      <c r="I88" s="422"/>
      <c r="J88" s="369"/>
      <c r="K88" s="369"/>
      <c r="L88" s="270"/>
      <c r="M88" s="422"/>
      <c r="N88" s="369"/>
      <c r="O88" s="369"/>
      <c r="P88" s="369"/>
      <c r="Q88" s="369"/>
      <c r="R88" s="369"/>
      <c r="S88" s="369"/>
      <c r="T88" s="369"/>
      <c r="U88" s="369"/>
      <c r="V88" s="369"/>
      <c r="W88" s="369"/>
      <c r="X88" s="369"/>
      <c r="Y88" s="369"/>
      <c r="Z88" s="369"/>
      <c r="AA88" s="369"/>
      <c r="AB88" s="369"/>
      <c r="AC88" s="369"/>
      <c r="AD88" s="369"/>
      <c r="AE88" s="369"/>
      <c r="AF88" s="369"/>
      <c r="AG88" s="369"/>
      <c r="AH88" s="369"/>
      <c r="AI88" s="369"/>
      <c r="AJ88" s="369"/>
      <c r="AK88" s="369"/>
      <c r="AL88" s="369"/>
      <c r="AM88" s="369"/>
      <c r="AN88" s="369"/>
      <c r="AO88" s="369"/>
      <c r="AP88" s="369"/>
      <c r="AQ88" s="369"/>
      <c r="AR88" s="369"/>
      <c r="AS88" s="369"/>
      <c r="AT88" s="369"/>
      <c r="AU88" s="369"/>
      <c r="AV88" s="369"/>
      <c r="AW88" s="369"/>
      <c r="AX88" s="369"/>
      <c r="AY88" s="369"/>
      <c r="AZ88" s="369"/>
      <c r="BA88" s="369"/>
      <c r="BB88" s="369"/>
      <c r="BC88" s="369"/>
      <c r="BD88" s="369"/>
      <c r="BE88" s="369"/>
      <c r="BF88" s="369"/>
      <c r="BG88" s="369"/>
      <c r="BH88" s="369"/>
      <c r="BI88" s="369"/>
      <c r="BJ88" s="369"/>
      <c r="BK88" s="369"/>
      <c r="BL88" s="369"/>
      <c r="BM88" s="369"/>
      <c r="BN88" s="369"/>
      <c r="BO88" s="369"/>
      <c r="BP88" s="369"/>
      <c r="BQ88" s="369"/>
      <c r="BR88" s="369"/>
      <c r="BS88" s="369"/>
      <c r="BT88" s="369"/>
      <c r="BU88" s="369"/>
      <c r="BV88" s="369"/>
      <c r="BW88" s="369"/>
      <c r="BX88" s="369"/>
      <c r="BY88" s="369"/>
      <c r="BZ88" s="369"/>
      <c r="CA88" s="369"/>
      <c r="CB88" s="369"/>
      <c r="CC88" s="369"/>
      <c r="CD88" s="369"/>
      <c r="CE88" s="369"/>
      <c r="CF88" s="369"/>
      <c r="CG88" s="369"/>
      <c r="CH88" s="369"/>
      <c r="CI88" s="369"/>
      <c r="CJ88" s="369"/>
      <c r="CK88" s="369"/>
      <c r="CL88" s="369"/>
      <c r="CM88" s="369"/>
      <c r="CN88" s="369"/>
      <c r="CO88" s="369"/>
      <c r="CP88" s="369"/>
      <c r="CQ88" s="369"/>
      <c r="CR88" s="369"/>
      <c r="CS88" s="369"/>
      <c r="CT88" s="269"/>
      <c r="CU88" s="271"/>
      <c r="CV88" s="271"/>
      <c r="CW88" s="271"/>
    </row>
    <row r="89" spans="1:102" ht="15.75" hidden="1" x14ac:dyDescent="0.25">
      <c r="A89" s="230"/>
      <c r="B89" s="268"/>
      <c r="C89" s="269"/>
      <c r="D89" s="269"/>
      <c r="E89" s="269"/>
      <c r="F89" s="269"/>
      <c r="G89" s="269"/>
      <c r="H89" s="369"/>
      <c r="I89" s="422"/>
      <c r="J89" s="369"/>
      <c r="K89" s="369"/>
      <c r="L89" s="270"/>
      <c r="M89" s="422"/>
      <c r="N89" s="369"/>
      <c r="O89" s="369"/>
      <c r="P89" s="369"/>
      <c r="Q89" s="369"/>
      <c r="R89" s="369"/>
      <c r="S89" s="369"/>
      <c r="T89" s="369"/>
      <c r="U89" s="369"/>
      <c r="V89" s="369"/>
      <c r="W89" s="369"/>
      <c r="X89" s="369"/>
      <c r="Y89" s="369"/>
      <c r="Z89" s="369"/>
      <c r="AA89" s="369"/>
      <c r="AB89" s="369"/>
      <c r="AC89" s="369"/>
      <c r="AD89" s="369"/>
      <c r="AE89" s="369"/>
      <c r="AF89" s="369"/>
      <c r="AG89" s="369"/>
      <c r="AH89" s="369"/>
      <c r="AI89" s="369"/>
      <c r="AJ89" s="369"/>
      <c r="AK89" s="369"/>
      <c r="AL89" s="369"/>
      <c r="AM89" s="369"/>
      <c r="AN89" s="369"/>
      <c r="AO89" s="369"/>
      <c r="AP89" s="369"/>
      <c r="AQ89" s="369"/>
      <c r="AR89" s="369"/>
      <c r="AS89" s="369"/>
      <c r="AT89" s="369"/>
      <c r="AU89" s="369"/>
      <c r="AV89" s="369"/>
      <c r="AW89" s="369"/>
      <c r="AX89" s="369"/>
      <c r="AY89" s="369"/>
      <c r="AZ89" s="369"/>
      <c r="BA89" s="369"/>
      <c r="BB89" s="369"/>
      <c r="BC89" s="369"/>
      <c r="BD89" s="369"/>
      <c r="BE89" s="369"/>
      <c r="BF89" s="369"/>
      <c r="BG89" s="369"/>
      <c r="BH89" s="369"/>
      <c r="BI89" s="369"/>
      <c r="BJ89" s="369"/>
      <c r="BK89" s="369"/>
      <c r="BL89" s="369"/>
      <c r="BM89" s="369"/>
      <c r="BN89" s="369"/>
      <c r="BO89" s="369"/>
      <c r="BP89" s="369"/>
      <c r="BQ89" s="369"/>
      <c r="BR89" s="369"/>
      <c r="BS89" s="369"/>
      <c r="BT89" s="369"/>
      <c r="BU89" s="369"/>
      <c r="BV89" s="369"/>
      <c r="BW89" s="369"/>
      <c r="BX89" s="369"/>
      <c r="BY89" s="369"/>
      <c r="BZ89" s="369"/>
      <c r="CA89" s="369"/>
      <c r="CB89" s="369"/>
      <c r="CC89" s="369"/>
      <c r="CD89" s="369"/>
      <c r="CE89" s="369"/>
      <c r="CF89" s="369"/>
      <c r="CG89" s="369"/>
      <c r="CH89" s="369"/>
      <c r="CI89" s="369"/>
      <c r="CJ89" s="369"/>
      <c r="CK89" s="369"/>
      <c r="CL89" s="369"/>
      <c r="CM89" s="369"/>
      <c r="CN89" s="369"/>
      <c r="CO89" s="369"/>
      <c r="CP89" s="369"/>
      <c r="CQ89" s="369"/>
      <c r="CR89" s="369"/>
      <c r="CS89" s="369"/>
      <c r="CT89" s="269"/>
      <c r="CU89" s="271"/>
      <c r="CV89" s="271"/>
      <c r="CW89" s="271"/>
    </row>
    <row r="90" spans="1:102" ht="15.75" hidden="1" x14ac:dyDescent="0.25">
      <c r="A90" s="230"/>
      <c r="B90" s="268"/>
      <c r="C90" s="269"/>
      <c r="D90" s="269"/>
      <c r="E90" s="269"/>
      <c r="F90" s="269"/>
      <c r="G90" s="269"/>
      <c r="H90" s="369"/>
      <c r="I90" s="422"/>
      <c r="J90" s="369"/>
      <c r="K90" s="369"/>
      <c r="L90" s="270"/>
      <c r="M90" s="422"/>
      <c r="N90" s="369"/>
      <c r="O90" s="369"/>
      <c r="P90" s="369"/>
      <c r="Q90" s="369"/>
      <c r="R90" s="369"/>
      <c r="S90" s="369"/>
      <c r="T90" s="369"/>
      <c r="U90" s="369"/>
      <c r="V90" s="369"/>
      <c r="W90" s="369"/>
      <c r="X90" s="369"/>
      <c r="Y90" s="369"/>
      <c r="Z90" s="369"/>
      <c r="AA90" s="369"/>
      <c r="AB90" s="369"/>
      <c r="AC90" s="369"/>
      <c r="AD90" s="369"/>
      <c r="AE90" s="369"/>
      <c r="AF90" s="369"/>
      <c r="AG90" s="369"/>
      <c r="AH90" s="369"/>
      <c r="AI90" s="369"/>
      <c r="AJ90" s="369"/>
      <c r="AK90" s="369"/>
      <c r="AL90" s="369"/>
      <c r="AM90" s="369"/>
      <c r="AN90" s="369"/>
      <c r="AO90" s="369"/>
      <c r="AP90" s="369"/>
      <c r="AQ90" s="369"/>
      <c r="AR90" s="369"/>
      <c r="AS90" s="369"/>
      <c r="AT90" s="369"/>
      <c r="AU90" s="369"/>
      <c r="AV90" s="369"/>
      <c r="AW90" s="369"/>
      <c r="AX90" s="369"/>
      <c r="AY90" s="369"/>
      <c r="AZ90" s="369"/>
      <c r="BA90" s="369"/>
      <c r="BB90" s="369"/>
      <c r="BC90" s="369"/>
      <c r="BD90" s="369"/>
      <c r="BE90" s="369"/>
      <c r="BF90" s="369"/>
      <c r="BG90" s="369"/>
      <c r="BH90" s="369"/>
      <c r="BI90" s="369"/>
      <c r="BJ90" s="369"/>
      <c r="BK90" s="369"/>
      <c r="BL90" s="369"/>
      <c r="BM90" s="369"/>
      <c r="BN90" s="369"/>
      <c r="BO90" s="369"/>
      <c r="BP90" s="369"/>
      <c r="BQ90" s="369"/>
      <c r="BR90" s="369"/>
      <c r="BS90" s="369"/>
      <c r="BT90" s="369"/>
      <c r="BU90" s="369"/>
      <c r="BV90" s="369"/>
      <c r="BW90" s="369"/>
      <c r="BX90" s="369"/>
      <c r="BY90" s="369"/>
      <c r="BZ90" s="369"/>
      <c r="CA90" s="369"/>
      <c r="CB90" s="369"/>
      <c r="CC90" s="369"/>
      <c r="CD90" s="369"/>
      <c r="CE90" s="369"/>
      <c r="CF90" s="369"/>
      <c r="CG90" s="369"/>
      <c r="CH90" s="369"/>
      <c r="CI90" s="369"/>
      <c r="CJ90" s="369"/>
      <c r="CK90" s="369"/>
      <c r="CL90" s="369"/>
      <c r="CM90" s="369"/>
      <c r="CN90" s="369"/>
      <c r="CO90" s="369"/>
      <c r="CP90" s="369"/>
      <c r="CQ90" s="369"/>
      <c r="CR90" s="369"/>
      <c r="CS90" s="369"/>
      <c r="CT90" s="269"/>
      <c r="CU90" s="271"/>
      <c r="CV90" s="273"/>
    </row>
    <row r="91" spans="1:102" ht="15.75" hidden="1" x14ac:dyDescent="0.25">
      <c r="A91" s="230"/>
      <c r="B91" s="268"/>
      <c r="C91" s="269"/>
      <c r="D91" s="269"/>
      <c r="E91" s="269"/>
      <c r="F91" s="269"/>
      <c r="G91" s="269"/>
      <c r="H91" s="369"/>
      <c r="I91" s="422"/>
      <c r="J91" s="369"/>
      <c r="K91" s="369"/>
      <c r="L91" s="270"/>
      <c r="M91" s="422"/>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369"/>
      <c r="AL91" s="369"/>
      <c r="AM91" s="369"/>
      <c r="AN91" s="369"/>
      <c r="AO91" s="369"/>
      <c r="AP91" s="369"/>
      <c r="AQ91" s="369"/>
      <c r="AR91" s="369"/>
      <c r="AS91" s="369"/>
      <c r="AT91" s="369"/>
      <c r="AU91" s="369"/>
      <c r="AV91" s="369"/>
      <c r="AW91" s="369"/>
      <c r="AX91" s="369"/>
      <c r="AY91" s="369"/>
      <c r="AZ91" s="369"/>
      <c r="BA91" s="369"/>
      <c r="BB91" s="369"/>
      <c r="BC91" s="369"/>
      <c r="BD91" s="369"/>
      <c r="BE91" s="369"/>
      <c r="BF91" s="369"/>
      <c r="BG91" s="369"/>
      <c r="BH91" s="369"/>
      <c r="BI91" s="369"/>
      <c r="BJ91" s="369"/>
      <c r="BK91" s="369"/>
      <c r="BL91" s="369"/>
      <c r="BM91" s="369"/>
      <c r="BN91" s="369"/>
      <c r="BO91" s="369"/>
      <c r="BP91" s="369"/>
      <c r="BQ91" s="369"/>
      <c r="BR91" s="369"/>
      <c r="BS91" s="369"/>
      <c r="BT91" s="369"/>
      <c r="BU91" s="369"/>
      <c r="BV91" s="369"/>
      <c r="BW91" s="369"/>
      <c r="BX91" s="369"/>
      <c r="BY91" s="369"/>
      <c r="BZ91" s="369"/>
      <c r="CA91" s="369"/>
      <c r="CB91" s="369"/>
      <c r="CC91" s="369"/>
      <c r="CD91" s="369"/>
      <c r="CE91" s="369"/>
      <c r="CF91" s="369"/>
      <c r="CG91" s="369"/>
      <c r="CH91" s="369"/>
      <c r="CI91" s="369"/>
      <c r="CJ91" s="369"/>
      <c r="CK91" s="369"/>
      <c r="CL91" s="369"/>
      <c r="CM91" s="369"/>
      <c r="CN91" s="369"/>
      <c r="CO91" s="369"/>
      <c r="CP91" s="369"/>
      <c r="CQ91" s="369"/>
      <c r="CR91" s="369"/>
      <c r="CS91" s="369"/>
      <c r="CT91" s="269"/>
      <c r="CU91" s="271"/>
      <c r="CV91" s="273"/>
    </row>
    <row r="92" spans="1:102" ht="15.75" hidden="1" x14ac:dyDescent="0.25">
      <c r="A92" s="230"/>
      <c r="B92" s="268"/>
      <c r="C92" s="269"/>
      <c r="D92" s="269"/>
      <c r="E92" s="269"/>
      <c r="F92" s="269"/>
      <c r="G92" s="269"/>
      <c r="H92" s="369"/>
      <c r="I92" s="422"/>
      <c r="J92" s="369"/>
      <c r="K92" s="369"/>
      <c r="L92" s="270"/>
      <c r="M92" s="422"/>
      <c r="N92" s="369"/>
      <c r="O92" s="369"/>
      <c r="P92" s="369"/>
      <c r="Q92" s="369"/>
      <c r="R92" s="369"/>
      <c r="S92" s="369"/>
      <c r="T92" s="369"/>
      <c r="U92" s="369"/>
      <c r="V92" s="369"/>
      <c r="W92" s="369"/>
      <c r="X92" s="369"/>
      <c r="Y92" s="369"/>
      <c r="Z92" s="369"/>
      <c r="AA92" s="369"/>
      <c r="AB92" s="369"/>
      <c r="AC92" s="369"/>
      <c r="AD92" s="369"/>
      <c r="AE92" s="369"/>
      <c r="AF92" s="369"/>
      <c r="AG92" s="369"/>
      <c r="AH92" s="369"/>
      <c r="AI92" s="369"/>
      <c r="AJ92" s="369"/>
      <c r="AK92" s="369"/>
      <c r="AL92" s="369"/>
      <c r="AM92" s="369"/>
      <c r="AN92" s="369"/>
      <c r="AO92" s="369"/>
      <c r="AP92" s="369"/>
      <c r="AQ92" s="369"/>
      <c r="AR92" s="369"/>
      <c r="AS92" s="369"/>
      <c r="AT92" s="369"/>
      <c r="AU92" s="369"/>
      <c r="AV92" s="369"/>
      <c r="AW92" s="369"/>
      <c r="AX92" s="369"/>
      <c r="AY92" s="369"/>
      <c r="AZ92" s="369"/>
      <c r="BA92" s="369"/>
      <c r="BB92" s="369"/>
      <c r="BC92" s="369"/>
      <c r="BD92" s="369"/>
      <c r="BE92" s="369"/>
      <c r="BF92" s="369"/>
      <c r="BG92" s="369"/>
      <c r="BH92" s="369"/>
      <c r="BI92" s="369"/>
      <c r="BJ92" s="369"/>
      <c r="BK92" s="369"/>
      <c r="BL92" s="369"/>
      <c r="BM92" s="369"/>
      <c r="BN92" s="369"/>
      <c r="BO92" s="369"/>
      <c r="BP92" s="369"/>
      <c r="BQ92" s="369"/>
      <c r="BR92" s="369"/>
      <c r="BS92" s="369"/>
      <c r="BT92" s="369"/>
      <c r="BU92" s="369"/>
      <c r="BV92" s="369"/>
      <c r="BW92" s="369"/>
      <c r="BX92" s="369"/>
      <c r="BY92" s="369"/>
      <c r="BZ92" s="369"/>
      <c r="CA92" s="369"/>
      <c r="CB92" s="369"/>
      <c r="CC92" s="369"/>
      <c r="CD92" s="369"/>
      <c r="CE92" s="369"/>
      <c r="CF92" s="369"/>
      <c r="CG92" s="369"/>
      <c r="CH92" s="369"/>
      <c r="CI92" s="369"/>
      <c r="CJ92" s="369"/>
      <c r="CK92" s="369"/>
      <c r="CL92" s="369"/>
      <c r="CM92" s="369"/>
      <c r="CN92" s="369"/>
      <c r="CO92" s="369"/>
      <c r="CP92" s="369"/>
      <c r="CQ92" s="369"/>
      <c r="CR92" s="369"/>
      <c r="CS92" s="369"/>
      <c r="CT92" s="269"/>
      <c r="CU92" s="271"/>
      <c r="CV92" s="273"/>
    </row>
    <row r="93" spans="1:102" ht="15.75" hidden="1" x14ac:dyDescent="0.25">
      <c r="A93" s="230"/>
      <c r="B93" s="268"/>
      <c r="C93" s="269"/>
      <c r="D93" s="269"/>
      <c r="E93" s="269"/>
      <c r="F93" s="269"/>
      <c r="G93" s="269"/>
      <c r="H93" s="369"/>
      <c r="I93" s="422"/>
      <c r="J93" s="369"/>
      <c r="K93" s="369"/>
      <c r="L93" s="270"/>
      <c r="M93" s="422"/>
      <c r="N93" s="369"/>
      <c r="O93" s="369"/>
      <c r="P93" s="369"/>
      <c r="Q93" s="369"/>
      <c r="R93" s="369"/>
      <c r="S93" s="369"/>
      <c r="T93" s="369"/>
      <c r="U93" s="369"/>
      <c r="V93" s="369"/>
      <c r="W93" s="369"/>
      <c r="X93" s="369"/>
      <c r="Y93" s="369"/>
      <c r="Z93" s="369"/>
      <c r="AA93" s="369"/>
      <c r="AB93" s="369"/>
      <c r="AC93" s="369"/>
      <c r="AD93" s="369"/>
      <c r="AE93" s="369"/>
      <c r="AF93" s="369"/>
      <c r="AG93" s="369"/>
      <c r="AH93" s="369"/>
      <c r="AI93" s="369"/>
      <c r="AJ93" s="369"/>
      <c r="AK93" s="369"/>
      <c r="AL93" s="369"/>
      <c r="AM93" s="369"/>
      <c r="AN93" s="369"/>
      <c r="AO93" s="369"/>
      <c r="AP93" s="369"/>
      <c r="AQ93" s="369"/>
      <c r="AR93" s="369"/>
      <c r="AS93" s="369"/>
      <c r="AT93" s="369"/>
      <c r="AU93" s="369"/>
      <c r="AV93" s="369"/>
      <c r="AW93" s="369"/>
      <c r="AX93" s="369"/>
      <c r="AY93" s="369"/>
      <c r="AZ93" s="369"/>
      <c r="BA93" s="369"/>
      <c r="BB93" s="369"/>
      <c r="BC93" s="369"/>
      <c r="BD93" s="369"/>
      <c r="BE93" s="369"/>
      <c r="BF93" s="369"/>
      <c r="BG93" s="369"/>
      <c r="BH93" s="369"/>
      <c r="BI93" s="369"/>
      <c r="BJ93" s="369"/>
      <c r="BK93" s="369"/>
      <c r="BL93" s="369"/>
      <c r="BM93" s="369"/>
      <c r="BN93" s="369"/>
      <c r="BO93" s="369"/>
      <c r="BP93" s="369"/>
      <c r="BQ93" s="369"/>
      <c r="BR93" s="369"/>
      <c r="BS93" s="369"/>
      <c r="BT93" s="369"/>
      <c r="BU93" s="369"/>
      <c r="BV93" s="369"/>
      <c r="BW93" s="369"/>
      <c r="BX93" s="369"/>
      <c r="BY93" s="369"/>
      <c r="BZ93" s="369"/>
      <c r="CA93" s="369"/>
      <c r="CB93" s="369"/>
      <c r="CC93" s="369"/>
      <c r="CD93" s="369"/>
      <c r="CE93" s="369"/>
      <c r="CF93" s="369"/>
      <c r="CG93" s="369"/>
      <c r="CH93" s="369"/>
      <c r="CI93" s="369"/>
      <c r="CJ93" s="369"/>
      <c r="CK93" s="369"/>
      <c r="CL93" s="369"/>
      <c r="CM93" s="369"/>
      <c r="CN93" s="369"/>
      <c r="CO93" s="369"/>
      <c r="CP93" s="369"/>
      <c r="CQ93" s="369"/>
      <c r="CR93" s="369"/>
      <c r="CS93" s="369"/>
      <c r="CT93" s="269"/>
      <c r="CU93" s="271"/>
      <c r="CV93" s="271"/>
    </row>
    <row r="94" spans="1:102" ht="15.75" hidden="1" x14ac:dyDescent="0.25">
      <c r="A94" s="230"/>
      <c r="B94" s="268"/>
      <c r="C94" s="269"/>
      <c r="D94" s="269"/>
      <c r="E94" s="269"/>
      <c r="F94" s="269"/>
      <c r="G94" s="269"/>
      <c r="H94" s="369"/>
      <c r="I94" s="422"/>
      <c r="J94" s="369"/>
      <c r="K94" s="369"/>
      <c r="L94" s="270"/>
      <c r="M94" s="422"/>
      <c r="N94" s="369"/>
      <c r="O94" s="369"/>
      <c r="P94" s="369"/>
      <c r="Q94" s="369"/>
      <c r="R94" s="369"/>
      <c r="S94" s="369"/>
      <c r="T94" s="369"/>
      <c r="U94" s="369"/>
      <c r="V94" s="369"/>
      <c r="W94" s="369"/>
      <c r="X94" s="369"/>
      <c r="Y94" s="369"/>
      <c r="Z94" s="369"/>
      <c r="AA94" s="369"/>
      <c r="AB94" s="369"/>
      <c r="AC94" s="369"/>
      <c r="AD94" s="369"/>
      <c r="AE94" s="369"/>
      <c r="AF94" s="369"/>
      <c r="AG94" s="369"/>
      <c r="AH94" s="369"/>
      <c r="AI94" s="369"/>
      <c r="AJ94" s="369"/>
      <c r="AK94" s="369"/>
      <c r="AL94" s="369"/>
      <c r="AM94" s="369"/>
      <c r="AN94" s="369"/>
      <c r="AO94" s="369"/>
      <c r="AP94" s="369"/>
      <c r="AQ94" s="369"/>
      <c r="AR94" s="369"/>
      <c r="AS94" s="369"/>
      <c r="AT94" s="369"/>
      <c r="AU94" s="369"/>
      <c r="AV94" s="369"/>
      <c r="AW94" s="369"/>
      <c r="AX94" s="369"/>
      <c r="AY94" s="369"/>
      <c r="AZ94" s="369"/>
      <c r="BA94" s="369"/>
      <c r="BB94" s="369"/>
      <c r="BC94" s="369"/>
      <c r="BD94" s="369"/>
      <c r="BE94" s="369"/>
      <c r="BF94" s="369"/>
      <c r="BG94" s="369"/>
      <c r="BH94" s="369"/>
      <c r="BI94" s="369"/>
      <c r="BJ94" s="369"/>
      <c r="BK94" s="369"/>
      <c r="BL94" s="369"/>
      <c r="BM94" s="369"/>
      <c r="BN94" s="369"/>
      <c r="BO94" s="369"/>
      <c r="BP94" s="369"/>
      <c r="BQ94" s="369"/>
      <c r="BR94" s="369"/>
      <c r="BS94" s="369"/>
      <c r="BT94" s="369"/>
      <c r="BU94" s="369"/>
      <c r="BV94" s="369"/>
      <c r="BW94" s="369"/>
      <c r="BX94" s="369"/>
      <c r="BY94" s="369"/>
      <c r="BZ94" s="369"/>
      <c r="CA94" s="369"/>
      <c r="CB94" s="369"/>
      <c r="CC94" s="369"/>
      <c r="CD94" s="369"/>
      <c r="CE94" s="369"/>
      <c r="CF94" s="369"/>
      <c r="CG94" s="369"/>
      <c r="CH94" s="369"/>
      <c r="CI94" s="369"/>
      <c r="CJ94" s="369"/>
      <c r="CK94" s="369"/>
      <c r="CL94" s="369"/>
      <c r="CM94" s="369"/>
      <c r="CN94" s="369"/>
      <c r="CO94" s="369"/>
      <c r="CP94" s="369"/>
      <c r="CQ94" s="369"/>
      <c r="CR94" s="369"/>
      <c r="CS94" s="369"/>
      <c r="CT94" s="269"/>
      <c r="CU94" s="271"/>
      <c r="CV94" s="271"/>
    </row>
    <row r="95" spans="1:102" ht="15.75" hidden="1" x14ac:dyDescent="0.25">
      <c r="A95" s="230"/>
      <c r="B95" s="268"/>
      <c r="C95" s="269"/>
      <c r="D95" s="269"/>
      <c r="E95" s="269"/>
      <c r="F95" s="269"/>
      <c r="G95" s="269"/>
      <c r="H95" s="369"/>
      <c r="I95" s="422"/>
      <c r="J95" s="369"/>
      <c r="K95" s="369"/>
      <c r="L95" s="270"/>
      <c r="M95" s="422"/>
      <c r="N95" s="369"/>
      <c r="O95" s="369"/>
      <c r="P95" s="369"/>
      <c r="Q95" s="369"/>
      <c r="R95" s="369"/>
      <c r="S95" s="369"/>
      <c r="T95" s="369"/>
      <c r="U95" s="369"/>
      <c r="V95" s="369"/>
      <c r="W95" s="369"/>
      <c r="X95" s="369"/>
      <c r="Y95" s="369"/>
      <c r="Z95" s="369"/>
      <c r="AA95" s="369"/>
      <c r="AB95" s="369"/>
      <c r="AC95" s="369"/>
      <c r="AD95" s="369"/>
      <c r="AE95" s="369"/>
      <c r="AF95" s="369"/>
      <c r="AG95" s="369"/>
      <c r="AH95" s="369"/>
      <c r="AI95" s="369"/>
      <c r="AJ95" s="369"/>
      <c r="AK95" s="369"/>
      <c r="AL95" s="369"/>
      <c r="AM95" s="369"/>
      <c r="AN95" s="369"/>
      <c r="AO95" s="369"/>
      <c r="AP95" s="369"/>
      <c r="AQ95" s="369"/>
      <c r="AR95" s="369"/>
      <c r="AS95" s="369"/>
      <c r="AT95" s="369"/>
      <c r="AU95" s="369"/>
      <c r="AV95" s="369"/>
      <c r="AW95" s="369"/>
      <c r="AX95" s="369"/>
      <c r="AY95" s="369"/>
      <c r="AZ95" s="369"/>
      <c r="BA95" s="369"/>
      <c r="BB95" s="369"/>
      <c r="BC95" s="369"/>
      <c r="BD95" s="369"/>
      <c r="BE95" s="369"/>
      <c r="BF95" s="369"/>
      <c r="BG95" s="369"/>
      <c r="BH95" s="369"/>
      <c r="BI95" s="369"/>
      <c r="BJ95" s="369"/>
      <c r="BK95" s="369"/>
      <c r="BL95" s="369"/>
      <c r="BM95" s="369"/>
      <c r="BN95" s="369"/>
      <c r="BO95" s="369"/>
      <c r="BP95" s="369"/>
      <c r="BQ95" s="369"/>
      <c r="BR95" s="369"/>
      <c r="BS95" s="369"/>
      <c r="BT95" s="369"/>
      <c r="BU95" s="369"/>
      <c r="BV95" s="369"/>
      <c r="BW95" s="369"/>
      <c r="BX95" s="369"/>
      <c r="BY95" s="369"/>
      <c r="BZ95" s="369"/>
      <c r="CA95" s="369"/>
      <c r="CB95" s="369"/>
      <c r="CC95" s="369"/>
      <c r="CD95" s="369"/>
      <c r="CE95" s="369"/>
      <c r="CF95" s="369"/>
      <c r="CG95" s="369"/>
      <c r="CH95" s="369"/>
      <c r="CI95" s="369"/>
      <c r="CJ95" s="369"/>
      <c r="CK95" s="369"/>
      <c r="CL95" s="369"/>
      <c r="CM95" s="369"/>
      <c r="CN95" s="369"/>
      <c r="CO95" s="369"/>
      <c r="CP95" s="369"/>
      <c r="CQ95" s="369"/>
      <c r="CR95" s="369"/>
      <c r="CS95" s="369"/>
      <c r="CT95" s="269"/>
      <c r="CU95" s="271"/>
      <c r="CV95" s="271"/>
      <c r="CW95" s="271"/>
    </row>
    <row r="96" spans="1:102" ht="15.75" hidden="1" x14ac:dyDescent="0.25">
      <c r="A96" s="230"/>
      <c r="B96" s="268"/>
      <c r="C96" s="269"/>
      <c r="D96" s="269"/>
      <c r="E96" s="269"/>
      <c r="F96" s="269"/>
      <c r="G96" s="269"/>
      <c r="H96" s="369"/>
      <c r="I96" s="422"/>
      <c r="J96" s="369"/>
      <c r="K96" s="369"/>
      <c r="L96" s="270"/>
      <c r="M96" s="422"/>
      <c r="N96" s="369"/>
      <c r="O96" s="369"/>
      <c r="P96" s="369"/>
      <c r="Q96" s="369"/>
      <c r="R96" s="369"/>
      <c r="S96" s="369"/>
      <c r="T96" s="369"/>
      <c r="U96" s="369"/>
      <c r="V96" s="369"/>
      <c r="W96" s="369"/>
      <c r="X96" s="369"/>
      <c r="Y96" s="369"/>
      <c r="Z96" s="369"/>
      <c r="AA96" s="369"/>
      <c r="AB96" s="369"/>
      <c r="AC96" s="369"/>
      <c r="AD96" s="369"/>
      <c r="AE96" s="369"/>
      <c r="AF96" s="369"/>
      <c r="AG96" s="369"/>
      <c r="AH96" s="369"/>
      <c r="AI96" s="369"/>
      <c r="AJ96" s="369"/>
      <c r="AK96" s="369"/>
      <c r="AL96" s="369"/>
      <c r="AM96" s="369"/>
      <c r="AN96" s="369"/>
      <c r="AO96" s="369"/>
      <c r="AP96" s="369"/>
      <c r="AQ96" s="369"/>
      <c r="AR96" s="369"/>
      <c r="AS96" s="369"/>
      <c r="AT96" s="369"/>
      <c r="AU96" s="369"/>
      <c r="AV96" s="369"/>
      <c r="AW96" s="369"/>
      <c r="AX96" s="369"/>
      <c r="AY96" s="369"/>
      <c r="AZ96" s="369"/>
      <c r="BA96" s="369"/>
      <c r="BB96" s="369"/>
      <c r="BC96" s="369"/>
      <c r="BD96" s="369"/>
      <c r="BE96" s="369"/>
      <c r="BF96" s="369"/>
      <c r="BG96" s="369"/>
      <c r="BH96" s="369"/>
      <c r="BI96" s="369"/>
      <c r="BJ96" s="369"/>
      <c r="BK96" s="369"/>
      <c r="BL96" s="369"/>
      <c r="BM96" s="369"/>
      <c r="BN96" s="369"/>
      <c r="BO96" s="369"/>
      <c r="BP96" s="369"/>
      <c r="BQ96" s="369"/>
      <c r="BR96" s="369"/>
      <c r="BS96" s="369"/>
      <c r="BT96" s="369"/>
      <c r="BU96" s="369"/>
      <c r="BV96" s="369"/>
      <c r="BW96" s="369"/>
      <c r="BX96" s="369"/>
      <c r="BY96" s="369"/>
      <c r="BZ96" s="369"/>
      <c r="CA96" s="369"/>
      <c r="CB96" s="369"/>
      <c r="CC96" s="369"/>
      <c r="CD96" s="369"/>
      <c r="CE96" s="369"/>
      <c r="CF96" s="369"/>
      <c r="CG96" s="369"/>
      <c r="CH96" s="369"/>
      <c r="CI96" s="369"/>
      <c r="CJ96" s="369"/>
      <c r="CK96" s="369"/>
      <c r="CL96" s="369"/>
      <c r="CM96" s="369"/>
      <c r="CN96" s="369"/>
      <c r="CO96" s="369"/>
      <c r="CP96" s="369"/>
      <c r="CQ96" s="369"/>
      <c r="CR96" s="369"/>
      <c r="CS96" s="369"/>
      <c r="CT96" s="269"/>
      <c r="CU96" s="271"/>
      <c r="CV96" s="271"/>
    </row>
    <row r="97" spans="1:101" ht="15.75" hidden="1" x14ac:dyDescent="0.25">
      <c r="A97" s="230"/>
      <c r="B97" s="268"/>
      <c r="C97" s="269"/>
      <c r="D97" s="269"/>
      <c r="E97" s="269"/>
      <c r="F97" s="269"/>
      <c r="G97" s="269"/>
      <c r="H97" s="369"/>
      <c r="I97" s="422"/>
      <c r="J97" s="369"/>
      <c r="K97" s="369"/>
      <c r="L97" s="270"/>
      <c r="M97" s="422"/>
      <c r="N97" s="369"/>
      <c r="O97" s="369"/>
      <c r="P97" s="369"/>
      <c r="Q97" s="369"/>
      <c r="R97" s="369"/>
      <c r="S97" s="369"/>
      <c r="T97" s="369"/>
      <c r="U97" s="369"/>
      <c r="V97" s="369"/>
      <c r="W97" s="369"/>
      <c r="X97" s="369"/>
      <c r="Y97" s="369"/>
      <c r="Z97" s="369"/>
      <c r="AA97" s="369"/>
      <c r="AB97" s="369"/>
      <c r="AC97" s="369"/>
      <c r="AD97" s="369"/>
      <c r="AE97" s="369"/>
      <c r="AF97" s="369"/>
      <c r="AG97" s="369"/>
      <c r="AH97" s="369"/>
      <c r="AI97" s="369"/>
      <c r="AJ97" s="369"/>
      <c r="AK97" s="369"/>
      <c r="AL97" s="369"/>
      <c r="AM97" s="369"/>
      <c r="AN97" s="369"/>
      <c r="AO97" s="369"/>
      <c r="AP97" s="369"/>
      <c r="AQ97" s="369"/>
      <c r="AR97" s="369"/>
      <c r="AS97" s="369"/>
      <c r="AT97" s="369"/>
      <c r="AU97" s="369"/>
      <c r="AV97" s="369"/>
      <c r="AW97" s="369"/>
      <c r="AX97" s="369"/>
      <c r="AY97" s="369"/>
      <c r="AZ97" s="369"/>
      <c r="BA97" s="369"/>
      <c r="BB97" s="369"/>
      <c r="BC97" s="369"/>
      <c r="BD97" s="369"/>
      <c r="BE97" s="369"/>
      <c r="BF97" s="369"/>
      <c r="BG97" s="369"/>
      <c r="BH97" s="369"/>
      <c r="BI97" s="369"/>
      <c r="BJ97" s="369"/>
      <c r="BK97" s="369"/>
      <c r="BL97" s="369"/>
      <c r="BM97" s="369"/>
      <c r="BN97" s="369"/>
      <c r="BO97" s="369"/>
      <c r="BP97" s="369"/>
      <c r="BQ97" s="369"/>
      <c r="BR97" s="369"/>
      <c r="BS97" s="369"/>
      <c r="BT97" s="369"/>
      <c r="BU97" s="369"/>
      <c r="BV97" s="369"/>
      <c r="BW97" s="369"/>
      <c r="BX97" s="369"/>
      <c r="BY97" s="369"/>
      <c r="BZ97" s="369"/>
      <c r="CA97" s="369"/>
      <c r="CB97" s="369"/>
      <c r="CC97" s="369"/>
      <c r="CD97" s="369"/>
      <c r="CE97" s="369"/>
      <c r="CF97" s="369"/>
      <c r="CG97" s="369"/>
      <c r="CH97" s="369"/>
      <c r="CI97" s="369"/>
      <c r="CJ97" s="369"/>
      <c r="CK97" s="369"/>
      <c r="CL97" s="369"/>
      <c r="CM97" s="369"/>
      <c r="CN97" s="369"/>
      <c r="CO97" s="369"/>
      <c r="CP97" s="369"/>
      <c r="CQ97" s="369"/>
      <c r="CR97" s="369"/>
      <c r="CS97" s="369"/>
      <c r="CT97" s="269"/>
      <c r="CU97" s="271"/>
      <c r="CV97" s="271"/>
    </row>
    <row r="98" spans="1:101" ht="15.75" hidden="1" x14ac:dyDescent="0.25">
      <c r="A98" s="230"/>
      <c r="B98" s="268"/>
      <c r="C98" s="269"/>
      <c r="D98" s="269"/>
      <c r="E98" s="269"/>
      <c r="F98" s="269"/>
      <c r="G98" s="269"/>
      <c r="H98" s="369"/>
      <c r="I98" s="422"/>
      <c r="J98" s="369"/>
      <c r="K98" s="369"/>
      <c r="L98" s="270"/>
      <c r="M98" s="422"/>
      <c r="N98" s="369"/>
      <c r="O98" s="369"/>
      <c r="P98" s="369"/>
      <c r="Q98" s="369"/>
      <c r="R98" s="369"/>
      <c r="S98" s="369"/>
      <c r="T98" s="369"/>
      <c r="U98" s="369"/>
      <c r="V98" s="369"/>
      <c r="W98" s="369"/>
      <c r="X98" s="369"/>
      <c r="Y98" s="369"/>
      <c r="Z98" s="369"/>
      <c r="AA98" s="369"/>
      <c r="AB98" s="369"/>
      <c r="AC98" s="369"/>
      <c r="AD98" s="369"/>
      <c r="AE98" s="369"/>
      <c r="AF98" s="369"/>
      <c r="AG98" s="369"/>
      <c r="AH98" s="369"/>
      <c r="AI98" s="369"/>
      <c r="AJ98" s="369"/>
      <c r="AK98" s="369"/>
      <c r="AL98" s="369"/>
      <c r="AM98" s="369"/>
      <c r="AN98" s="369"/>
      <c r="AO98" s="369"/>
      <c r="AP98" s="369"/>
      <c r="AQ98" s="369"/>
      <c r="AR98" s="369"/>
      <c r="AS98" s="369"/>
      <c r="AT98" s="369"/>
      <c r="AU98" s="369"/>
      <c r="AV98" s="369"/>
      <c r="AW98" s="369"/>
      <c r="AX98" s="369"/>
      <c r="AY98" s="369"/>
      <c r="AZ98" s="369"/>
      <c r="BA98" s="369"/>
      <c r="BB98" s="369"/>
      <c r="BC98" s="369"/>
      <c r="BD98" s="369"/>
      <c r="BE98" s="369"/>
      <c r="BF98" s="369"/>
      <c r="BG98" s="369"/>
      <c r="BH98" s="369"/>
      <c r="BI98" s="369"/>
      <c r="BJ98" s="369"/>
      <c r="BK98" s="369"/>
      <c r="BL98" s="369"/>
      <c r="BM98" s="369"/>
      <c r="BN98" s="369"/>
      <c r="BO98" s="369"/>
      <c r="BP98" s="369"/>
      <c r="BQ98" s="369"/>
      <c r="BR98" s="369"/>
      <c r="BS98" s="369"/>
      <c r="BT98" s="369"/>
      <c r="BU98" s="369"/>
      <c r="BV98" s="369"/>
      <c r="BW98" s="369"/>
      <c r="BX98" s="369"/>
      <c r="BY98" s="369"/>
      <c r="BZ98" s="369"/>
      <c r="CA98" s="369"/>
      <c r="CB98" s="369"/>
      <c r="CC98" s="369"/>
      <c r="CD98" s="369"/>
      <c r="CE98" s="369"/>
      <c r="CF98" s="369"/>
      <c r="CG98" s="369"/>
      <c r="CH98" s="369"/>
      <c r="CI98" s="369"/>
      <c r="CJ98" s="369"/>
      <c r="CK98" s="369"/>
      <c r="CL98" s="369"/>
      <c r="CM98" s="369"/>
      <c r="CN98" s="369"/>
      <c r="CO98" s="369"/>
      <c r="CP98" s="369"/>
      <c r="CQ98" s="369"/>
      <c r="CR98" s="369"/>
      <c r="CS98" s="369"/>
      <c r="CT98" s="269"/>
      <c r="CU98" s="271"/>
      <c r="CV98" s="271"/>
      <c r="CW98" s="271"/>
    </row>
    <row r="99" spans="1:101" ht="15.75" hidden="1" x14ac:dyDescent="0.25">
      <c r="A99" s="230"/>
      <c r="B99" s="268"/>
      <c r="C99" s="269"/>
      <c r="D99" s="269"/>
      <c r="E99" s="269"/>
      <c r="F99" s="269"/>
      <c r="G99" s="269"/>
      <c r="H99" s="369"/>
      <c r="I99" s="422"/>
      <c r="J99" s="369"/>
      <c r="K99" s="369"/>
      <c r="L99" s="270"/>
      <c r="M99" s="422"/>
      <c r="N99" s="369"/>
      <c r="O99" s="369"/>
      <c r="P99" s="369"/>
      <c r="Q99" s="369"/>
      <c r="R99" s="369"/>
      <c r="S99" s="369"/>
      <c r="T99" s="369"/>
      <c r="U99" s="369"/>
      <c r="V99" s="369"/>
      <c r="W99" s="369"/>
      <c r="X99" s="369"/>
      <c r="Y99" s="369"/>
      <c r="Z99" s="369"/>
      <c r="AA99" s="369"/>
      <c r="AB99" s="369"/>
      <c r="AC99" s="369"/>
      <c r="AD99" s="369"/>
      <c r="AE99" s="369"/>
      <c r="AF99" s="369"/>
      <c r="AG99" s="369"/>
      <c r="AH99" s="369"/>
      <c r="AI99" s="369"/>
      <c r="AJ99" s="369"/>
      <c r="AK99" s="369"/>
      <c r="AL99" s="369"/>
      <c r="AM99" s="369"/>
      <c r="AN99" s="369"/>
      <c r="AO99" s="369"/>
      <c r="AP99" s="369"/>
      <c r="AQ99" s="369"/>
      <c r="AR99" s="369"/>
      <c r="AS99" s="369"/>
      <c r="AT99" s="369"/>
      <c r="AU99" s="369"/>
      <c r="AV99" s="369"/>
      <c r="AW99" s="369"/>
      <c r="AX99" s="369"/>
      <c r="AY99" s="369"/>
      <c r="AZ99" s="369"/>
      <c r="BA99" s="369"/>
      <c r="BB99" s="369"/>
      <c r="BC99" s="369"/>
      <c r="BD99" s="369"/>
      <c r="BE99" s="369"/>
      <c r="BF99" s="369"/>
      <c r="BG99" s="369"/>
      <c r="BH99" s="369"/>
      <c r="BI99" s="369"/>
      <c r="BJ99" s="369"/>
      <c r="BK99" s="369"/>
      <c r="BL99" s="369"/>
      <c r="BM99" s="369"/>
      <c r="BN99" s="369"/>
      <c r="BO99" s="369"/>
      <c r="BP99" s="369"/>
      <c r="BQ99" s="369"/>
      <c r="BR99" s="369"/>
      <c r="BS99" s="369"/>
      <c r="BT99" s="369"/>
      <c r="BU99" s="369"/>
      <c r="BV99" s="369"/>
      <c r="BW99" s="369"/>
      <c r="BX99" s="369"/>
      <c r="BY99" s="369"/>
      <c r="BZ99" s="369"/>
      <c r="CA99" s="369"/>
      <c r="CB99" s="369"/>
      <c r="CC99" s="369"/>
      <c r="CD99" s="369"/>
      <c r="CE99" s="369"/>
      <c r="CF99" s="369"/>
      <c r="CG99" s="369"/>
      <c r="CH99" s="369"/>
      <c r="CI99" s="369"/>
      <c r="CJ99" s="369"/>
      <c r="CK99" s="369"/>
      <c r="CL99" s="369"/>
      <c r="CM99" s="369"/>
      <c r="CN99" s="369"/>
      <c r="CO99" s="369"/>
      <c r="CP99" s="369"/>
      <c r="CQ99" s="369"/>
      <c r="CR99" s="369"/>
      <c r="CS99" s="369"/>
      <c r="CT99" s="269"/>
      <c r="CU99" s="271"/>
      <c r="CV99" s="271"/>
    </row>
    <row r="100" spans="1:101" ht="15.75" hidden="1" x14ac:dyDescent="0.25">
      <c r="A100" s="230"/>
      <c r="B100" s="268"/>
      <c r="C100" s="269"/>
      <c r="D100" s="269"/>
      <c r="E100" s="269"/>
      <c r="F100" s="269"/>
      <c r="G100" s="269"/>
      <c r="H100" s="369"/>
      <c r="I100" s="422"/>
      <c r="J100" s="369"/>
      <c r="K100" s="369"/>
      <c r="L100" s="270"/>
      <c r="M100" s="422"/>
      <c r="N100" s="369"/>
      <c r="O100" s="369"/>
      <c r="P100" s="369"/>
      <c r="Q100" s="369"/>
      <c r="R100" s="369"/>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c r="AS100" s="369"/>
      <c r="AT100" s="369"/>
      <c r="AU100" s="369"/>
      <c r="AV100" s="369"/>
      <c r="AW100" s="369"/>
      <c r="AX100" s="369"/>
      <c r="AY100" s="369"/>
      <c r="AZ100" s="369"/>
      <c r="BA100" s="369"/>
      <c r="BB100" s="369"/>
      <c r="BC100" s="369"/>
      <c r="BD100" s="369"/>
      <c r="BE100" s="369"/>
      <c r="BF100" s="369"/>
      <c r="BG100" s="369"/>
      <c r="BH100" s="369"/>
      <c r="BI100" s="369"/>
      <c r="BJ100" s="369"/>
      <c r="BK100" s="369"/>
      <c r="BL100" s="369"/>
      <c r="BM100" s="369"/>
      <c r="BN100" s="369"/>
      <c r="BO100" s="369"/>
      <c r="BP100" s="369"/>
      <c r="BQ100" s="369"/>
      <c r="BR100" s="369"/>
      <c r="BS100" s="369"/>
      <c r="BT100" s="369"/>
      <c r="BU100" s="369"/>
      <c r="BV100" s="369"/>
      <c r="BW100" s="369"/>
      <c r="BX100" s="369"/>
      <c r="BY100" s="369"/>
      <c r="BZ100" s="369"/>
      <c r="CA100" s="369"/>
      <c r="CB100" s="369"/>
      <c r="CC100" s="369"/>
      <c r="CD100" s="369"/>
      <c r="CE100" s="369"/>
      <c r="CF100" s="369"/>
      <c r="CG100" s="369"/>
      <c r="CH100" s="369"/>
      <c r="CI100" s="369"/>
      <c r="CJ100" s="369"/>
      <c r="CK100" s="369"/>
      <c r="CL100" s="369"/>
      <c r="CM100" s="369"/>
      <c r="CN100" s="369"/>
      <c r="CO100" s="369"/>
      <c r="CP100" s="369"/>
      <c r="CQ100" s="369"/>
      <c r="CR100" s="369"/>
      <c r="CS100" s="369"/>
      <c r="CT100" s="269"/>
      <c r="CU100" s="271"/>
      <c r="CV100" s="271"/>
    </row>
    <row r="101" spans="1:101" ht="15.75" hidden="1" x14ac:dyDescent="0.25">
      <c r="A101" s="230"/>
      <c r="B101" s="268"/>
      <c r="C101" s="269"/>
      <c r="D101" s="269"/>
      <c r="E101" s="269"/>
      <c r="F101" s="269"/>
      <c r="G101" s="269"/>
      <c r="H101" s="369"/>
      <c r="I101" s="422"/>
      <c r="J101" s="369"/>
      <c r="K101" s="369"/>
      <c r="L101" s="270"/>
      <c r="M101" s="422"/>
      <c r="N101" s="369"/>
      <c r="O101" s="369"/>
      <c r="P101" s="369"/>
      <c r="Q101" s="369"/>
      <c r="R101" s="369"/>
      <c r="S101" s="369"/>
      <c r="T101" s="369"/>
      <c r="U101" s="369"/>
      <c r="V101" s="369"/>
      <c r="W101" s="369"/>
      <c r="X101" s="369"/>
      <c r="Y101" s="369"/>
      <c r="Z101" s="369"/>
      <c r="AA101" s="369"/>
      <c r="AB101" s="369"/>
      <c r="AC101" s="369"/>
      <c r="AD101" s="369"/>
      <c r="AE101" s="369"/>
      <c r="AF101" s="369"/>
      <c r="AG101" s="369"/>
      <c r="AH101" s="369"/>
      <c r="AI101" s="369"/>
      <c r="AJ101" s="369"/>
      <c r="AK101" s="369"/>
      <c r="AL101" s="369"/>
      <c r="AM101" s="369"/>
      <c r="AN101" s="369"/>
      <c r="AO101" s="369"/>
      <c r="AP101" s="369"/>
      <c r="AQ101" s="369"/>
      <c r="AR101" s="369"/>
      <c r="AS101" s="369"/>
      <c r="AT101" s="369"/>
      <c r="AU101" s="369"/>
      <c r="AV101" s="369"/>
      <c r="AW101" s="369"/>
      <c r="AX101" s="369"/>
      <c r="AY101" s="369"/>
      <c r="AZ101" s="369"/>
      <c r="BA101" s="369"/>
      <c r="BB101" s="369"/>
      <c r="BC101" s="369"/>
      <c r="BD101" s="369"/>
      <c r="BE101" s="369"/>
      <c r="BF101" s="369"/>
      <c r="BG101" s="369"/>
      <c r="BH101" s="369"/>
      <c r="BI101" s="369"/>
      <c r="BJ101" s="369"/>
      <c r="BK101" s="369"/>
      <c r="BL101" s="369"/>
      <c r="BM101" s="369"/>
      <c r="BN101" s="369"/>
      <c r="BO101" s="369"/>
      <c r="BP101" s="369"/>
      <c r="BQ101" s="369"/>
      <c r="BR101" s="369"/>
      <c r="BS101" s="369"/>
      <c r="BT101" s="369"/>
      <c r="BU101" s="369"/>
      <c r="BV101" s="369"/>
      <c r="BW101" s="369"/>
      <c r="BX101" s="369"/>
      <c r="BY101" s="369"/>
      <c r="BZ101" s="369"/>
      <c r="CA101" s="369"/>
      <c r="CB101" s="369"/>
      <c r="CC101" s="369"/>
      <c r="CD101" s="369"/>
      <c r="CE101" s="369"/>
      <c r="CF101" s="369"/>
      <c r="CG101" s="369"/>
      <c r="CH101" s="369"/>
      <c r="CI101" s="369"/>
      <c r="CJ101" s="369"/>
      <c r="CK101" s="369"/>
      <c r="CL101" s="369"/>
      <c r="CM101" s="369"/>
      <c r="CN101" s="369"/>
      <c r="CO101" s="369"/>
      <c r="CP101" s="369"/>
      <c r="CQ101" s="369"/>
      <c r="CR101" s="369"/>
      <c r="CS101" s="369"/>
      <c r="CT101" s="269"/>
      <c r="CU101" s="271"/>
      <c r="CV101" s="271"/>
    </row>
    <row r="102" spans="1:101" ht="15.75" x14ac:dyDescent="0.25">
      <c r="A102" s="272"/>
      <c r="B102" s="272"/>
      <c r="C102" s="272"/>
      <c r="D102" s="272"/>
      <c r="AY102" s="379"/>
      <c r="CM102" s="366">
        <f t="shared" si="238"/>
        <v>0</v>
      </c>
    </row>
  </sheetData>
  <mergeCells count="41">
    <mergeCell ref="A10:AK10"/>
    <mergeCell ref="A4:AK4"/>
    <mergeCell ref="A5:AK5"/>
    <mergeCell ref="A6:AK6"/>
    <mergeCell ref="A7:AK7"/>
    <mergeCell ref="A8:AK8"/>
    <mergeCell ref="A9:AK9"/>
    <mergeCell ref="A15:A17"/>
    <mergeCell ref="B15:B17"/>
    <mergeCell ref="C15:C17"/>
    <mergeCell ref="E15:E17"/>
    <mergeCell ref="F15:F17"/>
    <mergeCell ref="D15:D16"/>
    <mergeCell ref="G15:H16"/>
    <mergeCell ref="W15:X16"/>
    <mergeCell ref="J15:P15"/>
    <mergeCell ref="AB15:AK15"/>
    <mergeCell ref="Y15:AA16"/>
    <mergeCell ref="J16:L16"/>
    <mergeCell ref="N16:P16"/>
    <mergeCell ref="S16:T16"/>
    <mergeCell ref="U16:V16"/>
    <mergeCell ref="Q15:Q17"/>
    <mergeCell ref="R15:R17"/>
    <mergeCell ref="S15:V15"/>
    <mergeCell ref="CJ16:CN16"/>
    <mergeCell ref="CO16:CS16"/>
    <mergeCell ref="AL15:CS15"/>
    <mergeCell ref="CT15:CT17"/>
    <mergeCell ref="AB16:AF16"/>
    <mergeCell ref="AG16:AK16"/>
    <mergeCell ref="AL16:AP16"/>
    <mergeCell ref="AQ16:AU16"/>
    <mergeCell ref="BP16:BT16"/>
    <mergeCell ref="BU16:BY16"/>
    <mergeCell ref="AV16:AZ16"/>
    <mergeCell ref="BZ16:CD16"/>
    <mergeCell ref="CE16:CI16"/>
    <mergeCell ref="BF16:BJ16"/>
    <mergeCell ref="BK16:BO16"/>
    <mergeCell ref="BA16:BE16"/>
  </mergeCells>
  <pageMargins left="0.59055118110236227" right="0.19685039370078741" top="0.19685039370078741" bottom="0.19685039370078741" header="0.27559055118110237" footer="7.874015748031496E-2"/>
  <pageSetup scale="10" fitToHeight="2" orientation="portrait" r:id="rId1"/>
  <headerFooter alignWithMargins="0"/>
  <colBreaks count="1" manualBreakCount="1">
    <brk id="51" max="14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V102"/>
  <sheetViews>
    <sheetView zoomScale="60" zoomScaleNormal="60" zoomScaleSheetLayoutView="50" workbookViewId="0">
      <pane xSplit="3" ySplit="18" topLeftCell="Y19" activePane="bottomRight" state="frozen"/>
      <selection pane="topRight" activeCell="D1" sqref="D1"/>
      <selection pane="bottomLeft" activeCell="A19" sqref="A19"/>
      <selection pane="bottomRight" activeCell="Q55" sqref="Q55"/>
    </sheetView>
  </sheetViews>
  <sheetFormatPr defaultRowHeight="12.75" x14ac:dyDescent="0.2"/>
  <cols>
    <col min="1" max="1" width="12.42578125" style="229" customWidth="1"/>
    <col min="2" max="2" width="42.140625" style="276" customWidth="1"/>
    <col min="3" max="3" width="17.42578125" style="229" customWidth="1"/>
    <col min="4" max="4" width="8.7109375" style="229" customWidth="1"/>
    <col min="5" max="5" width="8.28515625" style="229" customWidth="1"/>
    <col min="6" max="6" width="14.85546875" style="229" customWidth="1"/>
    <col min="7" max="7" width="16.42578125" style="229" customWidth="1"/>
    <col min="8" max="8" width="18.28515625" style="383" customWidth="1"/>
    <col min="9" max="9" width="19.140625" style="229" customWidth="1"/>
    <col min="10" max="10" width="18.42578125" style="383" customWidth="1"/>
    <col min="11" max="15" width="10.5703125" style="383" customWidth="1"/>
    <col min="16" max="20" width="14.7109375" style="229" customWidth="1"/>
    <col min="21" max="21" width="12.85546875" style="383" customWidth="1"/>
    <col min="22" max="22" width="14.140625" style="383" customWidth="1"/>
    <col min="23" max="23" width="13.42578125" style="383" customWidth="1"/>
    <col min="24" max="24" width="14" style="383" customWidth="1"/>
    <col min="25" max="25" width="15.7109375" style="229" customWidth="1"/>
    <col min="26" max="26" width="17.5703125" style="229" customWidth="1"/>
    <col min="27" max="27" width="16.140625" style="383" customWidth="1"/>
    <col min="28" max="28" width="18.140625" style="229" customWidth="1"/>
    <col min="29" max="29" width="14.140625" style="383" customWidth="1"/>
    <col min="30" max="30" width="14.140625" style="229" customWidth="1"/>
    <col min="31" max="31" width="14.140625" style="383" customWidth="1"/>
    <col min="32" max="32" width="14.140625" style="229" customWidth="1"/>
    <col min="33" max="33" width="14.140625" style="383" customWidth="1"/>
    <col min="34" max="34" width="14.140625" style="229" customWidth="1"/>
    <col min="35" max="35" width="14.140625" style="383" customWidth="1"/>
    <col min="36" max="36" width="14.140625" style="229" customWidth="1"/>
    <col min="37" max="37" width="14.140625" style="383" customWidth="1"/>
    <col min="38" max="38" width="14.140625" style="229" customWidth="1"/>
    <col min="39" max="40" width="16.5703125" style="383" customWidth="1"/>
    <col min="41" max="41" width="23.5703125" style="229" customWidth="1"/>
    <col min="42" max="42" width="8.28515625" style="229" customWidth="1"/>
    <col min="43" max="43" width="11.28515625" style="229" customWidth="1"/>
    <col min="44" max="44" width="8.140625" style="276" customWidth="1"/>
    <col min="45" max="45" width="6.85546875" style="276" customWidth="1"/>
    <col min="46" max="46" width="9.5703125" style="276" customWidth="1"/>
    <col min="47" max="47" width="6.42578125" style="276" customWidth="1"/>
    <col min="48" max="48" width="8.42578125" style="276" customWidth="1"/>
    <col min="49" max="49" width="11.42578125" style="276" customWidth="1"/>
    <col min="50" max="50" width="9" style="276" customWidth="1"/>
    <col min="51" max="51" width="7.7109375" style="276" customWidth="1"/>
    <col min="52" max="52" width="9.140625" style="276"/>
    <col min="53" max="53" width="7" style="276" customWidth="1"/>
    <col min="54" max="54" width="7.7109375" style="276" customWidth="1"/>
    <col min="55" max="55" width="10.7109375" style="276" customWidth="1"/>
    <col min="56" max="56" width="8.42578125" style="276" customWidth="1"/>
    <col min="57" max="63" width="8.28515625" style="276" customWidth="1"/>
    <col min="64" max="64" width="9.85546875" style="276" customWidth="1"/>
    <col min="65" max="65" width="7" style="276" customWidth="1"/>
    <col min="66" max="66" width="7.85546875" style="276" customWidth="1"/>
    <col min="67" max="67" width="11" style="276" customWidth="1"/>
    <col min="68" max="68" width="7.7109375" style="276" customWidth="1"/>
    <col min="69" max="69" width="8.85546875" style="276" customWidth="1"/>
    <col min="70" max="16384" width="9.140625" style="276"/>
  </cols>
  <sheetData>
    <row r="1" spans="1:74" s="274" customFormat="1" ht="15.75" x14ac:dyDescent="0.2">
      <c r="A1" s="227"/>
      <c r="C1" s="229"/>
      <c r="D1" s="227"/>
      <c r="E1" s="227"/>
      <c r="F1" s="227"/>
      <c r="G1" s="227"/>
      <c r="H1" s="381"/>
      <c r="I1" s="227"/>
      <c r="J1" s="381"/>
      <c r="K1" s="381"/>
      <c r="L1" s="381"/>
      <c r="M1" s="381"/>
      <c r="N1" s="381"/>
      <c r="O1" s="381"/>
      <c r="P1" s="227"/>
      <c r="Q1" s="227"/>
      <c r="R1" s="227"/>
      <c r="S1" s="227"/>
      <c r="T1" s="227"/>
      <c r="U1" s="381"/>
      <c r="V1" s="381"/>
      <c r="W1" s="381"/>
      <c r="X1" s="381"/>
      <c r="Y1" s="227"/>
      <c r="Z1" s="227"/>
      <c r="AA1" s="381"/>
      <c r="AB1" s="227"/>
      <c r="AC1" s="381"/>
      <c r="AD1" s="227"/>
      <c r="AE1" s="381"/>
      <c r="AF1" s="227"/>
      <c r="AG1" s="381"/>
      <c r="AH1" s="227"/>
      <c r="AI1" s="381"/>
      <c r="AJ1" s="227"/>
      <c r="AK1" s="381"/>
      <c r="AL1" s="227"/>
      <c r="AM1" s="381"/>
      <c r="AN1" s="381"/>
      <c r="AO1" s="174" t="s">
        <v>73</v>
      </c>
      <c r="AP1" s="227"/>
      <c r="AQ1" s="227"/>
    </row>
    <row r="2" spans="1:74" s="274" customFormat="1" ht="15.75" x14ac:dyDescent="0.25">
      <c r="A2" s="227"/>
      <c r="C2" s="229"/>
      <c r="D2" s="227"/>
      <c r="E2" s="227"/>
      <c r="F2" s="227"/>
      <c r="G2" s="227"/>
      <c r="H2" s="381"/>
      <c r="I2" s="227"/>
      <c r="J2" s="381"/>
      <c r="K2" s="381"/>
      <c r="L2" s="381"/>
      <c r="M2" s="381"/>
      <c r="N2" s="381"/>
      <c r="O2" s="381"/>
      <c r="P2" s="227"/>
      <c r="Q2" s="227"/>
      <c r="R2" s="227"/>
      <c r="S2" s="227"/>
      <c r="T2" s="227"/>
      <c r="U2" s="381"/>
      <c r="V2" s="381"/>
      <c r="W2" s="381"/>
      <c r="X2" s="381"/>
      <c r="Y2" s="227"/>
      <c r="Z2" s="227"/>
      <c r="AA2" s="381"/>
      <c r="AB2" s="227"/>
      <c r="AC2" s="381"/>
      <c r="AD2" s="227"/>
      <c r="AE2" s="381"/>
      <c r="AF2" s="227"/>
      <c r="AG2" s="381"/>
      <c r="AH2" s="227"/>
      <c r="AI2" s="381"/>
      <c r="AJ2" s="227"/>
      <c r="AK2" s="381"/>
      <c r="AL2" s="227"/>
      <c r="AM2" s="381"/>
      <c r="AN2" s="381"/>
      <c r="AO2" s="275" t="s">
        <v>1</v>
      </c>
      <c r="AP2" s="227"/>
      <c r="AQ2" s="227"/>
    </row>
    <row r="3" spans="1:74" s="274" customFormat="1" ht="15.75" x14ac:dyDescent="0.25">
      <c r="A3" s="227"/>
      <c r="C3" s="229"/>
      <c r="D3" s="227"/>
      <c r="E3" s="227"/>
      <c r="F3" s="227"/>
      <c r="G3" s="227"/>
      <c r="H3" s="381"/>
      <c r="I3" s="227"/>
      <c r="J3" s="381"/>
      <c r="K3" s="381"/>
      <c r="L3" s="381"/>
      <c r="M3" s="381"/>
      <c r="N3" s="381"/>
      <c r="O3" s="381"/>
      <c r="P3" s="227"/>
      <c r="Q3" s="227"/>
      <c r="R3" s="227"/>
      <c r="S3" s="227"/>
      <c r="T3" s="227"/>
      <c r="U3" s="381"/>
      <c r="V3" s="381"/>
      <c r="W3" s="381"/>
      <c r="X3" s="381"/>
      <c r="Y3" s="227"/>
      <c r="Z3" s="227"/>
      <c r="AA3" s="381"/>
      <c r="AB3" s="227"/>
      <c r="AC3" s="381"/>
      <c r="AD3" s="227"/>
      <c r="AE3" s="381"/>
      <c r="AF3" s="227"/>
      <c r="AG3" s="381"/>
      <c r="AH3" s="227"/>
      <c r="AI3" s="381"/>
      <c r="AJ3" s="227"/>
      <c r="AK3" s="381"/>
      <c r="AL3" s="227"/>
      <c r="AM3" s="381"/>
      <c r="AN3" s="381"/>
      <c r="AO3" s="275" t="s">
        <v>2</v>
      </c>
      <c r="AP3" s="227"/>
      <c r="AQ3" s="227"/>
    </row>
    <row r="4" spans="1:74" ht="18.75" x14ac:dyDescent="0.3">
      <c r="A4" s="563" t="s">
        <v>74</v>
      </c>
      <c r="B4" s="563"/>
      <c r="C4" s="563"/>
      <c r="D4" s="563"/>
      <c r="E4" s="563"/>
      <c r="F4" s="563"/>
      <c r="G4" s="563"/>
      <c r="H4" s="564"/>
      <c r="I4" s="563"/>
      <c r="J4" s="564"/>
      <c r="K4" s="564"/>
      <c r="L4" s="564"/>
      <c r="M4" s="564"/>
      <c r="N4" s="564"/>
      <c r="O4" s="564"/>
      <c r="P4" s="563"/>
      <c r="Q4" s="563"/>
      <c r="R4" s="563"/>
      <c r="S4" s="563"/>
      <c r="T4" s="563"/>
      <c r="U4" s="564"/>
      <c r="V4" s="564"/>
      <c r="W4" s="564"/>
      <c r="X4" s="564"/>
      <c r="Y4" s="563"/>
      <c r="Z4" s="563"/>
      <c r="AA4" s="564"/>
      <c r="AB4" s="563"/>
      <c r="AC4" s="564"/>
      <c r="AD4" s="563"/>
      <c r="AE4" s="564"/>
      <c r="AF4" s="563"/>
      <c r="AG4" s="564"/>
      <c r="AH4" s="563"/>
      <c r="AI4" s="564"/>
      <c r="AJ4" s="563"/>
      <c r="AK4" s="564"/>
      <c r="AL4" s="563"/>
      <c r="AM4" s="564"/>
      <c r="AN4" s="564"/>
      <c r="AO4" s="563"/>
    </row>
    <row r="5" spans="1:74" ht="18.75" x14ac:dyDescent="0.3">
      <c r="A5" s="228"/>
      <c r="B5" s="228"/>
      <c r="C5" s="277"/>
      <c r="D5" s="228"/>
      <c r="E5" s="228"/>
      <c r="F5" s="228"/>
      <c r="G5" s="228"/>
      <c r="H5" s="382"/>
      <c r="I5" s="228"/>
      <c r="J5" s="382"/>
      <c r="K5" s="382"/>
      <c r="L5" s="382"/>
      <c r="M5" s="382"/>
      <c r="N5" s="382"/>
      <c r="O5" s="382"/>
      <c r="P5" s="228"/>
      <c r="Q5" s="228"/>
      <c r="R5" s="228"/>
      <c r="S5" s="228"/>
      <c r="T5" s="228"/>
      <c r="U5" s="382"/>
      <c r="V5" s="382"/>
      <c r="W5" s="382"/>
      <c r="X5" s="382"/>
      <c r="Y5" s="228"/>
      <c r="Z5" s="228"/>
      <c r="AA5" s="382"/>
      <c r="AB5" s="228"/>
      <c r="AC5" s="382"/>
      <c r="AD5" s="228"/>
      <c r="AE5" s="382"/>
      <c r="AF5" s="228"/>
      <c r="AG5" s="382"/>
      <c r="AH5" s="228"/>
      <c r="AI5" s="382"/>
      <c r="AJ5" s="228"/>
      <c r="AK5" s="382"/>
      <c r="AL5" s="228"/>
      <c r="AM5" s="382"/>
      <c r="AN5" s="382"/>
      <c r="AO5" s="228"/>
      <c r="AP5" s="228"/>
      <c r="AQ5" s="228"/>
      <c r="AR5" s="278"/>
      <c r="AS5" s="278"/>
      <c r="AT5" s="278"/>
      <c r="AU5" s="278"/>
      <c r="AV5" s="278"/>
      <c r="AW5" s="278"/>
      <c r="AX5" s="278"/>
      <c r="AY5" s="278"/>
      <c r="AZ5" s="278"/>
      <c r="BA5" s="278"/>
      <c r="BB5" s="278"/>
      <c r="BC5" s="278"/>
      <c r="BD5" s="278"/>
      <c r="BE5" s="278"/>
      <c r="BF5" s="278"/>
      <c r="BG5" s="278"/>
      <c r="BH5" s="278"/>
      <c r="BI5" s="278"/>
      <c r="BJ5" s="278"/>
      <c r="BK5" s="278"/>
      <c r="BL5" s="278"/>
      <c r="BM5" s="278"/>
      <c r="BN5" s="278"/>
      <c r="BO5" s="278"/>
      <c r="BP5" s="278"/>
      <c r="BQ5" s="278"/>
      <c r="BR5" s="278"/>
      <c r="BS5" s="278"/>
      <c r="BT5" s="278"/>
    </row>
    <row r="6" spans="1:74" ht="18.75" x14ac:dyDescent="0.2">
      <c r="A6" s="565" t="str">
        <f>G0228_1074205010351_02_0_69_!A6</f>
        <v>Инвестиционная программа_____________ООО "ИнвестГрадСтрой"_____________</v>
      </c>
      <c r="B6" s="565"/>
      <c r="C6" s="565"/>
      <c r="D6" s="565"/>
      <c r="E6" s="565"/>
      <c r="F6" s="565"/>
      <c r="G6" s="565"/>
      <c r="H6" s="566"/>
      <c r="I6" s="565"/>
      <c r="J6" s="566"/>
      <c r="K6" s="566"/>
      <c r="L6" s="566"/>
      <c r="M6" s="566"/>
      <c r="N6" s="566"/>
      <c r="O6" s="566"/>
      <c r="P6" s="565"/>
      <c r="Q6" s="565"/>
      <c r="R6" s="565"/>
      <c r="S6" s="565"/>
      <c r="T6" s="565"/>
      <c r="U6" s="566"/>
      <c r="V6" s="566"/>
      <c r="W6" s="566"/>
      <c r="X6" s="566"/>
      <c r="Y6" s="565"/>
      <c r="Z6" s="565"/>
      <c r="AA6" s="566"/>
      <c r="AB6" s="565"/>
      <c r="AC6" s="566"/>
      <c r="AD6" s="565"/>
      <c r="AE6" s="566"/>
      <c r="AF6" s="565"/>
      <c r="AG6" s="566"/>
      <c r="AH6" s="565"/>
      <c r="AI6" s="566"/>
      <c r="AJ6" s="565"/>
      <c r="AK6" s="566"/>
      <c r="AL6" s="565"/>
      <c r="AM6" s="566"/>
      <c r="AN6" s="566"/>
      <c r="AO6" s="565"/>
      <c r="AP6" s="279"/>
      <c r="AQ6" s="279"/>
      <c r="AR6" s="280"/>
      <c r="AS6" s="280"/>
      <c r="AT6" s="280"/>
      <c r="AU6" s="280"/>
      <c r="AV6" s="280"/>
      <c r="AW6" s="280"/>
      <c r="AX6" s="280"/>
      <c r="AY6" s="280"/>
      <c r="AZ6" s="280"/>
      <c r="BA6" s="280"/>
      <c r="BB6" s="280"/>
      <c r="BC6" s="280"/>
      <c r="BD6" s="280"/>
      <c r="BE6" s="280"/>
      <c r="BF6" s="280"/>
      <c r="BG6" s="280"/>
      <c r="BH6" s="280"/>
      <c r="BI6" s="280"/>
      <c r="BJ6" s="280"/>
      <c r="BK6" s="280"/>
      <c r="BL6" s="280"/>
      <c r="BM6" s="280"/>
      <c r="BN6" s="280"/>
      <c r="BO6" s="280"/>
      <c r="BP6" s="280"/>
      <c r="BQ6" s="280"/>
      <c r="BR6" s="280"/>
      <c r="BS6" s="280"/>
      <c r="BT6" s="280"/>
      <c r="BU6" s="280"/>
      <c r="BV6" s="280"/>
    </row>
    <row r="7" spans="1:74" ht="15.75" x14ac:dyDescent="0.2">
      <c r="A7" s="567" t="s">
        <v>4</v>
      </c>
      <c r="B7" s="567"/>
      <c r="C7" s="567"/>
      <c r="D7" s="567"/>
      <c r="E7" s="567"/>
      <c r="F7" s="567"/>
      <c r="G7" s="567"/>
      <c r="H7" s="568"/>
      <c r="I7" s="567"/>
      <c r="J7" s="568"/>
      <c r="K7" s="568"/>
      <c r="L7" s="568"/>
      <c r="M7" s="568"/>
      <c r="N7" s="568"/>
      <c r="O7" s="568"/>
      <c r="P7" s="567"/>
      <c r="Q7" s="567"/>
      <c r="R7" s="567"/>
      <c r="S7" s="567"/>
      <c r="T7" s="567"/>
      <c r="U7" s="568"/>
      <c r="V7" s="568"/>
      <c r="W7" s="568"/>
      <c r="X7" s="568"/>
      <c r="Y7" s="567"/>
      <c r="Z7" s="567"/>
      <c r="AA7" s="568"/>
      <c r="AB7" s="567"/>
      <c r="AC7" s="568"/>
      <c r="AD7" s="567"/>
      <c r="AE7" s="568"/>
      <c r="AF7" s="567"/>
      <c r="AG7" s="568"/>
      <c r="AH7" s="567"/>
      <c r="AI7" s="568"/>
      <c r="AJ7" s="567"/>
      <c r="AK7" s="568"/>
      <c r="AL7" s="567"/>
      <c r="AM7" s="568"/>
      <c r="AN7" s="568"/>
      <c r="AO7" s="567"/>
      <c r="AP7" s="281"/>
      <c r="AQ7" s="281"/>
      <c r="AR7" s="282"/>
      <c r="AS7" s="282"/>
      <c r="AT7" s="282"/>
      <c r="AU7" s="282"/>
      <c r="AV7" s="282"/>
      <c r="AW7" s="282"/>
      <c r="AX7" s="282"/>
      <c r="AY7" s="282"/>
      <c r="AZ7" s="282"/>
      <c r="BA7" s="282"/>
      <c r="BB7" s="282"/>
      <c r="BC7" s="282"/>
      <c r="BD7" s="282"/>
      <c r="BE7" s="282"/>
      <c r="BF7" s="282"/>
      <c r="BG7" s="282"/>
      <c r="BH7" s="282"/>
      <c r="BI7" s="282"/>
      <c r="BJ7" s="282"/>
      <c r="BK7" s="282"/>
      <c r="BL7" s="282"/>
      <c r="BM7" s="282"/>
      <c r="BN7" s="282"/>
      <c r="BO7" s="282"/>
      <c r="BP7" s="282"/>
      <c r="BQ7" s="282"/>
      <c r="BR7" s="282"/>
      <c r="BS7" s="282"/>
      <c r="BT7" s="282"/>
      <c r="BU7" s="282"/>
      <c r="BV7" s="282"/>
    </row>
    <row r="8" spans="1:74" ht="18.75" x14ac:dyDescent="0.3">
      <c r="AN8" s="386"/>
    </row>
    <row r="9" spans="1:74" ht="18.75" x14ac:dyDescent="0.3">
      <c r="A9" s="569" t="s">
        <v>954</v>
      </c>
      <c r="B9" s="569"/>
      <c r="C9" s="569"/>
      <c r="D9" s="569"/>
      <c r="E9" s="569"/>
      <c r="F9" s="569"/>
      <c r="G9" s="569"/>
      <c r="H9" s="570"/>
      <c r="I9" s="569"/>
      <c r="J9" s="570"/>
      <c r="K9" s="570"/>
      <c r="L9" s="570"/>
      <c r="M9" s="570"/>
      <c r="N9" s="570"/>
      <c r="O9" s="570"/>
      <c r="P9" s="569"/>
      <c r="Q9" s="569"/>
      <c r="R9" s="569"/>
      <c r="S9" s="569"/>
      <c r="T9" s="569"/>
      <c r="U9" s="570"/>
      <c r="V9" s="570"/>
      <c r="W9" s="570"/>
      <c r="X9" s="570"/>
      <c r="Y9" s="569"/>
      <c r="Z9" s="569"/>
      <c r="AA9" s="570"/>
      <c r="AB9" s="569"/>
      <c r="AC9" s="570"/>
      <c r="AD9" s="569"/>
      <c r="AE9" s="570"/>
      <c r="AF9" s="569"/>
      <c r="AG9" s="570"/>
      <c r="AH9" s="569"/>
      <c r="AI9" s="570"/>
      <c r="AJ9" s="569"/>
      <c r="AK9" s="570"/>
      <c r="AL9" s="569"/>
      <c r="AM9" s="570"/>
      <c r="AN9" s="570"/>
      <c r="AO9" s="569"/>
      <c r="AP9" s="228"/>
      <c r="AQ9" s="228"/>
      <c r="AR9" s="278"/>
      <c r="AS9" s="278"/>
      <c r="AT9" s="278"/>
      <c r="AU9" s="278"/>
      <c r="AV9" s="278"/>
      <c r="AW9" s="278"/>
      <c r="AX9" s="278"/>
      <c r="AY9" s="278"/>
      <c r="AZ9" s="278"/>
      <c r="BA9" s="278"/>
      <c r="BB9" s="278"/>
      <c r="BC9" s="278"/>
      <c r="BD9" s="278"/>
      <c r="BE9" s="278"/>
      <c r="BF9" s="278"/>
      <c r="BG9" s="278"/>
      <c r="BH9" s="278"/>
      <c r="BI9" s="278"/>
      <c r="BJ9" s="278"/>
      <c r="BK9" s="278"/>
      <c r="BL9" s="278"/>
      <c r="BM9" s="278"/>
      <c r="BN9" s="278"/>
      <c r="BO9" s="278"/>
      <c r="BP9" s="278"/>
      <c r="BQ9" s="278"/>
      <c r="BR9" s="278"/>
      <c r="BS9" s="278"/>
    </row>
    <row r="10" spans="1:74" ht="18.75" hidden="1" x14ac:dyDescent="0.3">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228"/>
      <c r="AQ10" s="228"/>
      <c r="AR10" s="278"/>
      <c r="AS10" s="278"/>
      <c r="AT10" s="278"/>
      <c r="AU10" s="278"/>
      <c r="AV10" s="278"/>
      <c r="AW10" s="278"/>
      <c r="AX10" s="278"/>
      <c r="AY10" s="278"/>
      <c r="AZ10" s="278"/>
      <c r="BA10" s="278"/>
      <c r="BB10" s="278"/>
      <c r="BC10" s="278"/>
      <c r="BD10" s="278"/>
      <c r="BE10" s="278"/>
      <c r="BF10" s="278"/>
      <c r="BG10" s="278"/>
      <c r="BH10" s="278"/>
      <c r="BI10" s="278"/>
      <c r="BJ10" s="278"/>
      <c r="BK10" s="278"/>
      <c r="BL10" s="278"/>
      <c r="BM10" s="278"/>
      <c r="BN10" s="278"/>
      <c r="BO10" s="278"/>
      <c r="BP10" s="278"/>
      <c r="BQ10" s="278"/>
      <c r="BR10" s="278"/>
      <c r="BS10" s="278"/>
    </row>
    <row r="11" spans="1:74" ht="18.75" hidden="1" x14ac:dyDescent="0.3">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228"/>
      <c r="AQ11" s="228"/>
      <c r="AR11" s="278"/>
      <c r="AS11" s="278"/>
      <c r="AT11" s="278"/>
      <c r="AU11" s="278"/>
      <c r="AV11" s="278"/>
      <c r="AW11" s="278"/>
      <c r="AX11" s="278"/>
      <c r="AY11" s="278"/>
      <c r="AZ11" s="278"/>
      <c r="BA11" s="278"/>
      <c r="BB11" s="278"/>
      <c r="BC11" s="278"/>
      <c r="BD11" s="278"/>
      <c r="BE11" s="278"/>
      <c r="BF11" s="278"/>
      <c r="BG11" s="278"/>
      <c r="BH11" s="278"/>
      <c r="BI11" s="278"/>
      <c r="BJ11" s="278"/>
      <c r="BK11" s="278"/>
      <c r="BL11" s="278"/>
      <c r="BM11" s="278"/>
      <c r="BN11" s="278"/>
      <c r="BO11" s="278"/>
      <c r="BP11" s="278"/>
      <c r="BQ11" s="278"/>
      <c r="BR11" s="278"/>
      <c r="BS11" s="278"/>
    </row>
    <row r="12" spans="1:74" ht="18.75" hidden="1" x14ac:dyDescent="0.3">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228"/>
      <c r="AQ12" s="228"/>
      <c r="AR12" s="278"/>
      <c r="AS12" s="278"/>
      <c r="AT12" s="278"/>
      <c r="AU12" s="278"/>
      <c r="AV12" s="278"/>
      <c r="AW12" s="278"/>
      <c r="AX12" s="278"/>
      <c r="AY12" s="278"/>
      <c r="AZ12" s="278"/>
      <c r="BA12" s="278"/>
      <c r="BB12" s="278"/>
      <c r="BC12" s="278"/>
      <c r="BD12" s="278"/>
      <c r="BE12" s="278"/>
      <c r="BF12" s="278"/>
      <c r="BG12" s="278"/>
      <c r="BH12" s="278"/>
      <c r="BI12" s="278"/>
      <c r="BJ12" s="278"/>
      <c r="BK12" s="278"/>
      <c r="BL12" s="278"/>
      <c r="BM12" s="278"/>
      <c r="BN12" s="278"/>
      <c r="BO12" s="278"/>
      <c r="BP12" s="278"/>
      <c r="BQ12" s="278"/>
      <c r="BR12" s="278"/>
      <c r="BS12" s="278"/>
    </row>
    <row r="13" spans="1:74" ht="18.75" hidden="1" x14ac:dyDescent="0.3">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228"/>
      <c r="AQ13" s="228"/>
      <c r="AR13" s="278"/>
      <c r="AS13" s="278"/>
      <c r="AT13" s="278"/>
      <c r="AU13" s="278"/>
      <c r="AV13" s="278"/>
      <c r="AW13" s="278"/>
      <c r="AX13" s="278"/>
      <c r="AY13" s="278"/>
      <c r="AZ13" s="278"/>
      <c r="BA13" s="278"/>
      <c r="BB13" s="278"/>
      <c r="BC13" s="278"/>
      <c r="BD13" s="278"/>
      <c r="BE13" s="278"/>
      <c r="BF13" s="278"/>
      <c r="BG13" s="278"/>
      <c r="BH13" s="278"/>
      <c r="BI13" s="278"/>
      <c r="BJ13" s="278"/>
      <c r="BK13" s="278"/>
      <c r="BL13" s="278"/>
      <c r="BM13" s="278"/>
      <c r="BN13" s="278"/>
      <c r="BO13" s="278"/>
      <c r="BP13" s="278"/>
      <c r="BQ13" s="278"/>
      <c r="BR13" s="278"/>
      <c r="BS13" s="278"/>
    </row>
    <row r="14" spans="1:74" ht="18.75" x14ac:dyDescent="0.3">
      <c r="A14" s="228"/>
      <c r="B14" s="228"/>
      <c r="C14" s="277"/>
      <c r="D14" s="228"/>
      <c r="E14" s="228"/>
      <c r="F14" s="228"/>
      <c r="G14" s="228"/>
      <c r="H14" s="382"/>
      <c r="I14" s="228"/>
      <c r="J14" s="382"/>
      <c r="K14" s="382"/>
      <c r="L14" s="382"/>
      <c r="M14" s="382"/>
      <c r="N14" s="382"/>
      <c r="O14" s="382"/>
      <c r="P14" s="228"/>
      <c r="Q14" s="228"/>
      <c r="R14" s="228"/>
      <c r="S14" s="228"/>
      <c r="T14" s="228"/>
      <c r="U14" s="382"/>
      <c r="V14" s="382"/>
      <c r="W14" s="382"/>
      <c r="X14" s="382"/>
      <c r="Y14" s="228"/>
      <c r="Z14" s="228"/>
      <c r="AA14" s="382"/>
      <c r="AB14" s="228"/>
      <c r="AC14" s="382"/>
      <c r="AD14" s="228"/>
      <c r="AE14" s="382"/>
      <c r="AF14" s="228"/>
      <c r="AG14" s="382"/>
      <c r="AH14" s="228"/>
      <c r="AI14" s="382"/>
      <c r="AJ14" s="228"/>
      <c r="AK14" s="382"/>
      <c r="AL14" s="228"/>
      <c r="AM14" s="382"/>
      <c r="AN14" s="382"/>
      <c r="AO14" s="228"/>
      <c r="AP14" s="228"/>
      <c r="AQ14" s="228"/>
      <c r="AR14" s="278"/>
      <c r="AS14" s="278"/>
      <c r="AT14" s="278"/>
      <c r="AU14" s="278"/>
      <c r="AV14" s="278"/>
      <c r="AW14" s="278"/>
      <c r="AX14" s="278"/>
      <c r="AY14" s="278"/>
      <c r="AZ14" s="278"/>
      <c r="BA14" s="278"/>
      <c r="BB14" s="278"/>
      <c r="BC14" s="278"/>
      <c r="BD14" s="278"/>
      <c r="BE14" s="278"/>
      <c r="BF14" s="278"/>
      <c r="BG14" s="278"/>
      <c r="BH14" s="278"/>
      <c r="BI14" s="278"/>
      <c r="BJ14" s="278"/>
      <c r="BK14" s="278"/>
      <c r="BL14" s="278"/>
      <c r="BM14" s="278"/>
      <c r="BN14" s="278"/>
      <c r="BO14" s="278"/>
      <c r="BP14" s="278"/>
      <c r="BQ14" s="278"/>
      <c r="BR14" s="278"/>
      <c r="BS14" s="278"/>
    </row>
    <row r="15" spans="1:74" ht="42.75" customHeight="1" x14ac:dyDescent="0.2">
      <c r="A15" s="534" t="s">
        <v>5</v>
      </c>
      <c r="B15" s="534" t="s">
        <v>6</v>
      </c>
      <c r="C15" s="534" t="s">
        <v>44</v>
      </c>
      <c r="D15" s="544" t="s">
        <v>75</v>
      </c>
      <c r="E15" s="544" t="s">
        <v>46</v>
      </c>
      <c r="F15" s="534" t="s">
        <v>76</v>
      </c>
      <c r="G15" s="534"/>
      <c r="H15" s="532" t="s">
        <v>697</v>
      </c>
      <c r="I15" s="534"/>
      <c r="J15" s="532" t="s">
        <v>861</v>
      </c>
      <c r="K15" s="532" t="s">
        <v>77</v>
      </c>
      <c r="L15" s="532"/>
      <c r="M15" s="532"/>
      <c r="N15" s="532"/>
      <c r="O15" s="532"/>
      <c r="P15" s="534"/>
      <c r="Q15" s="534"/>
      <c r="R15" s="534"/>
      <c r="S15" s="534"/>
      <c r="T15" s="534"/>
      <c r="U15" s="532" t="s">
        <v>78</v>
      </c>
      <c r="V15" s="532"/>
      <c r="W15" s="532"/>
      <c r="X15" s="532"/>
      <c r="Y15" s="534"/>
      <c r="Z15" s="534"/>
      <c r="AA15" s="532" t="s">
        <v>969</v>
      </c>
      <c r="AB15" s="534"/>
      <c r="AC15" s="532" t="s">
        <v>79</v>
      </c>
      <c r="AD15" s="532"/>
      <c r="AE15" s="532"/>
      <c r="AF15" s="532"/>
      <c r="AG15" s="532"/>
      <c r="AH15" s="532"/>
      <c r="AI15" s="532"/>
      <c r="AJ15" s="532"/>
      <c r="AK15" s="532"/>
      <c r="AL15" s="532"/>
      <c r="AM15" s="532"/>
      <c r="AN15" s="532"/>
      <c r="AO15" s="534" t="s">
        <v>80</v>
      </c>
    </row>
    <row r="16" spans="1:74" ht="48" customHeight="1" x14ac:dyDescent="0.2">
      <c r="A16" s="534"/>
      <c r="B16" s="534"/>
      <c r="C16" s="534"/>
      <c r="D16" s="544"/>
      <c r="E16" s="544"/>
      <c r="F16" s="534"/>
      <c r="G16" s="534"/>
      <c r="H16" s="532"/>
      <c r="I16" s="534"/>
      <c r="J16" s="532"/>
      <c r="K16" s="532" t="s">
        <v>54</v>
      </c>
      <c r="L16" s="532"/>
      <c r="M16" s="532"/>
      <c r="N16" s="532"/>
      <c r="O16" s="532"/>
      <c r="P16" s="534" t="s">
        <v>81</v>
      </c>
      <c r="Q16" s="534"/>
      <c r="R16" s="534"/>
      <c r="S16" s="534"/>
      <c r="T16" s="534"/>
      <c r="U16" s="532" t="s">
        <v>966</v>
      </c>
      <c r="V16" s="532"/>
      <c r="W16" s="532" t="s">
        <v>967</v>
      </c>
      <c r="X16" s="532"/>
      <c r="Y16" s="534" t="s">
        <v>968</v>
      </c>
      <c r="Z16" s="534"/>
      <c r="AA16" s="532"/>
      <c r="AB16" s="534"/>
      <c r="AC16" s="532" t="s">
        <v>862</v>
      </c>
      <c r="AD16" s="534"/>
      <c r="AE16" s="532" t="s">
        <v>863</v>
      </c>
      <c r="AF16" s="534"/>
      <c r="AG16" s="532" t="s">
        <v>864</v>
      </c>
      <c r="AH16" s="534"/>
      <c r="AI16" s="532" t="s">
        <v>865</v>
      </c>
      <c r="AJ16" s="534"/>
      <c r="AK16" s="532" t="s">
        <v>866</v>
      </c>
      <c r="AL16" s="534"/>
      <c r="AM16" s="532" t="s">
        <v>56</v>
      </c>
      <c r="AN16" s="532" t="s">
        <v>82</v>
      </c>
      <c r="AO16" s="534"/>
    </row>
    <row r="17" spans="1:44" ht="132.75" x14ac:dyDescent="0.2">
      <c r="A17" s="534"/>
      <c r="B17" s="534"/>
      <c r="C17" s="534"/>
      <c r="D17" s="544"/>
      <c r="E17" s="544"/>
      <c r="F17" s="260" t="s">
        <v>54</v>
      </c>
      <c r="G17" s="260" t="s">
        <v>55</v>
      </c>
      <c r="H17" s="367" t="s">
        <v>58</v>
      </c>
      <c r="I17" s="260" t="s">
        <v>55</v>
      </c>
      <c r="J17" s="532"/>
      <c r="K17" s="368" t="s">
        <v>83</v>
      </c>
      <c r="L17" s="368" t="s">
        <v>84</v>
      </c>
      <c r="M17" s="368" t="s">
        <v>85</v>
      </c>
      <c r="N17" s="368" t="s">
        <v>86</v>
      </c>
      <c r="O17" s="368" t="s">
        <v>87</v>
      </c>
      <c r="P17" s="6" t="s">
        <v>83</v>
      </c>
      <c r="Q17" s="6" t="s">
        <v>84</v>
      </c>
      <c r="R17" s="6" t="s">
        <v>85</v>
      </c>
      <c r="S17" s="6" t="s">
        <v>86</v>
      </c>
      <c r="T17" s="6" t="s">
        <v>87</v>
      </c>
      <c r="U17" s="368" t="s">
        <v>88</v>
      </c>
      <c r="V17" s="368" t="s">
        <v>89</v>
      </c>
      <c r="W17" s="368" t="s">
        <v>88</v>
      </c>
      <c r="X17" s="368" t="s">
        <v>89</v>
      </c>
      <c r="Y17" s="6" t="s">
        <v>88</v>
      </c>
      <c r="Z17" s="6" t="s">
        <v>89</v>
      </c>
      <c r="AA17" s="367" t="s">
        <v>54</v>
      </c>
      <c r="AB17" s="260" t="s">
        <v>867</v>
      </c>
      <c r="AC17" s="367" t="s">
        <v>54</v>
      </c>
      <c r="AD17" s="260" t="s">
        <v>867</v>
      </c>
      <c r="AE17" s="367" t="s">
        <v>54</v>
      </c>
      <c r="AF17" s="260" t="s">
        <v>867</v>
      </c>
      <c r="AG17" s="367" t="s">
        <v>54</v>
      </c>
      <c r="AH17" s="260" t="s">
        <v>867</v>
      </c>
      <c r="AI17" s="367" t="s">
        <v>54</v>
      </c>
      <c r="AJ17" s="260" t="s">
        <v>867</v>
      </c>
      <c r="AK17" s="367" t="s">
        <v>54</v>
      </c>
      <c r="AL17" s="260" t="s">
        <v>867</v>
      </c>
      <c r="AM17" s="532"/>
      <c r="AN17" s="532"/>
      <c r="AO17" s="534"/>
    </row>
    <row r="18" spans="1:44" s="385" customFormat="1" ht="15.75" x14ac:dyDescent="0.2">
      <c r="A18" s="259">
        <v>1</v>
      </c>
      <c r="B18" s="259">
        <v>2</v>
      </c>
      <c r="C18" s="259">
        <v>3</v>
      </c>
      <c r="D18" s="259">
        <v>4</v>
      </c>
      <c r="E18" s="259">
        <v>5</v>
      </c>
      <c r="F18" s="259">
        <v>6</v>
      </c>
      <c r="G18" s="259">
        <v>7</v>
      </c>
      <c r="H18" s="259">
        <v>8</v>
      </c>
      <c r="I18" s="259">
        <v>9</v>
      </c>
      <c r="J18" s="259">
        <v>10</v>
      </c>
      <c r="K18" s="259">
        <v>11</v>
      </c>
      <c r="L18" s="259">
        <v>12</v>
      </c>
      <c r="M18" s="259">
        <v>13</v>
      </c>
      <c r="N18" s="259">
        <v>14</v>
      </c>
      <c r="O18" s="259">
        <v>15</v>
      </c>
      <c r="P18" s="259">
        <v>16</v>
      </c>
      <c r="Q18" s="259">
        <v>17</v>
      </c>
      <c r="R18" s="259">
        <v>18</v>
      </c>
      <c r="S18" s="259">
        <v>19</v>
      </c>
      <c r="T18" s="259">
        <v>20</v>
      </c>
      <c r="U18" s="259">
        <v>21</v>
      </c>
      <c r="V18" s="259">
        <v>22</v>
      </c>
      <c r="W18" s="259">
        <v>23</v>
      </c>
      <c r="X18" s="259">
        <v>24</v>
      </c>
      <c r="Y18" s="259">
        <v>25</v>
      </c>
      <c r="Z18" s="259">
        <v>26</v>
      </c>
      <c r="AA18" s="259">
        <v>27</v>
      </c>
      <c r="AB18" s="259">
        <v>28</v>
      </c>
      <c r="AC18" s="259" t="s">
        <v>93</v>
      </c>
      <c r="AD18" s="259" t="s">
        <v>94</v>
      </c>
      <c r="AE18" s="259" t="s">
        <v>95</v>
      </c>
      <c r="AF18" s="259" t="s">
        <v>96</v>
      </c>
      <c r="AG18" s="259" t="s">
        <v>97</v>
      </c>
      <c r="AH18" s="259" t="s">
        <v>98</v>
      </c>
      <c r="AI18" s="259" t="s">
        <v>664</v>
      </c>
      <c r="AJ18" s="259" t="s">
        <v>665</v>
      </c>
      <c r="AK18" s="259" t="s">
        <v>666</v>
      </c>
      <c r="AL18" s="259" t="s">
        <v>667</v>
      </c>
      <c r="AM18" s="259">
        <v>30</v>
      </c>
      <c r="AN18" s="259">
        <v>31</v>
      </c>
      <c r="AO18" s="259">
        <v>32</v>
      </c>
      <c r="AP18" s="384"/>
      <c r="AQ18" s="384"/>
      <c r="AR18" s="385">
        <f>SUM(AD18,AF18,AH18)</f>
        <v>0</v>
      </c>
    </row>
    <row r="19" spans="1:44" s="423" customFormat="1" ht="31.5" x14ac:dyDescent="0.25">
      <c r="A19" s="428">
        <f>G0228_1074205010351_02_0_69_!A19</f>
        <v>0</v>
      </c>
      <c r="B19" s="427" t="str">
        <f>G0228_1074205010351_02_0_69_!B19</f>
        <v>ВСЕГО по инвестиционной программе, в том числе:</v>
      </c>
      <c r="C19" s="428" t="str">
        <f>G0228_1074205010351_02_0_69_!C19</f>
        <v>Г</v>
      </c>
      <c r="D19" s="426" t="str">
        <f>G0228_1074205010351_02_0_69_!E19</f>
        <v>нд</v>
      </c>
      <c r="E19" s="426" t="str">
        <f>G0228_1074205010351_02_0_69_!F19</f>
        <v>нд</v>
      </c>
      <c r="F19" s="426" t="str">
        <f>G0228_1074205010351_02_0_69_!G19</f>
        <v>нд</v>
      </c>
      <c r="G19" s="426" t="str">
        <f>G0228_1074205010351_02_0_69_!H19</f>
        <v>нд</v>
      </c>
      <c r="H19" s="387">
        <f>SUM(H20:H25)</f>
        <v>1.5690304568527917</v>
      </c>
      <c r="I19" s="387">
        <f t="shared" ref="I19:AN19" si="0">SUM(I20:I25)</f>
        <v>234.90058223350258</v>
      </c>
      <c r="J19" s="387">
        <f t="shared" si="0"/>
        <v>0</v>
      </c>
      <c r="K19" s="387">
        <f t="shared" si="0"/>
        <v>10.970816611702819</v>
      </c>
      <c r="L19" s="387">
        <f t="shared" si="0"/>
        <v>0</v>
      </c>
      <c r="M19" s="387">
        <f t="shared" si="0"/>
        <v>1.16066623309185</v>
      </c>
      <c r="N19" s="387">
        <f t="shared" si="0"/>
        <v>5.1673403786109686</v>
      </c>
      <c r="O19" s="387">
        <f t="shared" si="0"/>
        <v>4.1215000000000002</v>
      </c>
      <c r="P19" s="387">
        <f t="shared" si="0"/>
        <v>243.27963605839886</v>
      </c>
      <c r="Q19" s="387">
        <f t="shared" si="0"/>
        <v>232.68</v>
      </c>
      <c r="R19" s="387">
        <f t="shared" si="0"/>
        <v>0</v>
      </c>
      <c r="S19" s="387">
        <f t="shared" si="0"/>
        <v>4.9249999999999998</v>
      </c>
      <c r="T19" s="387">
        <f t="shared" si="0"/>
        <v>5.6746360583988675</v>
      </c>
      <c r="U19" s="387">
        <f t="shared" si="0"/>
        <v>1.5690304568527917</v>
      </c>
      <c r="V19" s="387">
        <f t="shared" si="0"/>
        <v>6.9811127250655343</v>
      </c>
      <c r="W19" s="387">
        <f t="shared" si="0"/>
        <v>1.5690304568527917</v>
      </c>
      <c r="X19" s="387">
        <f t="shared" si="0"/>
        <v>6.9811127250655343</v>
      </c>
      <c r="Y19" s="387">
        <f t="shared" si="0"/>
        <v>1.5690304568527917</v>
      </c>
      <c r="Z19" s="387">
        <f t="shared" si="0"/>
        <v>5.5288027250655354</v>
      </c>
      <c r="AA19" s="387">
        <f t="shared" si="0"/>
        <v>3.1905000000000001</v>
      </c>
      <c r="AB19" s="387">
        <f t="shared" si="0"/>
        <v>237.75083333333333</v>
      </c>
      <c r="AC19" s="387">
        <f t="shared" si="0"/>
        <v>3.1905000000000001</v>
      </c>
      <c r="AD19" s="387">
        <f t="shared" si="0"/>
        <v>3.1905000000000001</v>
      </c>
      <c r="AE19" s="387">
        <f t="shared" si="0"/>
        <v>3.2320000000000002</v>
      </c>
      <c r="AF19" s="387">
        <f t="shared" si="0"/>
        <v>1.7796900000000002</v>
      </c>
      <c r="AG19" s="387">
        <f t="shared" si="0"/>
        <v>5.2035290083333328</v>
      </c>
      <c r="AH19" s="387">
        <f t="shared" si="0"/>
        <v>0.13269567499999999</v>
      </c>
      <c r="AI19" s="387">
        <f t="shared" si="0"/>
        <v>0.16608190682999996</v>
      </c>
      <c r="AJ19" s="387">
        <f t="shared" si="0"/>
        <v>9.7660819068299993</v>
      </c>
      <c r="AK19" s="387">
        <f t="shared" si="0"/>
        <v>0.25983514323553492</v>
      </c>
      <c r="AL19" s="387">
        <f t="shared" si="0"/>
        <v>223.33983514323558</v>
      </c>
      <c r="AM19" s="400">
        <f t="shared" si="0"/>
        <v>12.051946058398869</v>
      </c>
      <c r="AN19" s="400">
        <f t="shared" si="0"/>
        <v>238.2088027250656</v>
      </c>
      <c r="AO19" s="425" t="str">
        <f>IF(G0228_1074205010351_02_0_69_!CT19="","",G0228_1074205010351_02_0_69_!CT19)</f>
        <v>нд</v>
      </c>
      <c r="AP19" s="424">
        <f>SUM(AC19,AE19,AG19,AI19,AK19)</f>
        <v>12.051946058398867</v>
      </c>
      <c r="AQ19" s="424">
        <f>SUM(AC19,AE19,AG19,AJ19,AL19)</f>
        <v>244.7319460583989</v>
      </c>
    </row>
    <row r="20" spans="1:44" ht="15.75" x14ac:dyDescent="0.2">
      <c r="A20" s="284" t="str">
        <f>G0228_1074205010351_02_0_69_!A20</f>
        <v>0.1</v>
      </c>
      <c r="B20" s="226" t="str">
        <f>G0228_1074205010351_02_0_69_!B20</f>
        <v>Технологическое присоединение, всего</v>
      </c>
      <c r="C20" s="284" t="str">
        <f>G0228_1074205010351_02_0_69_!C20</f>
        <v>Г</v>
      </c>
      <c r="D20" s="260" t="str">
        <f>G0228_1074205010351_02_0_69_!E20</f>
        <v>нд</v>
      </c>
      <c r="E20" s="260" t="str">
        <f>G0228_1074205010351_02_0_69_!F20</f>
        <v>нд</v>
      </c>
      <c r="F20" s="260" t="str">
        <f>G0228_1074205010351_02_0_69_!G20</f>
        <v>нд</v>
      </c>
      <c r="G20" s="260" t="str">
        <f>G0228_1074205010351_02_0_69_!H20</f>
        <v>нд</v>
      </c>
      <c r="H20" s="369">
        <f>SUM(H26)</f>
        <v>0</v>
      </c>
      <c r="I20" s="369">
        <f t="shared" ref="I20:AL20" si="1">SUM(I26)</f>
        <v>0</v>
      </c>
      <c r="J20" s="369">
        <f t="shared" si="1"/>
        <v>0</v>
      </c>
      <c r="K20" s="369">
        <f t="shared" si="1"/>
        <v>0</v>
      </c>
      <c r="L20" s="369">
        <f t="shared" si="1"/>
        <v>0</v>
      </c>
      <c r="M20" s="369">
        <f t="shared" si="1"/>
        <v>0</v>
      </c>
      <c r="N20" s="369">
        <f t="shared" si="1"/>
        <v>0</v>
      </c>
      <c r="O20" s="369">
        <f t="shared" si="1"/>
        <v>0</v>
      </c>
      <c r="P20" s="369">
        <f t="shared" si="1"/>
        <v>0</v>
      </c>
      <c r="Q20" s="369">
        <f t="shared" si="1"/>
        <v>0</v>
      </c>
      <c r="R20" s="369">
        <f t="shared" si="1"/>
        <v>0</v>
      </c>
      <c r="S20" s="369">
        <f t="shared" si="1"/>
        <v>0</v>
      </c>
      <c r="T20" s="369">
        <f t="shared" si="1"/>
        <v>0</v>
      </c>
      <c r="U20" s="369">
        <f t="shared" si="1"/>
        <v>0</v>
      </c>
      <c r="V20" s="369">
        <f t="shared" si="1"/>
        <v>0</v>
      </c>
      <c r="W20" s="369">
        <f t="shared" si="1"/>
        <v>0</v>
      </c>
      <c r="X20" s="369">
        <f t="shared" si="1"/>
        <v>0</v>
      </c>
      <c r="Y20" s="369">
        <f t="shared" si="1"/>
        <v>0</v>
      </c>
      <c r="Z20" s="369">
        <f t="shared" si="1"/>
        <v>0</v>
      </c>
      <c r="AA20" s="369">
        <f t="shared" si="1"/>
        <v>0</v>
      </c>
      <c r="AB20" s="369">
        <f t="shared" si="1"/>
        <v>0</v>
      </c>
      <c r="AC20" s="369">
        <f t="shared" si="1"/>
        <v>0</v>
      </c>
      <c r="AD20" s="369">
        <f t="shared" si="1"/>
        <v>0</v>
      </c>
      <c r="AE20" s="369">
        <f t="shared" si="1"/>
        <v>0</v>
      </c>
      <c r="AF20" s="369">
        <f t="shared" si="1"/>
        <v>0</v>
      </c>
      <c r="AG20" s="369">
        <f t="shared" si="1"/>
        <v>0</v>
      </c>
      <c r="AH20" s="369">
        <f t="shared" si="1"/>
        <v>0</v>
      </c>
      <c r="AI20" s="369">
        <f t="shared" si="1"/>
        <v>0</v>
      </c>
      <c r="AJ20" s="369">
        <f t="shared" si="1"/>
        <v>0</v>
      </c>
      <c r="AK20" s="369">
        <f t="shared" si="1"/>
        <v>0</v>
      </c>
      <c r="AL20" s="369">
        <f t="shared" si="1"/>
        <v>0</v>
      </c>
      <c r="AM20" s="367">
        <f t="shared" ref="AM20:AM75" si="2">SUM(AC20,AE20,AG20,AI20,AK20)</f>
        <v>0</v>
      </c>
      <c r="AN20" s="367">
        <f t="shared" ref="AN20:AN75" si="3">SUM(AD20,AF20,AH20,AJ20,AL20)</f>
        <v>0</v>
      </c>
      <c r="AO20" s="286" t="str">
        <f>IF(G0228_1074205010351_02_0_69_!CT20="","",G0228_1074205010351_02_0_69_!CT20)</f>
        <v>нд</v>
      </c>
      <c r="AP20" s="287">
        <f t="shared" ref="AP20:AP76" si="4">SUM(AC20,AE20,AG20,AI20,AK20)</f>
        <v>0</v>
      </c>
      <c r="AQ20" s="287">
        <f t="shared" ref="AQ20:AQ76" si="5">SUM(AC20,AE20,AG20,AJ20,AL20)</f>
        <v>0</v>
      </c>
    </row>
    <row r="21" spans="1:44" ht="31.5" x14ac:dyDescent="0.2">
      <c r="A21" s="284" t="str">
        <f>G0228_1074205010351_02_0_69_!A21</f>
        <v>0.2</v>
      </c>
      <c r="B21" s="226" t="str">
        <f>G0228_1074205010351_02_0_69_!B21</f>
        <v>Реконструкция, модернизация, техническое перевооружение, всего</v>
      </c>
      <c r="C21" s="284" t="str">
        <f>G0228_1074205010351_02_0_69_!C21</f>
        <v>Г</v>
      </c>
      <c r="D21" s="260" t="str">
        <f>G0228_1074205010351_02_0_69_!E21</f>
        <v>нд</v>
      </c>
      <c r="E21" s="260" t="str">
        <f>G0228_1074205010351_02_0_69_!F21</f>
        <v>нд</v>
      </c>
      <c r="F21" s="260" t="str">
        <f>G0228_1074205010351_02_0_69_!G21</f>
        <v>нд</v>
      </c>
      <c r="G21" s="260" t="str">
        <f>G0228_1074205010351_02_0_69_!H21</f>
        <v>нд</v>
      </c>
      <c r="H21" s="369">
        <f>SUM(H44)</f>
        <v>0.8620035532994923</v>
      </c>
      <c r="I21" s="369">
        <f t="shared" ref="I21:AL21" si="6">SUM(I44)</f>
        <v>234.41471928934013</v>
      </c>
      <c r="J21" s="369">
        <f t="shared" si="6"/>
        <v>0</v>
      </c>
      <c r="K21" s="369">
        <f t="shared" si="6"/>
        <v>6.3280066117028184</v>
      </c>
      <c r="L21" s="369">
        <f t="shared" si="6"/>
        <v>0</v>
      </c>
      <c r="M21" s="369">
        <f t="shared" si="6"/>
        <v>1.16066623309185</v>
      </c>
      <c r="N21" s="369">
        <f t="shared" si="6"/>
        <v>5.1673403786109686</v>
      </c>
      <c r="O21" s="369">
        <f t="shared" si="6"/>
        <v>0</v>
      </c>
      <c r="P21" s="369">
        <f t="shared" si="6"/>
        <v>240.08913605839888</v>
      </c>
      <c r="Q21" s="369">
        <f t="shared" si="6"/>
        <v>232.68</v>
      </c>
      <c r="R21" s="369">
        <f t="shared" si="6"/>
        <v>0</v>
      </c>
      <c r="S21" s="369">
        <f t="shared" si="6"/>
        <v>4.9249999999999998</v>
      </c>
      <c r="T21" s="369">
        <f t="shared" si="6"/>
        <v>2.4841360583988679</v>
      </c>
      <c r="U21" s="369">
        <f t="shared" si="6"/>
        <v>0.8620035532994923</v>
      </c>
      <c r="V21" s="369">
        <f t="shared" si="6"/>
        <v>2.3383027250655348</v>
      </c>
      <c r="W21" s="369">
        <f t="shared" si="6"/>
        <v>0.8620035532994923</v>
      </c>
      <c r="X21" s="369">
        <f t="shared" si="6"/>
        <v>2.3383027250655348</v>
      </c>
      <c r="Y21" s="369">
        <f t="shared" si="6"/>
        <v>0.8620035532994923</v>
      </c>
      <c r="Z21" s="369">
        <f t="shared" si="6"/>
        <v>2.3383027250655348</v>
      </c>
      <c r="AA21" s="369">
        <f t="shared" si="6"/>
        <v>0</v>
      </c>
      <c r="AB21" s="369">
        <f t="shared" si="6"/>
        <v>237.75083333333333</v>
      </c>
      <c r="AC21" s="369">
        <f t="shared" si="6"/>
        <v>0</v>
      </c>
      <c r="AD21" s="369">
        <f t="shared" si="6"/>
        <v>0</v>
      </c>
      <c r="AE21" s="369">
        <f t="shared" si="6"/>
        <v>1.7796900000000002</v>
      </c>
      <c r="AF21" s="369">
        <f t="shared" si="6"/>
        <v>1.7796900000000002</v>
      </c>
      <c r="AG21" s="369">
        <f t="shared" si="6"/>
        <v>5.2035290083333328</v>
      </c>
      <c r="AH21" s="369">
        <f>SUM(AH44)</f>
        <v>0.13269567499999999</v>
      </c>
      <c r="AI21" s="369">
        <f t="shared" si="6"/>
        <v>0.16608190682999996</v>
      </c>
      <c r="AJ21" s="369">
        <f t="shared" si="6"/>
        <v>9.7660819068299993</v>
      </c>
      <c r="AK21" s="369">
        <f t="shared" si="6"/>
        <v>0.25983514323553492</v>
      </c>
      <c r="AL21" s="369">
        <f t="shared" si="6"/>
        <v>223.33983514323558</v>
      </c>
      <c r="AM21" s="367">
        <f t="shared" si="2"/>
        <v>7.4091360583988681</v>
      </c>
      <c r="AN21" s="492">
        <f t="shared" si="3"/>
        <v>235.01830272506558</v>
      </c>
      <c r="AO21" s="286" t="str">
        <f>IF(G0228_1074205010351_02_0_69_!CT21="","",G0228_1074205010351_02_0_69_!CT21)</f>
        <v>нд</v>
      </c>
      <c r="AP21" s="287">
        <f t="shared" si="4"/>
        <v>7.4091360583988681</v>
      </c>
      <c r="AQ21" s="287">
        <f t="shared" si="5"/>
        <v>240.08913605839891</v>
      </c>
    </row>
    <row r="22" spans="1:44" ht="63" x14ac:dyDescent="0.2">
      <c r="A22" s="284" t="str">
        <f>G0228_1074205010351_02_0_69_!A22</f>
        <v>0.3</v>
      </c>
      <c r="B22" s="226"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284" t="str">
        <f>G0228_1074205010351_02_0_69_!C22</f>
        <v>Г</v>
      </c>
      <c r="D22" s="260" t="str">
        <f>G0228_1074205010351_02_0_69_!E22</f>
        <v>нд</v>
      </c>
      <c r="E22" s="260" t="str">
        <f>G0228_1074205010351_02_0_69_!F22</f>
        <v>нд</v>
      </c>
      <c r="F22" s="260" t="str">
        <f>G0228_1074205010351_02_0_69_!G22</f>
        <v>нд</v>
      </c>
      <c r="G22" s="260" t="str">
        <f>G0228_1074205010351_02_0_69_!H22</f>
        <v>нд</v>
      </c>
      <c r="H22" s="369">
        <f>SUM(H74)</f>
        <v>0</v>
      </c>
      <c r="I22" s="369">
        <f t="shared" ref="I22:AL22" si="7">SUM(I74)</f>
        <v>0</v>
      </c>
      <c r="J22" s="369">
        <f t="shared" si="7"/>
        <v>0</v>
      </c>
      <c r="K22" s="369">
        <f t="shared" si="7"/>
        <v>0</v>
      </c>
      <c r="L22" s="369">
        <f t="shared" si="7"/>
        <v>0</v>
      </c>
      <c r="M22" s="369">
        <f t="shared" si="7"/>
        <v>0</v>
      </c>
      <c r="N22" s="369">
        <f t="shared" si="7"/>
        <v>0</v>
      </c>
      <c r="O22" s="369">
        <f t="shared" si="7"/>
        <v>0</v>
      </c>
      <c r="P22" s="369">
        <f t="shared" si="7"/>
        <v>0</v>
      </c>
      <c r="Q22" s="369">
        <f t="shared" si="7"/>
        <v>0</v>
      </c>
      <c r="R22" s="369">
        <f t="shared" si="7"/>
        <v>0</v>
      </c>
      <c r="S22" s="369">
        <f t="shared" si="7"/>
        <v>0</v>
      </c>
      <c r="T22" s="369">
        <f t="shared" si="7"/>
        <v>0</v>
      </c>
      <c r="U22" s="369">
        <f t="shared" si="7"/>
        <v>0</v>
      </c>
      <c r="V22" s="369">
        <f t="shared" si="7"/>
        <v>0</v>
      </c>
      <c r="W22" s="369">
        <f t="shared" si="7"/>
        <v>0</v>
      </c>
      <c r="X22" s="369">
        <f t="shared" si="7"/>
        <v>0</v>
      </c>
      <c r="Y22" s="369">
        <f t="shared" si="7"/>
        <v>0</v>
      </c>
      <c r="Z22" s="369">
        <f t="shared" si="7"/>
        <v>0</v>
      </c>
      <c r="AA22" s="369">
        <f t="shared" si="7"/>
        <v>0</v>
      </c>
      <c r="AB22" s="369">
        <f t="shared" si="7"/>
        <v>0</v>
      </c>
      <c r="AC22" s="369">
        <f t="shared" si="7"/>
        <v>0</v>
      </c>
      <c r="AD22" s="369">
        <f t="shared" si="7"/>
        <v>0</v>
      </c>
      <c r="AE22" s="369">
        <f t="shared" si="7"/>
        <v>0</v>
      </c>
      <c r="AF22" s="369">
        <f t="shared" si="7"/>
        <v>0</v>
      </c>
      <c r="AG22" s="369">
        <f t="shared" si="7"/>
        <v>0</v>
      </c>
      <c r="AH22" s="369">
        <f t="shared" si="7"/>
        <v>0</v>
      </c>
      <c r="AI22" s="369">
        <f t="shared" si="7"/>
        <v>0</v>
      </c>
      <c r="AJ22" s="369">
        <f t="shared" si="7"/>
        <v>0</v>
      </c>
      <c r="AK22" s="369">
        <f t="shared" si="7"/>
        <v>0</v>
      </c>
      <c r="AL22" s="369">
        <f t="shared" si="7"/>
        <v>0</v>
      </c>
      <c r="AM22" s="367">
        <f t="shared" si="2"/>
        <v>0</v>
      </c>
      <c r="AN22" s="367">
        <f t="shared" si="3"/>
        <v>0</v>
      </c>
      <c r="AO22" s="286" t="str">
        <f>IF(G0228_1074205010351_02_0_69_!CT22="","",G0228_1074205010351_02_0_69_!CT22)</f>
        <v>нд</v>
      </c>
      <c r="AP22" s="287">
        <f t="shared" si="4"/>
        <v>0</v>
      </c>
      <c r="AQ22" s="287">
        <f t="shared" si="5"/>
        <v>0</v>
      </c>
    </row>
    <row r="23" spans="1:44" ht="31.5" x14ac:dyDescent="0.2">
      <c r="A23" s="284" t="str">
        <f>G0228_1074205010351_02_0_69_!A23</f>
        <v>0.4</v>
      </c>
      <c r="B23" s="226" t="str">
        <f>G0228_1074205010351_02_0_69_!B23</f>
        <v>Прочее новое строительство объектов электросетевого хозяйства, всего</v>
      </c>
      <c r="C23" s="284" t="str">
        <f>G0228_1074205010351_02_0_69_!C23</f>
        <v>Г</v>
      </c>
      <c r="D23" s="260" t="str">
        <f>G0228_1074205010351_02_0_69_!E23</f>
        <v>нд</v>
      </c>
      <c r="E23" s="260" t="str">
        <f>G0228_1074205010351_02_0_69_!F23</f>
        <v>нд</v>
      </c>
      <c r="F23" s="260" t="str">
        <f>G0228_1074205010351_02_0_69_!G23</f>
        <v>нд</v>
      </c>
      <c r="G23" s="260" t="str">
        <f>G0228_1074205010351_02_0_69_!H23</f>
        <v>нд</v>
      </c>
      <c r="H23" s="369">
        <f>SUM(H78)</f>
        <v>0</v>
      </c>
      <c r="I23" s="369">
        <f t="shared" ref="I23:AL23" si="8">SUM(I78)</f>
        <v>0</v>
      </c>
      <c r="J23" s="369">
        <f t="shared" si="8"/>
        <v>0</v>
      </c>
      <c r="K23" s="369">
        <f t="shared" si="8"/>
        <v>0</v>
      </c>
      <c r="L23" s="369">
        <f t="shared" si="8"/>
        <v>0</v>
      </c>
      <c r="M23" s="369">
        <f t="shared" si="8"/>
        <v>0</v>
      </c>
      <c r="N23" s="369">
        <f t="shared" si="8"/>
        <v>0</v>
      </c>
      <c r="O23" s="369">
        <f t="shared" si="8"/>
        <v>0</v>
      </c>
      <c r="P23" s="369">
        <f t="shared" si="8"/>
        <v>0</v>
      </c>
      <c r="Q23" s="369">
        <f t="shared" si="8"/>
        <v>0</v>
      </c>
      <c r="R23" s="369">
        <f t="shared" si="8"/>
        <v>0</v>
      </c>
      <c r="S23" s="369">
        <f t="shared" si="8"/>
        <v>0</v>
      </c>
      <c r="T23" s="369">
        <f t="shared" si="8"/>
        <v>0</v>
      </c>
      <c r="U23" s="369">
        <f t="shared" si="8"/>
        <v>0</v>
      </c>
      <c r="V23" s="369">
        <f t="shared" si="8"/>
        <v>0</v>
      </c>
      <c r="W23" s="369">
        <f t="shared" si="8"/>
        <v>0</v>
      </c>
      <c r="X23" s="369">
        <f t="shared" si="8"/>
        <v>0</v>
      </c>
      <c r="Y23" s="369">
        <f t="shared" si="8"/>
        <v>0</v>
      </c>
      <c r="Z23" s="369">
        <f t="shared" si="8"/>
        <v>0</v>
      </c>
      <c r="AA23" s="369">
        <f t="shared" si="8"/>
        <v>0</v>
      </c>
      <c r="AB23" s="369">
        <f t="shared" si="8"/>
        <v>0</v>
      </c>
      <c r="AC23" s="369">
        <f t="shared" si="8"/>
        <v>0</v>
      </c>
      <c r="AD23" s="369">
        <f t="shared" si="8"/>
        <v>0</v>
      </c>
      <c r="AE23" s="369">
        <f t="shared" si="8"/>
        <v>0</v>
      </c>
      <c r="AF23" s="369">
        <f t="shared" si="8"/>
        <v>0</v>
      </c>
      <c r="AG23" s="369">
        <f t="shared" si="8"/>
        <v>0</v>
      </c>
      <c r="AH23" s="369">
        <f t="shared" si="8"/>
        <v>0</v>
      </c>
      <c r="AI23" s="369">
        <f t="shared" si="8"/>
        <v>0</v>
      </c>
      <c r="AJ23" s="369">
        <f t="shared" si="8"/>
        <v>0</v>
      </c>
      <c r="AK23" s="369">
        <f t="shared" si="8"/>
        <v>0</v>
      </c>
      <c r="AL23" s="369">
        <f t="shared" si="8"/>
        <v>0</v>
      </c>
      <c r="AM23" s="367">
        <f t="shared" si="2"/>
        <v>0</v>
      </c>
      <c r="AN23" s="367">
        <f t="shared" si="3"/>
        <v>0</v>
      </c>
      <c r="AO23" s="286" t="str">
        <f>IF(G0228_1074205010351_02_0_69_!CT23="","",G0228_1074205010351_02_0_69_!CT23)</f>
        <v>нд</v>
      </c>
      <c r="AP23" s="287">
        <f t="shared" si="4"/>
        <v>0</v>
      </c>
      <c r="AQ23" s="287">
        <f t="shared" si="5"/>
        <v>0</v>
      </c>
    </row>
    <row r="24" spans="1:44" ht="47.25" x14ac:dyDescent="0.2">
      <c r="A24" s="284" t="str">
        <f>G0228_1074205010351_02_0_69_!A24</f>
        <v>0.5</v>
      </c>
      <c r="B24" s="226" t="str">
        <f>G0228_1074205010351_02_0_69_!B24</f>
        <v>Покупка земельных участков для целей реализации инвестиционных проектов, всего</v>
      </c>
      <c r="C24" s="284" t="str">
        <f>G0228_1074205010351_02_0_69_!C24</f>
        <v>Г</v>
      </c>
      <c r="D24" s="260" t="str">
        <f>G0228_1074205010351_02_0_69_!E24</f>
        <v>нд</v>
      </c>
      <c r="E24" s="260" t="str">
        <f>G0228_1074205010351_02_0_69_!F24</f>
        <v>нд</v>
      </c>
      <c r="F24" s="260" t="str">
        <f>G0228_1074205010351_02_0_69_!G24</f>
        <v>нд</v>
      </c>
      <c r="G24" s="260" t="str">
        <f>G0228_1074205010351_02_0_69_!H24</f>
        <v>нд</v>
      </c>
      <c r="H24" s="369">
        <f>SUM(H83)</f>
        <v>0</v>
      </c>
      <c r="I24" s="369">
        <f t="shared" ref="I24:AL24" si="9">SUM(I83)</f>
        <v>0</v>
      </c>
      <c r="J24" s="369">
        <f t="shared" si="9"/>
        <v>0</v>
      </c>
      <c r="K24" s="369">
        <f t="shared" si="9"/>
        <v>0</v>
      </c>
      <c r="L24" s="369">
        <f t="shared" si="9"/>
        <v>0</v>
      </c>
      <c r="M24" s="369">
        <f t="shared" si="9"/>
        <v>0</v>
      </c>
      <c r="N24" s="369">
        <f t="shared" si="9"/>
        <v>0</v>
      </c>
      <c r="O24" s="369">
        <f t="shared" si="9"/>
        <v>0</v>
      </c>
      <c r="P24" s="369">
        <f t="shared" si="9"/>
        <v>0</v>
      </c>
      <c r="Q24" s="369">
        <f t="shared" si="9"/>
        <v>0</v>
      </c>
      <c r="R24" s="369">
        <f t="shared" si="9"/>
        <v>0</v>
      </c>
      <c r="S24" s="369">
        <f t="shared" si="9"/>
        <v>0</v>
      </c>
      <c r="T24" s="369">
        <f t="shared" si="9"/>
        <v>0</v>
      </c>
      <c r="U24" s="369">
        <f t="shared" si="9"/>
        <v>0</v>
      </c>
      <c r="V24" s="369">
        <f t="shared" si="9"/>
        <v>0</v>
      </c>
      <c r="W24" s="369">
        <f t="shared" si="9"/>
        <v>0</v>
      </c>
      <c r="X24" s="369">
        <f t="shared" si="9"/>
        <v>0</v>
      </c>
      <c r="Y24" s="369">
        <f t="shared" si="9"/>
        <v>0</v>
      </c>
      <c r="Z24" s="369">
        <f t="shared" si="9"/>
        <v>0</v>
      </c>
      <c r="AA24" s="369">
        <f t="shared" si="9"/>
        <v>0</v>
      </c>
      <c r="AB24" s="369">
        <f t="shared" si="9"/>
        <v>0</v>
      </c>
      <c r="AC24" s="369">
        <f t="shared" si="9"/>
        <v>0</v>
      </c>
      <c r="AD24" s="369">
        <f t="shared" si="9"/>
        <v>0</v>
      </c>
      <c r="AE24" s="369">
        <f t="shared" si="9"/>
        <v>0</v>
      </c>
      <c r="AF24" s="369">
        <f t="shared" si="9"/>
        <v>0</v>
      </c>
      <c r="AG24" s="369">
        <f t="shared" si="9"/>
        <v>0</v>
      </c>
      <c r="AH24" s="369">
        <f t="shared" si="9"/>
        <v>0</v>
      </c>
      <c r="AI24" s="369">
        <f t="shared" si="9"/>
        <v>0</v>
      </c>
      <c r="AJ24" s="369">
        <f t="shared" si="9"/>
        <v>0</v>
      </c>
      <c r="AK24" s="369">
        <f t="shared" si="9"/>
        <v>0</v>
      </c>
      <c r="AL24" s="369">
        <f t="shared" si="9"/>
        <v>0</v>
      </c>
      <c r="AM24" s="367">
        <f t="shared" si="2"/>
        <v>0</v>
      </c>
      <c r="AN24" s="367">
        <f t="shared" si="3"/>
        <v>0</v>
      </c>
      <c r="AO24" s="286" t="str">
        <f>IF(G0228_1074205010351_02_0_69_!CT24="","",G0228_1074205010351_02_0_69_!CT24)</f>
        <v>нд</v>
      </c>
      <c r="AP24" s="287">
        <f t="shared" si="4"/>
        <v>0</v>
      </c>
      <c r="AQ24" s="287">
        <f t="shared" si="5"/>
        <v>0</v>
      </c>
    </row>
    <row r="25" spans="1:44" ht="31.5" x14ac:dyDescent="0.2">
      <c r="A25" s="284" t="str">
        <f>G0228_1074205010351_02_0_69_!A25</f>
        <v>0.6</v>
      </c>
      <c r="B25" s="226" t="str">
        <f>G0228_1074205010351_02_0_69_!B25</f>
        <v>Прочие инвестиционные проекты, всего</v>
      </c>
      <c r="C25" s="284" t="str">
        <f>G0228_1074205010351_02_0_69_!C25</f>
        <v>Г</v>
      </c>
      <c r="D25" s="260" t="str">
        <f>G0228_1074205010351_02_0_69_!E25</f>
        <v>нд</v>
      </c>
      <c r="E25" s="260" t="str">
        <f>G0228_1074205010351_02_0_69_!F25</f>
        <v>нд</v>
      </c>
      <c r="F25" s="260" t="str">
        <f>G0228_1074205010351_02_0_69_!G25</f>
        <v>нд</v>
      </c>
      <c r="G25" s="260" t="str">
        <f>G0228_1074205010351_02_0_69_!H25</f>
        <v>нд</v>
      </c>
      <c r="H25" s="369">
        <f>SUM(H84)</f>
        <v>0.70702690355329945</v>
      </c>
      <c r="I25" s="369">
        <f t="shared" ref="I25:AL25" si="10">SUM(I84)</f>
        <v>0.48586294416243653</v>
      </c>
      <c r="J25" s="369">
        <f t="shared" si="10"/>
        <v>0</v>
      </c>
      <c r="K25" s="369">
        <f t="shared" si="10"/>
        <v>4.6428099999999999</v>
      </c>
      <c r="L25" s="369">
        <f t="shared" si="10"/>
        <v>0</v>
      </c>
      <c r="M25" s="369">
        <f t="shared" si="10"/>
        <v>0</v>
      </c>
      <c r="N25" s="369">
        <f t="shared" si="10"/>
        <v>0</v>
      </c>
      <c r="O25" s="369">
        <f t="shared" si="10"/>
        <v>4.1215000000000002</v>
      </c>
      <c r="P25" s="369">
        <f t="shared" si="10"/>
        <v>3.1905000000000001</v>
      </c>
      <c r="Q25" s="369">
        <f t="shared" si="10"/>
        <v>0</v>
      </c>
      <c r="R25" s="369">
        <f t="shared" si="10"/>
        <v>0</v>
      </c>
      <c r="S25" s="369">
        <f t="shared" si="10"/>
        <v>0</v>
      </c>
      <c r="T25" s="369">
        <f t="shared" si="10"/>
        <v>3.1905000000000001</v>
      </c>
      <c r="U25" s="369">
        <f t="shared" si="10"/>
        <v>0.70702690355329945</v>
      </c>
      <c r="V25" s="369">
        <f t="shared" si="10"/>
        <v>4.6428099999999999</v>
      </c>
      <c r="W25" s="369">
        <f t="shared" si="10"/>
        <v>0.70702690355329945</v>
      </c>
      <c r="X25" s="369">
        <f t="shared" si="10"/>
        <v>4.6428099999999999</v>
      </c>
      <c r="Y25" s="369">
        <f t="shared" si="10"/>
        <v>0.70702690355329945</v>
      </c>
      <c r="Z25" s="369">
        <f t="shared" si="10"/>
        <v>3.1905000000000001</v>
      </c>
      <c r="AA25" s="369">
        <f t="shared" si="10"/>
        <v>3.1905000000000001</v>
      </c>
      <c r="AB25" s="369">
        <f t="shared" si="10"/>
        <v>0</v>
      </c>
      <c r="AC25" s="369">
        <f t="shared" si="10"/>
        <v>3.1905000000000001</v>
      </c>
      <c r="AD25" s="369">
        <f t="shared" si="10"/>
        <v>3.1905000000000001</v>
      </c>
      <c r="AE25" s="369">
        <f t="shared" si="10"/>
        <v>1.45231</v>
      </c>
      <c r="AF25" s="369">
        <f t="shared" si="10"/>
        <v>0</v>
      </c>
      <c r="AG25" s="369">
        <f t="shared" si="10"/>
        <v>0</v>
      </c>
      <c r="AH25" s="369">
        <f t="shared" si="10"/>
        <v>0</v>
      </c>
      <c r="AI25" s="369">
        <f t="shared" si="10"/>
        <v>0</v>
      </c>
      <c r="AJ25" s="369">
        <f t="shared" si="10"/>
        <v>0</v>
      </c>
      <c r="AK25" s="369">
        <f t="shared" si="10"/>
        <v>0</v>
      </c>
      <c r="AL25" s="369">
        <f t="shared" si="10"/>
        <v>0</v>
      </c>
      <c r="AM25" s="367">
        <f t="shared" si="2"/>
        <v>4.6428099999999999</v>
      </c>
      <c r="AN25" s="367">
        <f t="shared" si="3"/>
        <v>3.1905000000000001</v>
      </c>
      <c r="AO25" s="286" t="str">
        <f>IF(G0228_1074205010351_02_0_69_!CT25="","",G0228_1074205010351_02_0_69_!CT25)</f>
        <v>нд</v>
      </c>
      <c r="AP25" s="287">
        <f t="shared" si="4"/>
        <v>4.6428099999999999</v>
      </c>
      <c r="AQ25" s="287">
        <f t="shared" si="5"/>
        <v>4.6428099999999999</v>
      </c>
    </row>
    <row r="26" spans="1:44" ht="31.5" x14ac:dyDescent="0.2">
      <c r="A26" s="284" t="str">
        <f>G0228_1074205010351_02_0_69_!A26</f>
        <v>1.1</v>
      </c>
      <c r="B26" s="226" t="str">
        <f>G0228_1074205010351_02_0_69_!B26</f>
        <v>Технологическое присоединение, всего, в том числе:</v>
      </c>
      <c r="C26" s="284" t="str">
        <f>G0228_1074205010351_02_0_69_!C26</f>
        <v>Г</v>
      </c>
      <c r="D26" s="260" t="str">
        <f>G0228_1074205010351_02_0_69_!E26</f>
        <v>нд</v>
      </c>
      <c r="E26" s="260" t="str">
        <f>G0228_1074205010351_02_0_69_!F26</f>
        <v>нд</v>
      </c>
      <c r="F26" s="260" t="str">
        <f>G0228_1074205010351_02_0_69_!G26</f>
        <v>нд</v>
      </c>
      <c r="G26" s="260" t="str">
        <f>G0228_1074205010351_02_0_69_!H26</f>
        <v>нд</v>
      </c>
      <c r="H26" s="369">
        <f>SUM(H27,H31,H34,H41)</f>
        <v>0</v>
      </c>
      <c r="I26" s="369">
        <f t="shared" ref="I26:AL26" si="11">SUM(I27,I31,I34,I41)</f>
        <v>0</v>
      </c>
      <c r="J26" s="369">
        <f t="shared" si="11"/>
        <v>0</v>
      </c>
      <c r="K26" s="369">
        <f t="shared" si="11"/>
        <v>0</v>
      </c>
      <c r="L26" s="369">
        <f t="shared" si="11"/>
        <v>0</v>
      </c>
      <c r="M26" s="369">
        <f t="shared" si="11"/>
        <v>0</v>
      </c>
      <c r="N26" s="369">
        <f t="shared" si="11"/>
        <v>0</v>
      </c>
      <c r="O26" s="369">
        <f t="shared" si="11"/>
        <v>0</v>
      </c>
      <c r="P26" s="369">
        <f t="shared" si="11"/>
        <v>0</v>
      </c>
      <c r="Q26" s="369">
        <f t="shared" si="11"/>
        <v>0</v>
      </c>
      <c r="R26" s="369">
        <f t="shared" si="11"/>
        <v>0</v>
      </c>
      <c r="S26" s="369">
        <f t="shared" si="11"/>
        <v>0</v>
      </c>
      <c r="T26" s="369">
        <f t="shared" si="11"/>
        <v>0</v>
      </c>
      <c r="U26" s="369">
        <f t="shared" si="11"/>
        <v>0</v>
      </c>
      <c r="V26" s="369">
        <f t="shared" si="11"/>
        <v>0</v>
      </c>
      <c r="W26" s="369">
        <f t="shared" si="11"/>
        <v>0</v>
      </c>
      <c r="X26" s="369">
        <f t="shared" si="11"/>
        <v>0</v>
      </c>
      <c r="Y26" s="369">
        <f t="shared" si="11"/>
        <v>0</v>
      </c>
      <c r="Z26" s="369">
        <f t="shared" si="11"/>
        <v>0</v>
      </c>
      <c r="AA26" s="369">
        <f t="shared" si="11"/>
        <v>0</v>
      </c>
      <c r="AB26" s="369">
        <f t="shared" si="11"/>
        <v>0</v>
      </c>
      <c r="AC26" s="369">
        <f t="shared" si="11"/>
        <v>0</v>
      </c>
      <c r="AD26" s="369">
        <f t="shared" si="11"/>
        <v>0</v>
      </c>
      <c r="AE26" s="369">
        <f t="shared" si="11"/>
        <v>0</v>
      </c>
      <c r="AF26" s="369">
        <f t="shared" si="11"/>
        <v>0</v>
      </c>
      <c r="AG26" s="369">
        <f t="shared" si="11"/>
        <v>0</v>
      </c>
      <c r="AH26" s="369">
        <f t="shared" si="11"/>
        <v>0</v>
      </c>
      <c r="AI26" s="369">
        <f t="shared" si="11"/>
        <v>0</v>
      </c>
      <c r="AJ26" s="369">
        <f t="shared" si="11"/>
        <v>0</v>
      </c>
      <c r="AK26" s="369">
        <f t="shared" si="11"/>
        <v>0</v>
      </c>
      <c r="AL26" s="369">
        <f t="shared" si="11"/>
        <v>0</v>
      </c>
      <c r="AM26" s="367">
        <f t="shared" si="2"/>
        <v>0</v>
      </c>
      <c r="AN26" s="367">
        <f t="shared" si="3"/>
        <v>0</v>
      </c>
      <c r="AO26" s="286" t="str">
        <f>IF(G0228_1074205010351_02_0_69_!CT26="","",G0228_1074205010351_02_0_69_!CT26)</f>
        <v>нд</v>
      </c>
      <c r="AP26" s="287">
        <f t="shared" si="4"/>
        <v>0</v>
      </c>
      <c r="AQ26" s="287">
        <f t="shared" si="5"/>
        <v>0</v>
      </c>
    </row>
    <row r="27" spans="1:44" ht="47.25" x14ac:dyDescent="0.2">
      <c r="A27" s="284" t="str">
        <f>G0228_1074205010351_02_0_69_!A27</f>
        <v>1.1.1</v>
      </c>
      <c r="B27" s="226" t="str">
        <f>G0228_1074205010351_02_0_69_!B27</f>
        <v>Технологическое присоединение энергопринимающих устройств потребителей, всего, в том числе:</v>
      </c>
      <c r="C27" s="284" t="str">
        <f>G0228_1074205010351_02_0_69_!C27</f>
        <v>Г</v>
      </c>
      <c r="D27" s="260" t="str">
        <f>G0228_1074205010351_02_0_69_!E27</f>
        <v>нд</v>
      </c>
      <c r="E27" s="260" t="str">
        <f>G0228_1074205010351_02_0_69_!F27</f>
        <v>нд</v>
      </c>
      <c r="F27" s="260" t="str">
        <f>G0228_1074205010351_02_0_69_!G27</f>
        <v>нд</v>
      </c>
      <c r="G27" s="260" t="str">
        <f>G0228_1074205010351_02_0_69_!H27</f>
        <v>нд</v>
      </c>
      <c r="H27" s="369">
        <f>SUM(H28:H30)</f>
        <v>0</v>
      </c>
      <c r="I27" s="369">
        <f t="shared" ref="I27:AL27" si="12">SUM(I28:I30)</f>
        <v>0</v>
      </c>
      <c r="J27" s="369">
        <f t="shared" si="12"/>
        <v>0</v>
      </c>
      <c r="K27" s="369">
        <f t="shared" si="12"/>
        <v>0</v>
      </c>
      <c r="L27" s="369">
        <f t="shared" si="12"/>
        <v>0</v>
      </c>
      <c r="M27" s="369">
        <f t="shared" si="12"/>
        <v>0</v>
      </c>
      <c r="N27" s="369">
        <f t="shared" si="12"/>
        <v>0</v>
      </c>
      <c r="O27" s="369">
        <f t="shared" si="12"/>
        <v>0</v>
      </c>
      <c r="P27" s="369">
        <f t="shared" si="12"/>
        <v>0</v>
      </c>
      <c r="Q27" s="369">
        <f t="shared" si="12"/>
        <v>0</v>
      </c>
      <c r="R27" s="369">
        <f t="shared" si="12"/>
        <v>0</v>
      </c>
      <c r="S27" s="369">
        <f t="shared" si="12"/>
        <v>0</v>
      </c>
      <c r="T27" s="369">
        <f t="shared" si="12"/>
        <v>0</v>
      </c>
      <c r="U27" s="369">
        <f t="shared" si="12"/>
        <v>0</v>
      </c>
      <c r="V27" s="369">
        <f t="shared" si="12"/>
        <v>0</v>
      </c>
      <c r="W27" s="369">
        <f t="shared" si="12"/>
        <v>0</v>
      </c>
      <c r="X27" s="369">
        <f t="shared" si="12"/>
        <v>0</v>
      </c>
      <c r="Y27" s="369">
        <f t="shared" si="12"/>
        <v>0</v>
      </c>
      <c r="Z27" s="369">
        <f t="shared" si="12"/>
        <v>0</v>
      </c>
      <c r="AA27" s="369">
        <f t="shared" si="12"/>
        <v>0</v>
      </c>
      <c r="AB27" s="369">
        <f t="shared" si="12"/>
        <v>0</v>
      </c>
      <c r="AC27" s="369">
        <f t="shared" si="12"/>
        <v>0</v>
      </c>
      <c r="AD27" s="369">
        <f t="shared" si="12"/>
        <v>0</v>
      </c>
      <c r="AE27" s="369">
        <f t="shared" si="12"/>
        <v>0</v>
      </c>
      <c r="AF27" s="369">
        <f t="shared" si="12"/>
        <v>0</v>
      </c>
      <c r="AG27" s="369">
        <f t="shared" si="12"/>
        <v>0</v>
      </c>
      <c r="AH27" s="369">
        <f t="shared" si="12"/>
        <v>0</v>
      </c>
      <c r="AI27" s="369">
        <f t="shared" si="12"/>
        <v>0</v>
      </c>
      <c r="AJ27" s="369">
        <f t="shared" si="12"/>
        <v>0</v>
      </c>
      <c r="AK27" s="369">
        <f t="shared" si="12"/>
        <v>0</v>
      </c>
      <c r="AL27" s="369">
        <f t="shared" si="12"/>
        <v>0</v>
      </c>
      <c r="AM27" s="367">
        <f t="shared" si="2"/>
        <v>0</v>
      </c>
      <c r="AN27" s="367">
        <f t="shared" si="3"/>
        <v>0</v>
      </c>
      <c r="AO27" s="286" t="str">
        <f>IF(G0228_1074205010351_02_0_69_!CT27="","",G0228_1074205010351_02_0_69_!CT27)</f>
        <v>нд</v>
      </c>
      <c r="AP27" s="287">
        <f t="shared" si="4"/>
        <v>0</v>
      </c>
      <c r="AQ27" s="287">
        <f t="shared" si="5"/>
        <v>0</v>
      </c>
    </row>
    <row r="28" spans="1:44" ht="78.75" x14ac:dyDescent="0.2">
      <c r="A28" s="284" t="str">
        <f>G0228_1074205010351_02_0_69_!A28</f>
        <v>1.1.1.1</v>
      </c>
      <c r="B28" s="226"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284" t="str">
        <f>G0228_1074205010351_02_0_69_!C28</f>
        <v>Г</v>
      </c>
      <c r="D28" s="260" t="str">
        <f>G0228_1074205010351_02_0_69_!E28</f>
        <v>нд</v>
      </c>
      <c r="E28" s="260" t="str">
        <f>G0228_1074205010351_02_0_69_!F28</f>
        <v>нд</v>
      </c>
      <c r="F28" s="260" t="str">
        <f>G0228_1074205010351_02_0_69_!G28</f>
        <v>нд</v>
      </c>
      <c r="G28" s="260" t="str">
        <f>G0228_1074205010351_02_0_69_!H28</f>
        <v>нд</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69">
        <v>0</v>
      </c>
      <c r="AC28" s="369">
        <v>0</v>
      </c>
      <c r="AD28" s="369">
        <v>0</v>
      </c>
      <c r="AE28" s="369">
        <v>0</v>
      </c>
      <c r="AF28" s="369">
        <v>0</v>
      </c>
      <c r="AG28" s="369">
        <v>0</v>
      </c>
      <c r="AH28" s="369">
        <v>0</v>
      </c>
      <c r="AI28" s="369">
        <v>0</v>
      </c>
      <c r="AJ28" s="369">
        <v>0</v>
      </c>
      <c r="AK28" s="369">
        <v>0</v>
      </c>
      <c r="AL28" s="369">
        <v>0</v>
      </c>
      <c r="AM28" s="367">
        <f t="shared" si="2"/>
        <v>0</v>
      </c>
      <c r="AN28" s="367">
        <f t="shared" si="3"/>
        <v>0</v>
      </c>
      <c r="AO28" s="286" t="str">
        <f>IF(G0228_1074205010351_02_0_69_!CT28="","",G0228_1074205010351_02_0_69_!CT28)</f>
        <v>нд</v>
      </c>
      <c r="AP28" s="287">
        <f t="shared" si="4"/>
        <v>0</v>
      </c>
      <c r="AQ28" s="287">
        <f t="shared" si="5"/>
        <v>0</v>
      </c>
    </row>
    <row r="29" spans="1:44" ht="78.75" x14ac:dyDescent="0.2">
      <c r="A29" s="284" t="str">
        <f>G0228_1074205010351_02_0_69_!A29</f>
        <v>1.1.1.2</v>
      </c>
      <c r="B29" s="226"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284" t="str">
        <f>G0228_1074205010351_02_0_69_!C29</f>
        <v>Г</v>
      </c>
      <c r="D29" s="260" t="str">
        <f>G0228_1074205010351_02_0_69_!E29</f>
        <v>нд</v>
      </c>
      <c r="E29" s="260" t="str">
        <f>G0228_1074205010351_02_0_69_!F29</f>
        <v>нд</v>
      </c>
      <c r="F29" s="260" t="str">
        <f>G0228_1074205010351_02_0_69_!G29</f>
        <v>нд</v>
      </c>
      <c r="G29" s="260" t="str">
        <f>G0228_1074205010351_02_0_69_!H29</f>
        <v>нд</v>
      </c>
      <c r="H29" s="369">
        <v>0</v>
      </c>
      <c r="I29" s="369">
        <v>0</v>
      </c>
      <c r="J29" s="369">
        <v>0</v>
      </c>
      <c r="K29" s="369">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69">
        <v>0</v>
      </c>
      <c r="AC29" s="369">
        <v>0</v>
      </c>
      <c r="AD29" s="369">
        <v>0</v>
      </c>
      <c r="AE29" s="369">
        <v>0</v>
      </c>
      <c r="AF29" s="369">
        <v>0</v>
      </c>
      <c r="AG29" s="369">
        <v>0</v>
      </c>
      <c r="AH29" s="369">
        <v>0</v>
      </c>
      <c r="AI29" s="369">
        <v>0</v>
      </c>
      <c r="AJ29" s="369">
        <v>0</v>
      </c>
      <c r="AK29" s="369">
        <v>0</v>
      </c>
      <c r="AL29" s="369">
        <v>0</v>
      </c>
      <c r="AM29" s="367">
        <f t="shared" si="2"/>
        <v>0</v>
      </c>
      <c r="AN29" s="367">
        <f t="shared" si="3"/>
        <v>0</v>
      </c>
      <c r="AO29" s="286" t="str">
        <f>IF(G0228_1074205010351_02_0_69_!CT29="","",G0228_1074205010351_02_0_69_!CT29)</f>
        <v>нд</v>
      </c>
      <c r="AP29" s="287">
        <f t="shared" si="4"/>
        <v>0</v>
      </c>
      <c r="AQ29" s="287">
        <f t="shared" si="5"/>
        <v>0</v>
      </c>
    </row>
    <row r="30" spans="1:44" ht="63" x14ac:dyDescent="0.2">
      <c r="A30" s="284" t="str">
        <f>G0228_1074205010351_02_0_69_!A30</f>
        <v>1.1.1.3</v>
      </c>
      <c r="B30" s="226" t="str">
        <f>G0228_1074205010351_02_0_69_!B30</f>
        <v>Технологическое присоединение энергопринимающих устройств потребителей свыше 150 кВт, всего, в том числе:</v>
      </c>
      <c r="C30" s="284" t="str">
        <f>G0228_1074205010351_02_0_69_!C30</f>
        <v>Г</v>
      </c>
      <c r="D30" s="260" t="str">
        <f>G0228_1074205010351_02_0_69_!E30</f>
        <v>нд</v>
      </c>
      <c r="E30" s="260" t="str">
        <f>G0228_1074205010351_02_0_69_!F30</f>
        <v>нд</v>
      </c>
      <c r="F30" s="260" t="str">
        <f>G0228_1074205010351_02_0_69_!G30</f>
        <v>нд</v>
      </c>
      <c r="G30" s="260" t="str">
        <f>G0228_1074205010351_02_0_69_!H30</f>
        <v>нд</v>
      </c>
      <c r="H30" s="369">
        <v>0</v>
      </c>
      <c r="I30" s="369">
        <v>0</v>
      </c>
      <c r="J30" s="369">
        <v>0</v>
      </c>
      <c r="K30" s="369">
        <v>0</v>
      </c>
      <c r="L30" s="369">
        <v>0</v>
      </c>
      <c r="M30" s="369">
        <v>0</v>
      </c>
      <c r="N30" s="369">
        <v>0</v>
      </c>
      <c r="O30" s="369">
        <v>0</v>
      </c>
      <c r="P30" s="369">
        <v>0</v>
      </c>
      <c r="Q30" s="369">
        <v>0</v>
      </c>
      <c r="R30" s="369">
        <v>0</v>
      </c>
      <c r="S30" s="369">
        <v>0</v>
      </c>
      <c r="T30" s="369">
        <v>0</v>
      </c>
      <c r="U30" s="369">
        <v>0</v>
      </c>
      <c r="V30" s="369">
        <v>0</v>
      </c>
      <c r="W30" s="369">
        <v>0</v>
      </c>
      <c r="X30" s="369">
        <v>0</v>
      </c>
      <c r="Y30" s="369">
        <v>0</v>
      </c>
      <c r="Z30" s="369">
        <v>0</v>
      </c>
      <c r="AA30" s="369">
        <v>0</v>
      </c>
      <c r="AB30" s="369">
        <v>0</v>
      </c>
      <c r="AC30" s="369">
        <v>0</v>
      </c>
      <c r="AD30" s="369">
        <v>0</v>
      </c>
      <c r="AE30" s="369">
        <v>0</v>
      </c>
      <c r="AF30" s="369">
        <v>0</v>
      </c>
      <c r="AG30" s="369">
        <v>0</v>
      </c>
      <c r="AH30" s="369">
        <v>0</v>
      </c>
      <c r="AI30" s="369">
        <v>0</v>
      </c>
      <c r="AJ30" s="369">
        <v>0</v>
      </c>
      <c r="AK30" s="369">
        <v>0</v>
      </c>
      <c r="AL30" s="369">
        <v>0</v>
      </c>
      <c r="AM30" s="367">
        <f t="shared" si="2"/>
        <v>0</v>
      </c>
      <c r="AN30" s="367">
        <f t="shared" si="3"/>
        <v>0</v>
      </c>
      <c r="AO30" s="286" t="str">
        <f>IF(G0228_1074205010351_02_0_69_!CT30="","",G0228_1074205010351_02_0_69_!CT30)</f>
        <v>нд</v>
      </c>
      <c r="AP30" s="287">
        <f t="shared" si="4"/>
        <v>0</v>
      </c>
      <c r="AQ30" s="287">
        <f t="shared" si="5"/>
        <v>0</v>
      </c>
    </row>
    <row r="31" spans="1:44" ht="47.25" x14ac:dyDescent="0.2">
      <c r="A31" s="284" t="str">
        <f>G0228_1074205010351_02_0_69_!A31</f>
        <v>1.1.2</v>
      </c>
      <c r="B31" s="226" t="str">
        <f>G0228_1074205010351_02_0_69_!B31</f>
        <v>Технологическое присоединение объектов электросетевого хозяйства, всего, в том числе:</v>
      </c>
      <c r="C31" s="284" t="str">
        <f>G0228_1074205010351_02_0_69_!C31</f>
        <v>Г</v>
      </c>
      <c r="D31" s="260" t="str">
        <f>G0228_1074205010351_02_0_69_!E31</f>
        <v>нд</v>
      </c>
      <c r="E31" s="260" t="str">
        <f>G0228_1074205010351_02_0_69_!F31</f>
        <v>нд</v>
      </c>
      <c r="F31" s="260" t="str">
        <f>G0228_1074205010351_02_0_69_!G31</f>
        <v>нд</v>
      </c>
      <c r="G31" s="260" t="str">
        <f>G0228_1074205010351_02_0_69_!H31</f>
        <v>нд</v>
      </c>
      <c r="H31" s="369">
        <f>SUM(H32:H33)</f>
        <v>0</v>
      </c>
      <c r="I31" s="369">
        <f t="shared" ref="I31:AL31" si="13">SUM(I32:I33)</f>
        <v>0</v>
      </c>
      <c r="J31" s="369">
        <f t="shared" si="13"/>
        <v>0</v>
      </c>
      <c r="K31" s="369">
        <f t="shared" si="13"/>
        <v>0</v>
      </c>
      <c r="L31" s="369">
        <f t="shared" si="13"/>
        <v>0</v>
      </c>
      <c r="M31" s="369">
        <f t="shared" si="13"/>
        <v>0</v>
      </c>
      <c r="N31" s="369">
        <f t="shared" si="13"/>
        <v>0</v>
      </c>
      <c r="O31" s="369">
        <f t="shared" si="13"/>
        <v>0</v>
      </c>
      <c r="P31" s="369">
        <f t="shared" si="13"/>
        <v>0</v>
      </c>
      <c r="Q31" s="369">
        <f t="shared" si="13"/>
        <v>0</v>
      </c>
      <c r="R31" s="369">
        <f t="shared" si="13"/>
        <v>0</v>
      </c>
      <c r="S31" s="369">
        <f t="shared" si="13"/>
        <v>0</v>
      </c>
      <c r="T31" s="369">
        <f t="shared" si="13"/>
        <v>0</v>
      </c>
      <c r="U31" s="369">
        <f t="shared" si="13"/>
        <v>0</v>
      </c>
      <c r="V31" s="369">
        <f t="shared" si="13"/>
        <v>0</v>
      </c>
      <c r="W31" s="369">
        <f t="shared" si="13"/>
        <v>0</v>
      </c>
      <c r="X31" s="369">
        <f t="shared" si="13"/>
        <v>0</v>
      </c>
      <c r="Y31" s="369">
        <f t="shared" si="13"/>
        <v>0</v>
      </c>
      <c r="Z31" s="369">
        <f t="shared" si="13"/>
        <v>0</v>
      </c>
      <c r="AA31" s="369">
        <f t="shared" si="13"/>
        <v>0</v>
      </c>
      <c r="AB31" s="369">
        <f t="shared" si="13"/>
        <v>0</v>
      </c>
      <c r="AC31" s="369">
        <f t="shared" si="13"/>
        <v>0</v>
      </c>
      <c r="AD31" s="369">
        <f t="shared" si="13"/>
        <v>0</v>
      </c>
      <c r="AE31" s="369">
        <f t="shared" si="13"/>
        <v>0</v>
      </c>
      <c r="AF31" s="369">
        <f t="shared" si="13"/>
        <v>0</v>
      </c>
      <c r="AG31" s="369">
        <f t="shared" si="13"/>
        <v>0</v>
      </c>
      <c r="AH31" s="369">
        <f t="shared" si="13"/>
        <v>0</v>
      </c>
      <c r="AI31" s="369">
        <f t="shared" si="13"/>
        <v>0</v>
      </c>
      <c r="AJ31" s="369">
        <f t="shared" si="13"/>
        <v>0</v>
      </c>
      <c r="AK31" s="369">
        <f t="shared" si="13"/>
        <v>0</v>
      </c>
      <c r="AL31" s="369">
        <f t="shared" si="13"/>
        <v>0</v>
      </c>
      <c r="AM31" s="367">
        <f t="shared" si="2"/>
        <v>0</v>
      </c>
      <c r="AN31" s="367">
        <f t="shared" si="3"/>
        <v>0</v>
      </c>
      <c r="AO31" s="286" t="str">
        <f>IF(G0228_1074205010351_02_0_69_!CT31="","",G0228_1074205010351_02_0_69_!CT31)</f>
        <v>нд</v>
      </c>
      <c r="AP31" s="287">
        <f t="shared" si="4"/>
        <v>0</v>
      </c>
      <c r="AQ31" s="287">
        <f t="shared" si="5"/>
        <v>0</v>
      </c>
    </row>
    <row r="32" spans="1:44" ht="78.75" x14ac:dyDescent="0.2">
      <c r="A32" s="284" t="str">
        <f>G0228_1074205010351_02_0_69_!A32</f>
        <v>1.1.2.1</v>
      </c>
      <c r="B32" s="226"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284" t="str">
        <f>G0228_1074205010351_02_0_69_!C32</f>
        <v>Г</v>
      </c>
      <c r="D32" s="260" t="str">
        <f>G0228_1074205010351_02_0_69_!E32</f>
        <v>нд</v>
      </c>
      <c r="E32" s="260" t="str">
        <f>G0228_1074205010351_02_0_69_!F32</f>
        <v>нд</v>
      </c>
      <c r="F32" s="260" t="str">
        <f>G0228_1074205010351_02_0_69_!G32</f>
        <v>нд</v>
      </c>
      <c r="G32" s="260" t="str">
        <f>G0228_1074205010351_02_0_69_!H32</f>
        <v>нд</v>
      </c>
      <c r="H32" s="369">
        <v>0</v>
      </c>
      <c r="I32" s="369">
        <v>0</v>
      </c>
      <c r="J32" s="369">
        <v>0</v>
      </c>
      <c r="K32" s="369">
        <v>0</v>
      </c>
      <c r="L32" s="369">
        <v>0</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69">
        <v>0</v>
      </c>
      <c r="AC32" s="369">
        <v>0</v>
      </c>
      <c r="AD32" s="369">
        <v>0</v>
      </c>
      <c r="AE32" s="369">
        <v>0</v>
      </c>
      <c r="AF32" s="369">
        <v>0</v>
      </c>
      <c r="AG32" s="369">
        <v>0</v>
      </c>
      <c r="AH32" s="369">
        <v>0</v>
      </c>
      <c r="AI32" s="369">
        <v>0</v>
      </c>
      <c r="AJ32" s="369">
        <v>0</v>
      </c>
      <c r="AK32" s="369">
        <v>0</v>
      </c>
      <c r="AL32" s="369">
        <v>0</v>
      </c>
      <c r="AM32" s="367">
        <f t="shared" si="2"/>
        <v>0</v>
      </c>
      <c r="AN32" s="367">
        <f t="shared" si="3"/>
        <v>0</v>
      </c>
      <c r="AO32" s="286" t="str">
        <f>IF(G0228_1074205010351_02_0_69_!CT32="","",G0228_1074205010351_02_0_69_!CT32)</f>
        <v>нд</v>
      </c>
      <c r="AP32" s="287">
        <f t="shared" si="4"/>
        <v>0</v>
      </c>
      <c r="AQ32" s="287">
        <f t="shared" si="5"/>
        <v>0</v>
      </c>
    </row>
    <row r="33" spans="1:44" ht="47.25" x14ac:dyDescent="0.2">
      <c r="A33" s="284" t="str">
        <f>G0228_1074205010351_02_0_69_!A33</f>
        <v>1.1.2.2</v>
      </c>
      <c r="B33" s="226" t="str">
        <f>G0228_1074205010351_02_0_69_!B33</f>
        <v>Технологическое присоединение к электрическим сетям иных сетевых организаций, всего, в том числе:</v>
      </c>
      <c r="C33" s="284" t="str">
        <f>G0228_1074205010351_02_0_69_!C33</f>
        <v>Г</v>
      </c>
      <c r="D33" s="260" t="str">
        <f>G0228_1074205010351_02_0_69_!E33</f>
        <v>нд</v>
      </c>
      <c r="E33" s="260" t="str">
        <f>G0228_1074205010351_02_0_69_!F33</f>
        <v>нд</v>
      </c>
      <c r="F33" s="260" t="str">
        <f>G0228_1074205010351_02_0_69_!G33</f>
        <v>нд</v>
      </c>
      <c r="G33" s="260" t="str">
        <f>G0228_1074205010351_02_0_69_!H33</f>
        <v>нд</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69">
        <v>0</v>
      </c>
      <c r="AC33" s="369">
        <v>0</v>
      </c>
      <c r="AD33" s="369">
        <v>0</v>
      </c>
      <c r="AE33" s="369">
        <v>0</v>
      </c>
      <c r="AF33" s="369">
        <v>0</v>
      </c>
      <c r="AG33" s="369">
        <v>0</v>
      </c>
      <c r="AH33" s="369">
        <v>0</v>
      </c>
      <c r="AI33" s="369">
        <v>0</v>
      </c>
      <c r="AJ33" s="369">
        <v>0</v>
      </c>
      <c r="AK33" s="369">
        <v>0</v>
      </c>
      <c r="AL33" s="369">
        <v>0</v>
      </c>
      <c r="AM33" s="367">
        <f t="shared" si="2"/>
        <v>0</v>
      </c>
      <c r="AN33" s="367">
        <f t="shared" si="3"/>
        <v>0</v>
      </c>
      <c r="AO33" s="286" t="str">
        <f>IF(G0228_1074205010351_02_0_69_!CT33="","",G0228_1074205010351_02_0_69_!CT33)</f>
        <v>нд</v>
      </c>
      <c r="AP33" s="287">
        <f t="shared" si="4"/>
        <v>0</v>
      </c>
      <c r="AQ33" s="287">
        <f t="shared" si="5"/>
        <v>0</v>
      </c>
    </row>
    <row r="34" spans="1:44" ht="63" x14ac:dyDescent="0.2">
      <c r="A34" s="284" t="str">
        <f>G0228_1074205010351_02_0_69_!A34</f>
        <v>1.1.3</v>
      </c>
      <c r="B34" s="226" t="str">
        <f>G0228_1074205010351_02_0_69_!B34</f>
        <v>Технологическое присоединение объектов по производству электрической энергии всего, в том числе:</v>
      </c>
      <c r="C34" s="284" t="str">
        <f>G0228_1074205010351_02_0_69_!C34</f>
        <v>Г</v>
      </c>
      <c r="D34" s="260" t="str">
        <f>G0228_1074205010351_02_0_69_!E34</f>
        <v>нд</v>
      </c>
      <c r="E34" s="260" t="str">
        <f>G0228_1074205010351_02_0_69_!F34</f>
        <v>нд</v>
      </c>
      <c r="F34" s="260" t="str">
        <f>G0228_1074205010351_02_0_69_!G34</f>
        <v>нд</v>
      </c>
      <c r="G34" s="260" t="str">
        <f>G0228_1074205010351_02_0_69_!H34</f>
        <v>нд</v>
      </c>
      <c r="H34" s="369">
        <f>SUM(H35:H40)</f>
        <v>0</v>
      </c>
      <c r="I34" s="369">
        <f t="shared" ref="I34:AL34" si="14">SUM(I35:I40)</f>
        <v>0</v>
      </c>
      <c r="J34" s="369">
        <f t="shared" si="14"/>
        <v>0</v>
      </c>
      <c r="K34" s="369">
        <f t="shared" si="14"/>
        <v>0</v>
      </c>
      <c r="L34" s="369">
        <f t="shared" si="14"/>
        <v>0</v>
      </c>
      <c r="M34" s="369">
        <f t="shared" si="14"/>
        <v>0</v>
      </c>
      <c r="N34" s="369">
        <f t="shared" si="14"/>
        <v>0</v>
      </c>
      <c r="O34" s="369">
        <f t="shared" si="14"/>
        <v>0</v>
      </c>
      <c r="P34" s="369">
        <f t="shared" si="14"/>
        <v>0</v>
      </c>
      <c r="Q34" s="369">
        <f t="shared" si="14"/>
        <v>0</v>
      </c>
      <c r="R34" s="369">
        <f t="shared" si="14"/>
        <v>0</v>
      </c>
      <c r="S34" s="369">
        <f t="shared" si="14"/>
        <v>0</v>
      </c>
      <c r="T34" s="369">
        <f t="shared" si="14"/>
        <v>0</v>
      </c>
      <c r="U34" s="369">
        <f t="shared" si="14"/>
        <v>0</v>
      </c>
      <c r="V34" s="369">
        <f t="shared" si="14"/>
        <v>0</v>
      </c>
      <c r="W34" s="369">
        <f t="shared" si="14"/>
        <v>0</v>
      </c>
      <c r="X34" s="369">
        <f t="shared" si="14"/>
        <v>0</v>
      </c>
      <c r="Y34" s="369">
        <f t="shared" si="14"/>
        <v>0</v>
      </c>
      <c r="Z34" s="369">
        <f t="shared" si="14"/>
        <v>0</v>
      </c>
      <c r="AA34" s="369">
        <f t="shared" si="14"/>
        <v>0</v>
      </c>
      <c r="AB34" s="369">
        <f t="shared" si="14"/>
        <v>0</v>
      </c>
      <c r="AC34" s="369">
        <f t="shared" si="14"/>
        <v>0</v>
      </c>
      <c r="AD34" s="369">
        <f t="shared" si="14"/>
        <v>0</v>
      </c>
      <c r="AE34" s="369">
        <f t="shared" si="14"/>
        <v>0</v>
      </c>
      <c r="AF34" s="369">
        <f t="shared" si="14"/>
        <v>0</v>
      </c>
      <c r="AG34" s="369">
        <f t="shared" si="14"/>
        <v>0</v>
      </c>
      <c r="AH34" s="369">
        <f t="shared" si="14"/>
        <v>0</v>
      </c>
      <c r="AI34" s="369">
        <f t="shared" si="14"/>
        <v>0</v>
      </c>
      <c r="AJ34" s="369">
        <f t="shared" si="14"/>
        <v>0</v>
      </c>
      <c r="AK34" s="369">
        <f t="shared" si="14"/>
        <v>0</v>
      </c>
      <c r="AL34" s="369">
        <f t="shared" si="14"/>
        <v>0</v>
      </c>
      <c r="AM34" s="367">
        <f t="shared" si="2"/>
        <v>0</v>
      </c>
      <c r="AN34" s="367">
        <f t="shared" si="3"/>
        <v>0</v>
      </c>
      <c r="AO34" s="286" t="str">
        <f>IF(G0228_1074205010351_02_0_69_!CT34="","",G0228_1074205010351_02_0_69_!CT34)</f>
        <v>нд</v>
      </c>
      <c r="AP34" s="287">
        <f t="shared" si="4"/>
        <v>0</v>
      </c>
      <c r="AQ34" s="287">
        <f t="shared" si="5"/>
        <v>0</v>
      </c>
    </row>
    <row r="35" spans="1:44" ht="126" x14ac:dyDescent="0.2">
      <c r="A35" s="284" t="str">
        <f>G0228_1074205010351_02_0_69_!A35</f>
        <v>1.1.3.1</v>
      </c>
      <c r="B35" s="226"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284" t="str">
        <f>G0228_1074205010351_02_0_69_!C35</f>
        <v>Г</v>
      </c>
      <c r="D35" s="260" t="str">
        <f>G0228_1074205010351_02_0_69_!E35</f>
        <v>нд</v>
      </c>
      <c r="E35" s="260" t="str">
        <f>G0228_1074205010351_02_0_69_!F35</f>
        <v>нд</v>
      </c>
      <c r="F35" s="260" t="str">
        <f>G0228_1074205010351_02_0_69_!G35</f>
        <v>нд</v>
      </c>
      <c r="G35" s="260" t="str">
        <f>G0228_1074205010351_02_0_69_!H35</f>
        <v>нд</v>
      </c>
      <c r="H35" s="369">
        <v>0</v>
      </c>
      <c r="I35" s="369">
        <v>0</v>
      </c>
      <c r="J35" s="369">
        <v>0</v>
      </c>
      <c r="K35" s="369">
        <v>0</v>
      </c>
      <c r="L35" s="369">
        <v>0</v>
      </c>
      <c r="M35" s="369">
        <v>0</v>
      </c>
      <c r="N35" s="369">
        <v>0</v>
      </c>
      <c r="O35" s="369">
        <v>0</v>
      </c>
      <c r="P35" s="369">
        <v>0</v>
      </c>
      <c r="Q35" s="369">
        <v>0</v>
      </c>
      <c r="R35" s="369">
        <v>0</v>
      </c>
      <c r="S35" s="369">
        <v>0</v>
      </c>
      <c r="T35" s="369">
        <v>0</v>
      </c>
      <c r="U35" s="369">
        <v>0</v>
      </c>
      <c r="V35" s="369">
        <v>0</v>
      </c>
      <c r="W35" s="369">
        <v>0</v>
      </c>
      <c r="X35" s="369">
        <v>0</v>
      </c>
      <c r="Y35" s="369">
        <v>0</v>
      </c>
      <c r="Z35" s="369">
        <v>0</v>
      </c>
      <c r="AA35" s="369">
        <v>0</v>
      </c>
      <c r="AB35" s="369">
        <v>0</v>
      </c>
      <c r="AC35" s="369">
        <v>0</v>
      </c>
      <c r="AD35" s="369">
        <v>0</v>
      </c>
      <c r="AE35" s="369">
        <v>0</v>
      </c>
      <c r="AF35" s="369">
        <v>0</v>
      </c>
      <c r="AG35" s="369">
        <v>0</v>
      </c>
      <c r="AH35" s="369">
        <v>0</v>
      </c>
      <c r="AI35" s="369">
        <v>0</v>
      </c>
      <c r="AJ35" s="369">
        <v>0</v>
      </c>
      <c r="AK35" s="369">
        <v>0</v>
      </c>
      <c r="AL35" s="369">
        <v>0</v>
      </c>
      <c r="AM35" s="367">
        <f t="shared" si="2"/>
        <v>0</v>
      </c>
      <c r="AN35" s="367">
        <f t="shared" si="3"/>
        <v>0</v>
      </c>
      <c r="AO35" s="286" t="str">
        <f>IF(G0228_1074205010351_02_0_69_!CT35="","",G0228_1074205010351_02_0_69_!CT35)</f>
        <v>нд</v>
      </c>
      <c r="AP35" s="287">
        <f t="shared" si="4"/>
        <v>0</v>
      </c>
      <c r="AQ35" s="287">
        <f t="shared" si="5"/>
        <v>0</v>
      </c>
    </row>
    <row r="36" spans="1:44" ht="110.25" x14ac:dyDescent="0.2">
      <c r="A36" s="284" t="str">
        <f>G0228_1074205010351_02_0_69_!A36</f>
        <v>1.1.3.1</v>
      </c>
      <c r="B36" s="226"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284" t="str">
        <f>G0228_1074205010351_02_0_69_!C36</f>
        <v>Г</v>
      </c>
      <c r="D36" s="260" t="str">
        <f>G0228_1074205010351_02_0_69_!E36</f>
        <v>нд</v>
      </c>
      <c r="E36" s="260" t="str">
        <f>G0228_1074205010351_02_0_69_!F36</f>
        <v>нд</v>
      </c>
      <c r="F36" s="260" t="str">
        <f>G0228_1074205010351_02_0_69_!G36</f>
        <v>нд</v>
      </c>
      <c r="G36" s="260" t="str">
        <f>G0228_1074205010351_02_0_69_!H36</f>
        <v>нд</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69">
        <v>0</v>
      </c>
      <c r="AC36" s="369">
        <v>0</v>
      </c>
      <c r="AD36" s="369">
        <v>0</v>
      </c>
      <c r="AE36" s="369">
        <v>0</v>
      </c>
      <c r="AF36" s="369">
        <v>0</v>
      </c>
      <c r="AG36" s="369">
        <v>0</v>
      </c>
      <c r="AH36" s="369">
        <v>0</v>
      </c>
      <c r="AI36" s="369">
        <v>0</v>
      </c>
      <c r="AJ36" s="369">
        <v>0</v>
      </c>
      <c r="AK36" s="369">
        <v>0</v>
      </c>
      <c r="AL36" s="369">
        <v>0</v>
      </c>
      <c r="AM36" s="367">
        <f t="shared" si="2"/>
        <v>0</v>
      </c>
      <c r="AN36" s="367">
        <f t="shared" si="3"/>
        <v>0</v>
      </c>
      <c r="AO36" s="286" t="str">
        <f>IF(G0228_1074205010351_02_0_69_!CT36="","",G0228_1074205010351_02_0_69_!CT36)</f>
        <v>нд</v>
      </c>
      <c r="AP36" s="287">
        <f t="shared" si="4"/>
        <v>0</v>
      </c>
      <c r="AQ36" s="287">
        <f t="shared" si="5"/>
        <v>0</v>
      </c>
    </row>
    <row r="37" spans="1:44" ht="110.25" x14ac:dyDescent="0.2">
      <c r="A37" s="284" t="str">
        <f>G0228_1074205010351_02_0_69_!A37</f>
        <v>1.1.3.1</v>
      </c>
      <c r="B37" s="226"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284" t="str">
        <f>G0228_1074205010351_02_0_69_!C37</f>
        <v>Г</v>
      </c>
      <c r="D37" s="260" t="str">
        <f>G0228_1074205010351_02_0_69_!E37</f>
        <v>нд</v>
      </c>
      <c r="E37" s="260" t="str">
        <f>G0228_1074205010351_02_0_69_!F37</f>
        <v>нд</v>
      </c>
      <c r="F37" s="260" t="str">
        <f>G0228_1074205010351_02_0_69_!G37</f>
        <v>нд</v>
      </c>
      <c r="G37" s="260" t="str">
        <f>G0228_1074205010351_02_0_69_!H37</f>
        <v>нд</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69">
        <v>0</v>
      </c>
      <c r="AC37" s="369">
        <v>0</v>
      </c>
      <c r="AD37" s="369">
        <v>0</v>
      </c>
      <c r="AE37" s="369">
        <v>0</v>
      </c>
      <c r="AF37" s="369">
        <v>0</v>
      </c>
      <c r="AG37" s="369">
        <v>0</v>
      </c>
      <c r="AH37" s="369">
        <v>0</v>
      </c>
      <c r="AI37" s="369">
        <v>0</v>
      </c>
      <c r="AJ37" s="369">
        <v>0</v>
      </c>
      <c r="AK37" s="369">
        <v>0</v>
      </c>
      <c r="AL37" s="369">
        <v>0</v>
      </c>
      <c r="AM37" s="367">
        <f t="shared" si="2"/>
        <v>0</v>
      </c>
      <c r="AN37" s="367">
        <f t="shared" si="3"/>
        <v>0</v>
      </c>
      <c r="AO37" s="286" t="str">
        <f>IF(G0228_1074205010351_02_0_69_!CT37="","",G0228_1074205010351_02_0_69_!CT37)</f>
        <v>нд</v>
      </c>
      <c r="AP37" s="287">
        <f t="shared" si="4"/>
        <v>0</v>
      </c>
      <c r="AQ37" s="287">
        <f t="shared" si="5"/>
        <v>0</v>
      </c>
    </row>
    <row r="38" spans="1:44" ht="126" x14ac:dyDescent="0.2">
      <c r="A38" s="284" t="str">
        <f>G0228_1074205010351_02_0_69_!A38</f>
        <v>1.1.3.2</v>
      </c>
      <c r="B38" s="226"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284" t="str">
        <f>G0228_1074205010351_02_0_69_!C38</f>
        <v>Г</v>
      </c>
      <c r="D38" s="260" t="str">
        <f>G0228_1074205010351_02_0_69_!E38</f>
        <v>нд</v>
      </c>
      <c r="E38" s="260" t="str">
        <f>G0228_1074205010351_02_0_69_!F38</f>
        <v>нд</v>
      </c>
      <c r="F38" s="260" t="str">
        <f>G0228_1074205010351_02_0_69_!G38</f>
        <v>нд</v>
      </c>
      <c r="G38" s="260" t="str">
        <f>G0228_1074205010351_02_0_69_!H38</f>
        <v>нд</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69">
        <v>0</v>
      </c>
      <c r="AC38" s="369">
        <v>0</v>
      </c>
      <c r="AD38" s="369">
        <v>0</v>
      </c>
      <c r="AE38" s="369">
        <v>0</v>
      </c>
      <c r="AF38" s="369">
        <v>0</v>
      </c>
      <c r="AG38" s="369">
        <v>0</v>
      </c>
      <c r="AH38" s="369">
        <v>0</v>
      </c>
      <c r="AI38" s="369">
        <v>0</v>
      </c>
      <c r="AJ38" s="369">
        <v>0</v>
      </c>
      <c r="AK38" s="369">
        <v>0</v>
      </c>
      <c r="AL38" s="369">
        <v>0</v>
      </c>
      <c r="AM38" s="367">
        <f t="shared" si="2"/>
        <v>0</v>
      </c>
      <c r="AN38" s="367">
        <f t="shared" si="3"/>
        <v>0</v>
      </c>
      <c r="AO38" s="286" t="str">
        <f>IF(G0228_1074205010351_02_0_69_!CT38="","",G0228_1074205010351_02_0_69_!CT38)</f>
        <v>нд</v>
      </c>
      <c r="AP38" s="287">
        <f t="shared" si="4"/>
        <v>0</v>
      </c>
      <c r="AQ38" s="287">
        <f t="shared" si="5"/>
        <v>0</v>
      </c>
    </row>
    <row r="39" spans="1:44" ht="110.25" x14ac:dyDescent="0.2">
      <c r="A39" s="284" t="str">
        <f>G0228_1074205010351_02_0_69_!A39</f>
        <v>1.1.3.2</v>
      </c>
      <c r="B39" s="226"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284" t="str">
        <f>G0228_1074205010351_02_0_69_!C39</f>
        <v>Г</v>
      </c>
      <c r="D39" s="260" t="str">
        <f>G0228_1074205010351_02_0_69_!E39</f>
        <v>нд</v>
      </c>
      <c r="E39" s="260" t="str">
        <f>G0228_1074205010351_02_0_69_!F39</f>
        <v>нд</v>
      </c>
      <c r="F39" s="260" t="str">
        <f>G0228_1074205010351_02_0_69_!G39</f>
        <v>нд</v>
      </c>
      <c r="G39" s="260" t="str">
        <f>G0228_1074205010351_02_0_69_!H39</f>
        <v>нд</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69">
        <v>0</v>
      </c>
      <c r="AC39" s="369">
        <v>0</v>
      </c>
      <c r="AD39" s="369">
        <v>0</v>
      </c>
      <c r="AE39" s="369">
        <v>0</v>
      </c>
      <c r="AF39" s="369">
        <v>0</v>
      </c>
      <c r="AG39" s="369">
        <v>0</v>
      </c>
      <c r="AH39" s="369">
        <v>0</v>
      </c>
      <c r="AI39" s="369">
        <v>0</v>
      </c>
      <c r="AJ39" s="369">
        <v>0</v>
      </c>
      <c r="AK39" s="369">
        <v>0</v>
      </c>
      <c r="AL39" s="369">
        <v>0</v>
      </c>
      <c r="AM39" s="367">
        <f t="shared" si="2"/>
        <v>0</v>
      </c>
      <c r="AN39" s="367">
        <f t="shared" si="3"/>
        <v>0</v>
      </c>
      <c r="AO39" s="286" t="str">
        <f>IF(G0228_1074205010351_02_0_69_!CT39="","",G0228_1074205010351_02_0_69_!CT39)</f>
        <v>нд</v>
      </c>
      <c r="AP39" s="287">
        <f t="shared" si="4"/>
        <v>0</v>
      </c>
      <c r="AQ39" s="287">
        <f t="shared" si="5"/>
        <v>0</v>
      </c>
    </row>
    <row r="40" spans="1:44" ht="110.25" x14ac:dyDescent="0.2">
      <c r="A40" s="284" t="str">
        <f>G0228_1074205010351_02_0_69_!A40</f>
        <v>1.1.3.2</v>
      </c>
      <c r="B40" s="226"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284" t="str">
        <f>G0228_1074205010351_02_0_69_!C40</f>
        <v>Г</v>
      </c>
      <c r="D40" s="260" t="str">
        <f>G0228_1074205010351_02_0_69_!E40</f>
        <v>нд</v>
      </c>
      <c r="E40" s="260" t="str">
        <f>G0228_1074205010351_02_0_69_!F40</f>
        <v>нд</v>
      </c>
      <c r="F40" s="260" t="str">
        <f>G0228_1074205010351_02_0_69_!G40</f>
        <v>нд</v>
      </c>
      <c r="G40" s="260" t="str">
        <f>G0228_1074205010351_02_0_69_!H40</f>
        <v>нд</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69">
        <v>0</v>
      </c>
      <c r="AC40" s="369">
        <v>0</v>
      </c>
      <c r="AD40" s="369">
        <v>0</v>
      </c>
      <c r="AE40" s="369">
        <v>0</v>
      </c>
      <c r="AF40" s="369">
        <v>0</v>
      </c>
      <c r="AG40" s="369">
        <v>0</v>
      </c>
      <c r="AH40" s="369">
        <v>0</v>
      </c>
      <c r="AI40" s="369">
        <v>0</v>
      </c>
      <c r="AJ40" s="369">
        <v>0</v>
      </c>
      <c r="AK40" s="369">
        <v>0</v>
      </c>
      <c r="AL40" s="369">
        <v>0</v>
      </c>
      <c r="AM40" s="367">
        <f t="shared" si="2"/>
        <v>0</v>
      </c>
      <c r="AN40" s="367">
        <f t="shared" si="3"/>
        <v>0</v>
      </c>
      <c r="AO40" s="286" t="str">
        <f>IF(G0228_1074205010351_02_0_69_!CT40="","",G0228_1074205010351_02_0_69_!CT40)</f>
        <v>нд</v>
      </c>
      <c r="AP40" s="287">
        <f t="shared" si="4"/>
        <v>0</v>
      </c>
      <c r="AQ40" s="287">
        <f t="shared" si="5"/>
        <v>0</v>
      </c>
    </row>
    <row r="41" spans="1:44" ht="94.5" x14ac:dyDescent="0.2">
      <c r="A41" s="284" t="str">
        <f>G0228_1074205010351_02_0_69_!A41</f>
        <v>1.1.4</v>
      </c>
      <c r="B41" s="226"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284" t="str">
        <f>G0228_1074205010351_02_0_69_!C41</f>
        <v>Г</v>
      </c>
      <c r="D41" s="260" t="str">
        <f>G0228_1074205010351_02_0_69_!E41</f>
        <v>нд</v>
      </c>
      <c r="E41" s="260" t="str">
        <f>G0228_1074205010351_02_0_69_!F41</f>
        <v>нд</v>
      </c>
      <c r="F41" s="260" t="str">
        <f>G0228_1074205010351_02_0_69_!G41</f>
        <v>нд</v>
      </c>
      <c r="G41" s="260" t="str">
        <f>G0228_1074205010351_02_0_69_!H41</f>
        <v>нд</v>
      </c>
      <c r="H41" s="369">
        <f>SUM(H42:H43)</f>
        <v>0</v>
      </c>
      <c r="I41" s="369">
        <f t="shared" ref="I41:AL41" si="15">SUM(I42:I43)</f>
        <v>0</v>
      </c>
      <c r="J41" s="369">
        <f t="shared" si="15"/>
        <v>0</v>
      </c>
      <c r="K41" s="369">
        <f t="shared" si="15"/>
        <v>0</v>
      </c>
      <c r="L41" s="369">
        <f t="shared" si="15"/>
        <v>0</v>
      </c>
      <c r="M41" s="369">
        <f t="shared" si="15"/>
        <v>0</v>
      </c>
      <c r="N41" s="369">
        <f t="shared" si="15"/>
        <v>0</v>
      </c>
      <c r="O41" s="369">
        <f t="shared" si="15"/>
        <v>0</v>
      </c>
      <c r="P41" s="369">
        <f t="shared" si="15"/>
        <v>0</v>
      </c>
      <c r="Q41" s="369">
        <f t="shared" si="15"/>
        <v>0</v>
      </c>
      <c r="R41" s="369">
        <f t="shared" si="15"/>
        <v>0</v>
      </c>
      <c r="S41" s="369">
        <f t="shared" si="15"/>
        <v>0</v>
      </c>
      <c r="T41" s="369">
        <f t="shared" si="15"/>
        <v>0</v>
      </c>
      <c r="U41" s="369">
        <f t="shared" si="15"/>
        <v>0</v>
      </c>
      <c r="V41" s="369">
        <f t="shared" si="15"/>
        <v>0</v>
      </c>
      <c r="W41" s="369">
        <f t="shared" si="15"/>
        <v>0</v>
      </c>
      <c r="X41" s="369">
        <f t="shared" si="15"/>
        <v>0</v>
      </c>
      <c r="Y41" s="369">
        <f t="shared" si="15"/>
        <v>0</v>
      </c>
      <c r="Z41" s="369">
        <f t="shared" si="15"/>
        <v>0</v>
      </c>
      <c r="AA41" s="369">
        <f t="shared" si="15"/>
        <v>0</v>
      </c>
      <c r="AB41" s="369">
        <f t="shared" si="15"/>
        <v>0</v>
      </c>
      <c r="AC41" s="369">
        <f t="shared" si="15"/>
        <v>0</v>
      </c>
      <c r="AD41" s="369">
        <f t="shared" si="15"/>
        <v>0</v>
      </c>
      <c r="AE41" s="369">
        <f t="shared" si="15"/>
        <v>0</v>
      </c>
      <c r="AF41" s="369">
        <f t="shared" si="15"/>
        <v>0</v>
      </c>
      <c r="AG41" s="369">
        <f t="shared" si="15"/>
        <v>0</v>
      </c>
      <c r="AH41" s="369">
        <f t="shared" si="15"/>
        <v>0</v>
      </c>
      <c r="AI41" s="369">
        <f t="shared" si="15"/>
        <v>0</v>
      </c>
      <c r="AJ41" s="369">
        <f t="shared" si="15"/>
        <v>0</v>
      </c>
      <c r="AK41" s="369">
        <f t="shared" si="15"/>
        <v>0</v>
      </c>
      <c r="AL41" s="369">
        <f t="shared" si="15"/>
        <v>0</v>
      </c>
      <c r="AM41" s="367">
        <f t="shared" si="2"/>
        <v>0</v>
      </c>
      <c r="AN41" s="367">
        <f t="shared" si="3"/>
        <v>0</v>
      </c>
      <c r="AO41" s="286" t="str">
        <f>IF(G0228_1074205010351_02_0_69_!CT41="","",G0228_1074205010351_02_0_69_!CT41)</f>
        <v>нд</v>
      </c>
      <c r="AP41" s="287">
        <f t="shared" si="4"/>
        <v>0</v>
      </c>
      <c r="AQ41" s="287">
        <f t="shared" si="5"/>
        <v>0</v>
      </c>
    </row>
    <row r="42" spans="1:44" ht="78.75" x14ac:dyDescent="0.2">
      <c r="A42" s="284" t="str">
        <f>G0228_1074205010351_02_0_69_!A42</f>
        <v>1.1.4.1</v>
      </c>
      <c r="B42" s="226"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284" t="str">
        <f>G0228_1074205010351_02_0_69_!C42</f>
        <v>Г</v>
      </c>
      <c r="D42" s="260" t="str">
        <f>G0228_1074205010351_02_0_69_!E42</f>
        <v>нд</v>
      </c>
      <c r="E42" s="260" t="str">
        <f>G0228_1074205010351_02_0_69_!F42</f>
        <v>нд</v>
      </c>
      <c r="F42" s="260" t="str">
        <f>G0228_1074205010351_02_0_69_!G42</f>
        <v>нд</v>
      </c>
      <c r="G42" s="260" t="str">
        <f>G0228_1074205010351_02_0_69_!H42</f>
        <v>нд</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69">
        <v>0</v>
      </c>
      <c r="AC42" s="369">
        <v>0</v>
      </c>
      <c r="AD42" s="369">
        <v>0</v>
      </c>
      <c r="AE42" s="369">
        <v>0</v>
      </c>
      <c r="AF42" s="369">
        <v>0</v>
      </c>
      <c r="AG42" s="369">
        <v>0</v>
      </c>
      <c r="AH42" s="369">
        <v>0</v>
      </c>
      <c r="AI42" s="369">
        <v>0</v>
      </c>
      <c r="AJ42" s="369">
        <v>0</v>
      </c>
      <c r="AK42" s="369">
        <v>0</v>
      </c>
      <c r="AL42" s="369">
        <v>0</v>
      </c>
      <c r="AM42" s="367">
        <f t="shared" si="2"/>
        <v>0</v>
      </c>
      <c r="AN42" s="367">
        <f t="shared" si="3"/>
        <v>0</v>
      </c>
      <c r="AO42" s="286" t="str">
        <f>IF(G0228_1074205010351_02_0_69_!CT42="","",G0228_1074205010351_02_0_69_!CT42)</f>
        <v>нд</v>
      </c>
      <c r="AP42" s="287">
        <f t="shared" si="4"/>
        <v>0</v>
      </c>
      <c r="AQ42" s="287">
        <f t="shared" si="5"/>
        <v>0</v>
      </c>
    </row>
    <row r="43" spans="1:44" ht="78.75" x14ac:dyDescent="0.2">
      <c r="A43" s="284" t="str">
        <f>G0228_1074205010351_02_0_69_!A43</f>
        <v>1.1.4.2</v>
      </c>
      <c r="B43" s="226"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284" t="str">
        <f>G0228_1074205010351_02_0_69_!C43</f>
        <v>Г</v>
      </c>
      <c r="D43" s="260" t="str">
        <f>G0228_1074205010351_02_0_69_!E43</f>
        <v>нд</v>
      </c>
      <c r="E43" s="260" t="str">
        <f>G0228_1074205010351_02_0_69_!F43</f>
        <v>нд</v>
      </c>
      <c r="F43" s="260" t="str">
        <f>G0228_1074205010351_02_0_69_!G43</f>
        <v>нд</v>
      </c>
      <c r="G43" s="260" t="str">
        <f>G0228_1074205010351_02_0_69_!H43</f>
        <v>нд</v>
      </c>
      <c r="H43" s="369">
        <v>0</v>
      </c>
      <c r="I43" s="369">
        <v>0</v>
      </c>
      <c r="J43" s="369">
        <v>0</v>
      </c>
      <c r="K43" s="369">
        <v>0</v>
      </c>
      <c r="L43" s="369">
        <v>0</v>
      </c>
      <c r="M43" s="369">
        <v>0</v>
      </c>
      <c r="N43" s="369">
        <v>0</v>
      </c>
      <c r="O43" s="369">
        <v>0</v>
      </c>
      <c r="P43" s="369">
        <v>0</v>
      </c>
      <c r="Q43" s="369">
        <v>0</v>
      </c>
      <c r="R43" s="369">
        <v>0</v>
      </c>
      <c r="S43" s="369">
        <v>0</v>
      </c>
      <c r="T43" s="369">
        <v>0</v>
      </c>
      <c r="U43" s="369">
        <v>0</v>
      </c>
      <c r="V43" s="369">
        <v>0</v>
      </c>
      <c r="W43" s="369">
        <v>0</v>
      </c>
      <c r="X43" s="369">
        <v>0</v>
      </c>
      <c r="Y43" s="369">
        <v>0</v>
      </c>
      <c r="Z43" s="369">
        <v>0</v>
      </c>
      <c r="AA43" s="369">
        <v>0</v>
      </c>
      <c r="AB43" s="369">
        <v>0</v>
      </c>
      <c r="AC43" s="369">
        <v>0</v>
      </c>
      <c r="AD43" s="369">
        <v>0</v>
      </c>
      <c r="AE43" s="369">
        <v>0</v>
      </c>
      <c r="AF43" s="369">
        <v>0</v>
      </c>
      <c r="AG43" s="369">
        <v>0</v>
      </c>
      <c r="AH43" s="369">
        <v>0</v>
      </c>
      <c r="AI43" s="369">
        <v>0</v>
      </c>
      <c r="AJ43" s="369">
        <v>0</v>
      </c>
      <c r="AK43" s="369">
        <v>0</v>
      </c>
      <c r="AL43" s="369">
        <v>0</v>
      </c>
      <c r="AM43" s="367">
        <f t="shared" si="2"/>
        <v>0</v>
      </c>
      <c r="AN43" s="367">
        <f t="shared" si="3"/>
        <v>0</v>
      </c>
      <c r="AO43" s="286" t="str">
        <f>IF(G0228_1074205010351_02_0_69_!CT43="","",G0228_1074205010351_02_0_69_!CT43)</f>
        <v>нд</v>
      </c>
      <c r="AP43" s="287">
        <f t="shared" si="4"/>
        <v>0</v>
      </c>
      <c r="AQ43" s="287">
        <f t="shared" si="5"/>
        <v>0</v>
      </c>
    </row>
    <row r="44" spans="1:44" ht="47.25" x14ac:dyDescent="0.2">
      <c r="A44" s="284" t="str">
        <f>G0228_1074205010351_02_0_69_!A44</f>
        <v>1.2</v>
      </c>
      <c r="B44" s="226" t="str">
        <f>G0228_1074205010351_02_0_69_!B44</f>
        <v>Реконструкция, модернизация, техническое перевооружение всего, в том числе:</v>
      </c>
      <c r="C44" s="284" t="str">
        <f>G0228_1074205010351_02_0_69_!C44</f>
        <v>Г</v>
      </c>
      <c r="D44" s="260" t="str">
        <f>G0228_1074205010351_02_0_69_!E44</f>
        <v>нд</v>
      </c>
      <c r="E44" s="260" t="str">
        <f>G0228_1074205010351_02_0_69_!F44</f>
        <v>нд</v>
      </c>
      <c r="F44" s="260" t="str">
        <f>G0228_1074205010351_02_0_69_!G44</f>
        <v>нд</v>
      </c>
      <c r="G44" s="260" t="str">
        <f>G0228_1074205010351_02_0_69_!H44</f>
        <v>нд</v>
      </c>
      <c r="H44" s="369">
        <f t="shared" ref="H44:AL44" si="16">SUM(H45,H55,H58,H71)</f>
        <v>0.8620035532994923</v>
      </c>
      <c r="I44" s="369">
        <f t="shared" si="16"/>
        <v>234.41471928934013</v>
      </c>
      <c r="J44" s="369">
        <f t="shared" si="16"/>
        <v>0</v>
      </c>
      <c r="K44" s="369">
        <f t="shared" si="16"/>
        <v>6.3280066117028184</v>
      </c>
      <c r="L44" s="369">
        <f t="shared" si="16"/>
        <v>0</v>
      </c>
      <c r="M44" s="369">
        <f t="shared" si="16"/>
        <v>1.16066623309185</v>
      </c>
      <c r="N44" s="369">
        <f t="shared" si="16"/>
        <v>5.1673403786109686</v>
      </c>
      <c r="O44" s="369">
        <f t="shared" si="16"/>
        <v>0</v>
      </c>
      <c r="P44" s="369">
        <f t="shared" si="16"/>
        <v>240.08913605839888</v>
      </c>
      <c r="Q44" s="369">
        <f t="shared" si="16"/>
        <v>232.68</v>
      </c>
      <c r="R44" s="369">
        <f t="shared" si="16"/>
        <v>0</v>
      </c>
      <c r="S44" s="369">
        <f t="shared" si="16"/>
        <v>4.9249999999999998</v>
      </c>
      <c r="T44" s="369">
        <f t="shared" si="16"/>
        <v>2.4841360583988679</v>
      </c>
      <c r="U44" s="369">
        <f t="shared" si="16"/>
        <v>0.8620035532994923</v>
      </c>
      <c r="V44" s="369">
        <f t="shared" si="16"/>
        <v>2.3383027250655348</v>
      </c>
      <c r="W44" s="369">
        <f t="shared" si="16"/>
        <v>0.8620035532994923</v>
      </c>
      <c r="X44" s="369">
        <f t="shared" si="16"/>
        <v>2.3383027250655348</v>
      </c>
      <c r="Y44" s="369">
        <f>W44</f>
        <v>0.8620035532994923</v>
      </c>
      <c r="Z44" s="369">
        <f>X44</f>
        <v>2.3383027250655348</v>
      </c>
      <c r="AA44" s="369">
        <f t="shared" si="16"/>
        <v>0</v>
      </c>
      <c r="AB44" s="369">
        <f t="shared" si="16"/>
        <v>237.75083333333333</v>
      </c>
      <c r="AC44" s="369">
        <f t="shared" si="16"/>
        <v>0</v>
      </c>
      <c r="AD44" s="369">
        <f t="shared" si="16"/>
        <v>0</v>
      </c>
      <c r="AE44" s="369">
        <f t="shared" si="16"/>
        <v>1.7796900000000002</v>
      </c>
      <c r="AF44" s="369">
        <f t="shared" si="16"/>
        <v>1.7796900000000002</v>
      </c>
      <c r="AG44" s="369">
        <f t="shared" si="16"/>
        <v>5.2035290083333328</v>
      </c>
      <c r="AH44" s="369">
        <f t="shared" si="16"/>
        <v>0.13269567499999999</v>
      </c>
      <c r="AI44" s="369">
        <f t="shared" si="16"/>
        <v>0.16608190682999996</v>
      </c>
      <c r="AJ44" s="369">
        <f t="shared" si="16"/>
        <v>9.7660819068299993</v>
      </c>
      <c r="AK44" s="369">
        <f t="shared" si="16"/>
        <v>0.25983514323553492</v>
      </c>
      <c r="AL44" s="369">
        <f t="shared" si="16"/>
        <v>223.33983514323558</v>
      </c>
      <c r="AM44" s="367">
        <f t="shared" si="2"/>
        <v>7.4091360583988681</v>
      </c>
      <c r="AN44" s="367">
        <f>AM44</f>
        <v>7.4091360583988681</v>
      </c>
      <c r="AO44" s="286" t="str">
        <f>IF(G0228_1074205010351_02_0_69_!CT44="","",G0228_1074205010351_02_0_69_!CT44)</f>
        <v>нд</v>
      </c>
      <c r="AP44" s="287">
        <f t="shared" si="4"/>
        <v>7.4091360583988681</v>
      </c>
      <c r="AQ44" s="287">
        <f t="shared" si="5"/>
        <v>240.08913605839891</v>
      </c>
    </row>
    <row r="45" spans="1:44" ht="78.75" x14ac:dyDescent="0.2">
      <c r="A45" s="284" t="str">
        <f>G0228_1074205010351_02_0_69_!A45</f>
        <v>1.2.1</v>
      </c>
      <c r="B45" s="226"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284" t="str">
        <f>G0228_1074205010351_02_0_69_!C45</f>
        <v>Г</v>
      </c>
      <c r="D45" s="260" t="str">
        <f>G0228_1074205010351_02_0_69_!E45</f>
        <v>нд</v>
      </c>
      <c r="E45" s="260" t="str">
        <f>G0228_1074205010351_02_0_69_!F45</f>
        <v>нд</v>
      </c>
      <c r="F45" s="260" t="str">
        <f>G0228_1074205010351_02_0_69_!G45</f>
        <v>нд</v>
      </c>
      <c r="G45" s="260" t="str">
        <f>G0228_1074205010351_02_0_69_!H45</f>
        <v>нд</v>
      </c>
      <c r="H45" s="369">
        <f t="shared" ref="H45:AL45" si="17">SUM(H46,H47)</f>
        <v>0</v>
      </c>
      <c r="I45" s="369">
        <f t="shared" si="17"/>
        <v>233.55271573604062</v>
      </c>
      <c r="J45" s="369">
        <f t="shared" si="17"/>
        <v>0</v>
      </c>
      <c r="K45" s="369">
        <f t="shared" si="17"/>
        <v>0</v>
      </c>
      <c r="L45" s="369">
        <f t="shared" si="17"/>
        <v>0</v>
      </c>
      <c r="M45" s="369">
        <f t="shared" si="17"/>
        <v>0</v>
      </c>
      <c r="N45" s="369">
        <f t="shared" si="17"/>
        <v>0</v>
      </c>
      <c r="O45" s="369">
        <f t="shared" si="17"/>
        <v>0</v>
      </c>
      <c r="P45" s="369">
        <f t="shared" si="17"/>
        <v>237.75083333333333</v>
      </c>
      <c r="Q45" s="369">
        <f t="shared" si="17"/>
        <v>232.68</v>
      </c>
      <c r="R45" s="369">
        <f t="shared" si="17"/>
        <v>0</v>
      </c>
      <c r="S45" s="369">
        <f t="shared" si="17"/>
        <v>4.9249999999999998</v>
      </c>
      <c r="T45" s="369">
        <f t="shared" si="17"/>
        <v>0.14583333333333315</v>
      </c>
      <c r="U45" s="369">
        <f t="shared" si="17"/>
        <v>0</v>
      </c>
      <c r="V45" s="369">
        <f t="shared" si="17"/>
        <v>0</v>
      </c>
      <c r="W45" s="369">
        <f t="shared" si="17"/>
        <v>0</v>
      </c>
      <c r="X45" s="369">
        <f t="shared" si="17"/>
        <v>0</v>
      </c>
      <c r="Y45" s="369">
        <f t="shared" si="17"/>
        <v>233.55271573604062</v>
      </c>
      <c r="Z45" s="369">
        <f t="shared" si="17"/>
        <v>237.75083333333333</v>
      </c>
      <c r="AA45" s="369">
        <f t="shared" si="17"/>
        <v>0</v>
      </c>
      <c r="AB45" s="369">
        <f t="shared" si="17"/>
        <v>237.75083333333333</v>
      </c>
      <c r="AC45" s="369">
        <f t="shared" si="17"/>
        <v>0</v>
      </c>
      <c r="AD45" s="369">
        <f t="shared" si="17"/>
        <v>0</v>
      </c>
      <c r="AE45" s="369">
        <f t="shared" si="17"/>
        <v>0</v>
      </c>
      <c r="AF45" s="369">
        <f t="shared" si="17"/>
        <v>0</v>
      </c>
      <c r="AG45" s="369">
        <f t="shared" si="17"/>
        <v>5.0708333333333329</v>
      </c>
      <c r="AH45" s="369">
        <f t="shared" si="17"/>
        <v>0</v>
      </c>
      <c r="AI45" s="369">
        <f t="shared" si="17"/>
        <v>0</v>
      </c>
      <c r="AJ45" s="369">
        <f t="shared" si="17"/>
        <v>9.6</v>
      </c>
      <c r="AK45" s="369">
        <f t="shared" si="17"/>
        <v>0</v>
      </c>
      <c r="AL45" s="369">
        <f t="shared" si="17"/>
        <v>223.08000000000004</v>
      </c>
      <c r="AM45" s="367">
        <f t="shared" si="2"/>
        <v>5.0708333333333329</v>
      </c>
      <c r="AN45" s="367">
        <f t="shared" si="3"/>
        <v>232.68000000000004</v>
      </c>
      <c r="AO45" s="286" t="str">
        <f>IF(G0228_1074205010351_02_0_69_!CT45="","",G0228_1074205010351_02_0_69_!CT45)</f>
        <v>нд</v>
      </c>
      <c r="AP45" s="287">
        <f t="shared" si="4"/>
        <v>5.0708333333333329</v>
      </c>
      <c r="AQ45" s="287">
        <f t="shared" si="5"/>
        <v>237.75083333333336</v>
      </c>
    </row>
    <row r="46" spans="1:44" ht="31.5" x14ac:dyDescent="0.2">
      <c r="A46" s="284" t="str">
        <f>G0228_1074205010351_02_0_69_!A46</f>
        <v>1.2.1.1</v>
      </c>
      <c r="B46" s="226" t="str">
        <f>G0228_1074205010351_02_0_69_!B46</f>
        <v>Реконструкция трансформаторных и иных подстанций, всего, в числе:</v>
      </c>
      <c r="C46" s="284" t="str">
        <f>G0228_1074205010351_02_0_69_!C46</f>
        <v>Г</v>
      </c>
      <c r="D46" s="260" t="str">
        <f>G0228_1074205010351_02_0_69_!E46</f>
        <v>нд</v>
      </c>
      <c r="E46" s="325" t="str">
        <f>G0228_1074205010351_02_0_69_!F46</f>
        <v>нд</v>
      </c>
      <c r="F46" s="325" t="str">
        <f>G0228_1074205010351_02_0_69_!G46</f>
        <v>нд</v>
      </c>
      <c r="G46" s="325" t="str">
        <f>G0228_1074205010351_02_0_69_!H46</f>
        <v>нд</v>
      </c>
      <c r="H46" s="367" t="str">
        <f>G0228_1074205010351_02_0_69_!I46</f>
        <v>нд</v>
      </c>
      <c r="I46" s="367" t="str">
        <f>G0228_1074205010351_02_0_69_!J46</f>
        <v>нд</v>
      </c>
      <c r="J46" s="367" t="str">
        <f>G0228_1074205010351_02_0_69_!K46</f>
        <v>нд</v>
      </c>
      <c r="K46" s="367" t="str">
        <f>G0228_1074205010351_02_0_69_!L46</f>
        <v>нд</v>
      </c>
      <c r="L46" s="367" t="str">
        <f>G0228_1074205010351_02_0_69_!M46</f>
        <v>нд</v>
      </c>
      <c r="M46" s="367" t="str">
        <f>G0228_1074205010351_02_0_69_!N46</f>
        <v>нд</v>
      </c>
      <c r="N46" s="367" t="str">
        <f>G0228_1074205010351_02_0_69_!O46</f>
        <v>нд</v>
      </c>
      <c r="O46" s="367" t="str">
        <f>G0228_1074205010351_02_0_69_!P46</f>
        <v>нд</v>
      </c>
      <c r="P46" s="367" t="str">
        <f>G0228_1074205010351_02_0_69_!Q46</f>
        <v>нд</v>
      </c>
      <c r="Q46" s="367" t="str">
        <f>G0228_1074205010351_02_0_69_!R46</f>
        <v>нд</v>
      </c>
      <c r="R46" s="367" t="str">
        <f>G0228_1074205010351_02_0_69_!S46</f>
        <v>нд</v>
      </c>
      <c r="S46" s="367" t="str">
        <f>G0228_1074205010351_02_0_69_!T46</f>
        <v>нд</v>
      </c>
      <c r="T46" s="367" t="str">
        <f>G0228_1074205010351_02_0_69_!U46</f>
        <v>нд</v>
      </c>
      <c r="U46" s="367" t="str">
        <f>G0228_1074205010351_02_0_69_!V46</f>
        <v>нд</v>
      </c>
      <c r="V46" s="367" t="str">
        <f>G0228_1074205010351_02_0_69_!W46</f>
        <v>нд</v>
      </c>
      <c r="W46" s="367" t="str">
        <f>G0228_1074205010351_02_0_69_!X46</f>
        <v>нд</v>
      </c>
      <c r="X46" s="367" t="str">
        <f>G0228_1074205010351_02_0_69_!Y46</f>
        <v>нд</v>
      </c>
      <c r="Y46" s="367" t="str">
        <f>G0228_1074205010351_02_0_69_!Z46</f>
        <v>нд</v>
      </c>
      <c r="Z46" s="367" t="str">
        <f>G0228_1074205010351_02_0_69_!AA46</f>
        <v>нд</v>
      </c>
      <c r="AA46" s="367" t="str">
        <f>G0228_1074205010351_02_0_69_!AB46</f>
        <v>нд</v>
      </c>
      <c r="AB46" s="367" t="str">
        <f>G0228_1074205010351_02_0_69_!AC46</f>
        <v>нд</v>
      </c>
      <c r="AC46" s="367" t="str">
        <f>G0228_1074205010351_02_0_69_!AD46</f>
        <v>нд</v>
      </c>
      <c r="AD46" s="367" t="str">
        <f>G0228_1074205010351_02_0_69_!AE46</f>
        <v>нд</v>
      </c>
      <c r="AE46" s="367" t="str">
        <f>G0228_1074205010351_02_0_69_!AF46</f>
        <v>нд</v>
      </c>
      <c r="AF46" s="367" t="str">
        <f>G0228_1074205010351_02_0_69_!AG46</f>
        <v>нд</v>
      </c>
      <c r="AG46" s="367" t="str">
        <f>G0228_1074205010351_02_0_69_!AH46</f>
        <v>нд</v>
      </c>
      <c r="AH46" s="367" t="str">
        <f>G0228_1074205010351_02_0_69_!AI46</f>
        <v>нд</v>
      </c>
      <c r="AI46" s="367" t="str">
        <f>G0228_1074205010351_02_0_69_!AJ46</f>
        <v>нд</v>
      </c>
      <c r="AJ46" s="367" t="str">
        <f>G0228_1074205010351_02_0_69_!AK46</f>
        <v>нд</v>
      </c>
      <c r="AK46" s="367" t="str">
        <f>G0228_1074205010351_02_0_69_!AL46</f>
        <v>нд</v>
      </c>
      <c r="AL46" s="367" t="str">
        <f>G0228_1074205010351_02_0_69_!AM46</f>
        <v>нд</v>
      </c>
      <c r="AM46" s="367" t="str">
        <f>G0228_1074205010351_02_0_69_!AN46</f>
        <v>нд</v>
      </c>
      <c r="AN46" s="367" t="str">
        <f>G0228_1074205010351_02_0_69_!AO46</f>
        <v>нд</v>
      </c>
      <c r="AO46" s="325" t="str">
        <f>G0228_1074205010351_02_0_69_!AP46</f>
        <v>нд</v>
      </c>
      <c r="AP46" s="287">
        <f t="shared" si="4"/>
        <v>0</v>
      </c>
      <c r="AQ46" s="287">
        <f t="shared" si="5"/>
        <v>0</v>
      </c>
    </row>
    <row r="47" spans="1:44" ht="63" x14ac:dyDescent="0.2">
      <c r="A47" s="284" t="str">
        <f>G0228_1074205010351_02_0_69_!A47</f>
        <v>1.2.1.2</v>
      </c>
      <c r="B47" s="226" t="str">
        <f>G0228_1074205010351_02_0_69_!B47</f>
        <v>Модернизация, техническое перевооружение трансформаторных и иных подстанций, распределительных пунктов, всего, в том числе:</v>
      </c>
      <c r="C47" s="284" t="str">
        <f>G0228_1074205010351_02_0_69_!C47</f>
        <v>Г</v>
      </c>
      <c r="D47" s="260" t="str">
        <f>G0228_1074205010351_02_0_69_!E47</f>
        <v>нд</v>
      </c>
      <c r="E47" s="260" t="str">
        <f>G0228_1074205010351_02_0_69_!F47</f>
        <v>нд</v>
      </c>
      <c r="F47" s="260" t="str">
        <f>G0228_1074205010351_02_0_69_!G47</f>
        <v>нд</v>
      </c>
      <c r="G47" s="260" t="str">
        <f>G0228_1074205010351_02_0_69_!H47</f>
        <v>нд</v>
      </c>
      <c r="H47" s="367">
        <f>SUM(H48:H54)</f>
        <v>0</v>
      </c>
      <c r="I47" s="367">
        <f t="shared" ref="I47:AN47" si="18">SUM(I48:I54)</f>
        <v>233.55271573604062</v>
      </c>
      <c r="J47" s="367">
        <f t="shared" si="18"/>
        <v>0</v>
      </c>
      <c r="K47" s="367">
        <f t="shared" si="18"/>
        <v>0</v>
      </c>
      <c r="L47" s="367">
        <f t="shared" si="18"/>
        <v>0</v>
      </c>
      <c r="M47" s="367">
        <f t="shared" si="18"/>
        <v>0</v>
      </c>
      <c r="N47" s="367">
        <f t="shared" si="18"/>
        <v>0</v>
      </c>
      <c r="O47" s="367">
        <f t="shared" si="18"/>
        <v>0</v>
      </c>
      <c r="P47" s="367">
        <f t="shared" si="18"/>
        <v>237.75083333333333</v>
      </c>
      <c r="Q47" s="367">
        <f t="shared" si="18"/>
        <v>232.68</v>
      </c>
      <c r="R47" s="367">
        <f t="shared" si="18"/>
        <v>0</v>
      </c>
      <c r="S47" s="367">
        <f t="shared" si="18"/>
        <v>4.9249999999999998</v>
      </c>
      <c r="T47" s="367">
        <f t="shared" si="18"/>
        <v>0.14583333333333315</v>
      </c>
      <c r="U47" s="367">
        <f t="shared" si="18"/>
        <v>0</v>
      </c>
      <c r="V47" s="367">
        <f t="shared" si="18"/>
        <v>0</v>
      </c>
      <c r="W47" s="367">
        <f t="shared" si="18"/>
        <v>0</v>
      </c>
      <c r="X47" s="367">
        <f t="shared" si="18"/>
        <v>0</v>
      </c>
      <c r="Y47" s="367">
        <f t="shared" si="18"/>
        <v>233.55271573604062</v>
      </c>
      <c r="Z47" s="367">
        <f t="shared" si="18"/>
        <v>237.75083333333333</v>
      </c>
      <c r="AA47" s="367">
        <f t="shared" si="18"/>
        <v>0</v>
      </c>
      <c r="AB47" s="367">
        <f t="shared" si="18"/>
        <v>237.75083333333333</v>
      </c>
      <c r="AC47" s="367">
        <f t="shared" si="18"/>
        <v>0</v>
      </c>
      <c r="AD47" s="367">
        <f t="shared" si="18"/>
        <v>0</v>
      </c>
      <c r="AE47" s="367">
        <f t="shared" si="18"/>
        <v>0</v>
      </c>
      <c r="AF47" s="367">
        <f t="shared" si="18"/>
        <v>0</v>
      </c>
      <c r="AG47" s="367">
        <f t="shared" si="18"/>
        <v>5.0708333333333329</v>
      </c>
      <c r="AH47" s="367">
        <v>0</v>
      </c>
      <c r="AI47" s="367">
        <f t="shared" si="18"/>
        <v>0</v>
      </c>
      <c r="AJ47" s="367">
        <f t="shared" si="18"/>
        <v>9.6</v>
      </c>
      <c r="AK47" s="367">
        <f t="shared" si="18"/>
        <v>0</v>
      </c>
      <c r="AL47" s="367">
        <f t="shared" si="18"/>
        <v>223.08000000000004</v>
      </c>
      <c r="AM47" s="367">
        <f t="shared" si="18"/>
        <v>5.0708333333333329</v>
      </c>
      <c r="AN47" s="367">
        <f>SUM(AN48:AN54)</f>
        <v>232.68000000000004</v>
      </c>
      <c r="AO47" s="286" t="str">
        <f>IF(G0228_1074205010351_02_0_69_!CT47="","",G0228_1074205010351_02_0_69_!CT47)</f>
        <v>нд</v>
      </c>
      <c r="AP47" s="287">
        <f t="shared" si="4"/>
        <v>5.0708333333333329</v>
      </c>
      <c r="AQ47" s="287">
        <f t="shared" si="5"/>
        <v>237.75083333333336</v>
      </c>
    </row>
    <row r="48" spans="1:44" ht="31.5" x14ac:dyDescent="0.2">
      <c r="A48" s="284" t="str">
        <f>G0228_1074205010351_02_0_69_!A48</f>
        <v>1.2.1.2.1</v>
      </c>
      <c r="B48" s="226" t="str">
        <f>G0228_1074205010351_02_0_69_!B48</f>
        <v xml:space="preserve">Реконструкция ТП-9, ТП-10 </v>
      </c>
      <c r="C48" s="284" t="str">
        <f>G0228_1074205010351_02_0_69_!C48</f>
        <v>L_0000000001</v>
      </c>
      <c r="D48" s="493" t="str">
        <f>G0228_1074205010351_02_0_69_!E48</f>
        <v>Н</v>
      </c>
      <c r="E48" s="493">
        <f>G0228_1074205010351_02_0_69_!F48</f>
        <v>2021</v>
      </c>
      <c r="F48" s="493">
        <f>G0228_1074205010351_02_0_69_!G48</f>
        <v>0</v>
      </c>
      <c r="G48" s="493">
        <f>G0228_1074205010351_02_0_69_!H48</f>
        <v>2022</v>
      </c>
      <c r="H48" s="492" t="str">
        <f>G0228_1074205010351_02_0_69_!J48</f>
        <v>нд</v>
      </c>
      <c r="I48" s="108">
        <f>G0228_1074205010351_02_0_69_!N48</f>
        <v>0.54822335025380708</v>
      </c>
      <c r="J48" s="492">
        <v>0</v>
      </c>
      <c r="K48" s="492">
        <v>0</v>
      </c>
      <c r="L48" s="492">
        <v>0</v>
      </c>
      <c r="M48" s="492">
        <v>0</v>
      </c>
      <c r="N48" s="492">
        <v>0</v>
      </c>
      <c r="O48" s="492">
        <v>0</v>
      </c>
      <c r="P48" s="492">
        <f>SUM(Q48:T48)</f>
        <v>3</v>
      </c>
      <c r="Q48" s="492">
        <v>0</v>
      </c>
      <c r="R48" s="492">
        <v>0</v>
      </c>
      <c r="S48" s="492">
        <f>'[2]Раздел № 2'!J17</f>
        <v>3</v>
      </c>
      <c r="T48" s="520">
        <f>'[2]Раздел № 2'!K17</f>
        <v>0</v>
      </c>
      <c r="U48" s="492" t="str">
        <f t="shared" ref="U48:U53" si="19">H48</f>
        <v>нд</v>
      </c>
      <c r="V48" s="492">
        <f t="shared" ref="V48:V53" si="20">O48</f>
        <v>0</v>
      </c>
      <c r="W48" s="492" t="str">
        <f t="shared" ref="W48:W53" si="21">U48</f>
        <v>нд</v>
      </c>
      <c r="X48" s="492">
        <f t="shared" ref="X48:X53" si="22">V48</f>
        <v>0</v>
      </c>
      <c r="Y48" s="108">
        <f t="shared" ref="Y48:Y53" si="23">I48</f>
        <v>0.54822335025380708</v>
      </c>
      <c r="Z48" s="108">
        <f t="shared" ref="Z48:Z53" si="24">P48</f>
        <v>3</v>
      </c>
      <c r="AA48" s="492" t="str">
        <f>G0228_1074205010351_02_0_69_!AB48</f>
        <v>нд</v>
      </c>
      <c r="AB48" s="108">
        <f t="shared" ref="AB48:AB52" si="25">Z48</f>
        <v>3</v>
      </c>
      <c r="AC48" s="492" t="str">
        <f>G0228_1074205010351_02_0_69_!AD48</f>
        <v>нд</v>
      </c>
      <c r="AD48" s="492" t="str">
        <f>G0228_1074205010351_02_0_69_!AE48</f>
        <v>нд</v>
      </c>
      <c r="AE48" s="492">
        <v>0</v>
      </c>
      <c r="AF48" s="108">
        <v>0</v>
      </c>
      <c r="AG48" s="492">
        <f>Z48</f>
        <v>3</v>
      </c>
      <c r="AH48" s="108">
        <v>0</v>
      </c>
      <c r="AI48" s="492">
        <v>0</v>
      </c>
      <c r="AJ48" s="108">
        <v>0</v>
      </c>
      <c r="AK48" s="492">
        <v>0</v>
      </c>
      <c r="AL48" s="108">
        <v>0</v>
      </c>
      <c r="AM48" s="492">
        <f>AG48</f>
        <v>3</v>
      </c>
      <c r="AN48" s="492">
        <f>SUM(AD48,AF48,AH48,AJ48,AL48)</f>
        <v>0</v>
      </c>
      <c r="AO48" s="286" t="str">
        <f>IF(G0228_1074205010351_02_0_69_!CT48="","",G0228_1074205010351_02_0_69_!CT48)</f>
        <v>нд</v>
      </c>
      <c r="AP48" s="287">
        <f t="shared" ref="AP48:AP53" si="26">SUM(AC48,AE48,AG48,AI48,AK48)</f>
        <v>3</v>
      </c>
      <c r="AQ48" s="287">
        <f t="shared" ref="AQ48:AQ53" si="27">SUM(AC48,AE48,AG48,AJ48,AL48)</f>
        <v>3</v>
      </c>
      <c r="AR48" s="283"/>
    </row>
    <row r="49" spans="1:44" ht="31.5" x14ac:dyDescent="0.2">
      <c r="A49" s="284" t="str">
        <f>G0228_1074205010351_02_0_69_!A49</f>
        <v>1.2.1.2.2</v>
      </c>
      <c r="B49" s="226" t="str">
        <f>G0228_1074205010351_02_0_69_!B49</f>
        <v>Замена силового трансформатора ТП-5</v>
      </c>
      <c r="C49" s="284" t="str">
        <f>G0228_1074205010351_02_0_69_!C49</f>
        <v>L_0000000002</v>
      </c>
      <c r="D49" s="493" t="str">
        <f>G0228_1074205010351_02_0_69_!E49</f>
        <v>Н</v>
      </c>
      <c r="E49" s="493">
        <f>G0228_1074205010351_02_0_69_!F49</f>
        <v>2021</v>
      </c>
      <c r="F49" s="493">
        <f>G0228_1074205010351_02_0_69_!G49</f>
        <v>0</v>
      </c>
      <c r="G49" s="493">
        <f>G0228_1074205010351_02_0_69_!H49</f>
        <v>2021</v>
      </c>
      <c r="H49" s="492" t="str">
        <f>G0228_1074205010351_02_0_69_!J49</f>
        <v>нд</v>
      </c>
      <c r="I49" s="108">
        <f>G0228_1074205010351_02_0_69_!N49</f>
        <v>0.1199238578680203</v>
      </c>
      <c r="J49" s="492">
        <v>0</v>
      </c>
      <c r="K49" s="492">
        <v>0</v>
      </c>
      <c r="L49" s="492">
        <v>0</v>
      </c>
      <c r="M49" s="492">
        <v>0</v>
      </c>
      <c r="N49" s="492">
        <v>0</v>
      </c>
      <c r="O49" s="492">
        <v>0</v>
      </c>
      <c r="P49" s="520">
        <f t="shared" ref="P49:P51" si="28">SUM(Q49:T49)</f>
        <v>0.78749999999999998</v>
      </c>
      <c r="Q49" s="492">
        <v>0</v>
      </c>
      <c r="R49" s="492">
        <v>0</v>
      </c>
      <c r="S49" s="520">
        <f>'[2]Раздел № 2'!J18</f>
        <v>0.71666666666666667</v>
      </c>
      <c r="T49" s="520">
        <f>'[2]Раздел № 2'!K18</f>
        <v>7.0833333333333304E-2</v>
      </c>
      <c r="U49" s="492" t="str">
        <f t="shared" si="19"/>
        <v>нд</v>
      </c>
      <c r="V49" s="492">
        <f t="shared" si="20"/>
        <v>0</v>
      </c>
      <c r="W49" s="492" t="str">
        <f t="shared" si="21"/>
        <v>нд</v>
      </c>
      <c r="X49" s="492">
        <f t="shared" si="22"/>
        <v>0</v>
      </c>
      <c r="Y49" s="108">
        <f t="shared" si="23"/>
        <v>0.1199238578680203</v>
      </c>
      <c r="Z49" s="108">
        <f t="shared" si="24"/>
        <v>0.78749999999999998</v>
      </c>
      <c r="AA49" s="492" t="str">
        <f>G0228_1074205010351_02_0_69_!AB49</f>
        <v>нд</v>
      </c>
      <c r="AB49" s="108">
        <f t="shared" si="25"/>
        <v>0.78749999999999998</v>
      </c>
      <c r="AC49" s="492" t="str">
        <f>G0228_1074205010351_02_0_69_!AD49</f>
        <v>нд</v>
      </c>
      <c r="AD49" s="492" t="str">
        <f>G0228_1074205010351_02_0_69_!AE49</f>
        <v>нд</v>
      </c>
      <c r="AE49" s="492">
        <v>0</v>
      </c>
      <c r="AF49" s="108">
        <v>0</v>
      </c>
      <c r="AG49" s="521">
        <f t="shared" ref="AG49:AG51" si="29">Z49</f>
        <v>0.78749999999999998</v>
      </c>
      <c r="AH49" s="108">
        <v>0</v>
      </c>
      <c r="AI49" s="492">
        <v>0</v>
      </c>
      <c r="AJ49" s="108">
        <v>0</v>
      </c>
      <c r="AK49" s="492">
        <v>0</v>
      </c>
      <c r="AL49" s="108">
        <v>0</v>
      </c>
      <c r="AM49" s="521">
        <f t="shared" ref="AM49:AM51" si="30">AG49</f>
        <v>0.78749999999999998</v>
      </c>
      <c r="AN49" s="492">
        <f t="shared" ref="AN48:AN53" si="31">SUM(AD49,AF49,AH49,AJ49,AL49)</f>
        <v>0</v>
      </c>
      <c r="AO49" s="286" t="str">
        <f>IF(G0228_1074205010351_02_0_69_!CT49="","",G0228_1074205010351_02_0_69_!CT49)</f>
        <v>нд</v>
      </c>
      <c r="AP49" s="287">
        <f t="shared" si="26"/>
        <v>0.78749999999999998</v>
      </c>
      <c r="AQ49" s="287">
        <f t="shared" si="27"/>
        <v>0.78749999999999998</v>
      </c>
    </row>
    <row r="50" spans="1:44" ht="31.5" x14ac:dyDescent="0.2">
      <c r="A50" s="284" t="str">
        <f>G0228_1074205010351_02_0_69_!A50</f>
        <v>1.2.1.2.3</v>
      </c>
      <c r="B50" s="226" t="str">
        <f>G0228_1074205010351_02_0_69_!B50</f>
        <v>Замена силового трансформатора ТП-6</v>
      </c>
      <c r="C50" s="284" t="str">
        <f>G0228_1074205010351_02_0_69_!C50</f>
        <v>L_0000000003</v>
      </c>
      <c r="D50" s="493" t="str">
        <f>G0228_1074205010351_02_0_69_!E50</f>
        <v>Н</v>
      </c>
      <c r="E50" s="493">
        <f>G0228_1074205010351_02_0_69_!F50</f>
        <v>2021</v>
      </c>
      <c r="F50" s="493">
        <f>G0228_1074205010351_02_0_69_!G50</f>
        <v>0</v>
      </c>
      <c r="G50" s="493">
        <f>G0228_1074205010351_02_0_69_!H50</f>
        <v>2021</v>
      </c>
      <c r="H50" s="492" t="str">
        <f>G0228_1074205010351_02_0_69_!J50</f>
        <v>нд</v>
      </c>
      <c r="I50" s="108">
        <f>G0228_1074205010351_02_0_69_!N50</f>
        <v>0.14974619289340102</v>
      </c>
      <c r="J50" s="492">
        <v>0</v>
      </c>
      <c r="K50" s="492">
        <v>0</v>
      </c>
      <c r="L50" s="492">
        <v>0</v>
      </c>
      <c r="M50" s="492">
        <v>0</v>
      </c>
      <c r="N50" s="492">
        <v>0</v>
      </c>
      <c r="O50" s="492">
        <v>0</v>
      </c>
      <c r="P50" s="520">
        <f t="shared" si="28"/>
        <v>0.98333333333333328</v>
      </c>
      <c r="Q50" s="492">
        <v>0</v>
      </c>
      <c r="R50" s="492">
        <v>0</v>
      </c>
      <c r="S50" s="520">
        <f>'[2]Раздел № 2'!J19</f>
        <v>0.90833333333333344</v>
      </c>
      <c r="T50" s="520">
        <f>'[2]Раздел № 2'!K19</f>
        <v>7.4999999999999845E-2</v>
      </c>
      <c r="U50" s="492" t="str">
        <f t="shared" si="19"/>
        <v>нд</v>
      </c>
      <c r="V50" s="492">
        <f t="shared" si="20"/>
        <v>0</v>
      </c>
      <c r="W50" s="492" t="str">
        <f t="shared" si="21"/>
        <v>нд</v>
      </c>
      <c r="X50" s="492">
        <f t="shared" si="22"/>
        <v>0</v>
      </c>
      <c r="Y50" s="108">
        <f t="shared" si="23"/>
        <v>0.14974619289340102</v>
      </c>
      <c r="Z50" s="108">
        <f t="shared" si="24"/>
        <v>0.98333333333333328</v>
      </c>
      <c r="AA50" s="492" t="str">
        <f>G0228_1074205010351_02_0_69_!AB50</f>
        <v>нд</v>
      </c>
      <c r="AB50" s="108">
        <f t="shared" si="25"/>
        <v>0.98333333333333328</v>
      </c>
      <c r="AC50" s="492" t="str">
        <f>G0228_1074205010351_02_0_69_!AD50</f>
        <v>нд</v>
      </c>
      <c r="AD50" s="492" t="str">
        <f>G0228_1074205010351_02_0_69_!AE50</f>
        <v>нд</v>
      </c>
      <c r="AE50" s="492">
        <v>0</v>
      </c>
      <c r="AF50" s="108">
        <v>0</v>
      </c>
      <c r="AG50" s="521">
        <f t="shared" si="29"/>
        <v>0.98333333333333328</v>
      </c>
      <c r="AH50" s="108">
        <v>0</v>
      </c>
      <c r="AI50" s="492">
        <v>0</v>
      </c>
      <c r="AJ50" s="108">
        <v>0</v>
      </c>
      <c r="AK50" s="492">
        <v>0</v>
      </c>
      <c r="AL50" s="108">
        <v>0</v>
      </c>
      <c r="AM50" s="521">
        <f t="shared" si="30"/>
        <v>0.98333333333333328</v>
      </c>
      <c r="AN50" s="492">
        <f t="shared" si="31"/>
        <v>0</v>
      </c>
      <c r="AO50" s="286" t="str">
        <f>IF(G0228_1074205010351_02_0_69_!CT50="","",G0228_1074205010351_02_0_69_!CT50)</f>
        <v>нд</v>
      </c>
      <c r="AP50" s="287">
        <f t="shared" si="26"/>
        <v>0.98333333333333328</v>
      </c>
      <c r="AQ50" s="287">
        <f t="shared" si="27"/>
        <v>0.98333333333333328</v>
      </c>
      <c r="AR50" s="283"/>
    </row>
    <row r="51" spans="1:44" ht="31.5" x14ac:dyDescent="0.2">
      <c r="A51" s="284" t="str">
        <f>G0228_1074205010351_02_0_69_!A51</f>
        <v>1.2.1.2.4</v>
      </c>
      <c r="B51" s="226" t="str">
        <f>G0228_1074205010351_02_0_69_!B51</f>
        <v>Замена силового трансформатора ТП Л-19-41</v>
      </c>
      <c r="C51" s="284" t="str">
        <f>G0228_1074205010351_02_0_69_!C51</f>
        <v>L_0000000004</v>
      </c>
      <c r="D51" s="493" t="str">
        <f>G0228_1074205010351_02_0_69_!E51</f>
        <v>Н</v>
      </c>
      <c r="E51" s="493">
        <f>G0228_1074205010351_02_0_69_!F51</f>
        <v>2021</v>
      </c>
      <c r="F51" s="493">
        <f>G0228_1074205010351_02_0_69_!G51</f>
        <v>0</v>
      </c>
      <c r="G51" s="493">
        <f>G0228_1074205010351_02_0_69_!H51</f>
        <v>2021</v>
      </c>
      <c r="H51" s="492" t="str">
        <f>G0228_1074205010351_02_0_69_!J51</f>
        <v>нд</v>
      </c>
      <c r="I51" s="108">
        <f>G0228_1074205010351_02_0_69_!N51</f>
        <v>5.4822335025380711E-2</v>
      </c>
      <c r="J51" s="492">
        <v>0</v>
      </c>
      <c r="K51" s="492">
        <v>0</v>
      </c>
      <c r="L51" s="492">
        <v>0</v>
      </c>
      <c r="M51" s="492">
        <v>0</v>
      </c>
      <c r="N51" s="492">
        <v>0</v>
      </c>
      <c r="O51" s="492">
        <v>0</v>
      </c>
      <c r="P51" s="520">
        <f t="shared" si="28"/>
        <v>0.3</v>
      </c>
      <c r="Q51" s="492">
        <v>0</v>
      </c>
      <c r="R51" s="492">
        <v>0</v>
      </c>
      <c r="S51" s="520">
        <f>'[2]Раздел № 2'!J20</f>
        <v>0.3</v>
      </c>
      <c r="T51" s="520">
        <f>'[2]Раздел № 2'!K20</f>
        <v>0</v>
      </c>
      <c r="U51" s="492" t="str">
        <f t="shared" si="19"/>
        <v>нд</v>
      </c>
      <c r="V51" s="492">
        <f t="shared" si="20"/>
        <v>0</v>
      </c>
      <c r="W51" s="492" t="str">
        <f t="shared" si="21"/>
        <v>нд</v>
      </c>
      <c r="X51" s="492">
        <f t="shared" si="22"/>
        <v>0</v>
      </c>
      <c r="Y51" s="108">
        <f t="shared" si="23"/>
        <v>5.4822335025380711E-2</v>
      </c>
      <c r="Z51" s="108">
        <f t="shared" si="24"/>
        <v>0.3</v>
      </c>
      <c r="AA51" s="492" t="str">
        <f>G0228_1074205010351_02_0_69_!AB51</f>
        <v>нд</v>
      </c>
      <c r="AB51" s="108">
        <f t="shared" si="25"/>
        <v>0.3</v>
      </c>
      <c r="AC51" s="492" t="str">
        <f>G0228_1074205010351_02_0_69_!AD51</f>
        <v>нд</v>
      </c>
      <c r="AD51" s="492" t="str">
        <f>G0228_1074205010351_02_0_69_!AE51</f>
        <v>нд</v>
      </c>
      <c r="AE51" s="492">
        <v>0</v>
      </c>
      <c r="AF51" s="108">
        <v>0</v>
      </c>
      <c r="AG51" s="521">
        <f t="shared" si="29"/>
        <v>0.3</v>
      </c>
      <c r="AH51" s="108">
        <v>0</v>
      </c>
      <c r="AI51" s="492">
        <v>0</v>
      </c>
      <c r="AJ51" s="108">
        <v>0</v>
      </c>
      <c r="AK51" s="492">
        <v>0</v>
      </c>
      <c r="AL51" s="108">
        <v>0</v>
      </c>
      <c r="AM51" s="521">
        <f t="shared" si="30"/>
        <v>0.3</v>
      </c>
      <c r="AN51" s="492">
        <f t="shared" si="31"/>
        <v>0</v>
      </c>
      <c r="AO51" s="286" t="str">
        <f>IF(G0228_1074205010351_02_0_69_!CT51="","",G0228_1074205010351_02_0_69_!CT51)</f>
        <v>нд</v>
      </c>
      <c r="AP51" s="287">
        <f t="shared" si="26"/>
        <v>0.3</v>
      </c>
      <c r="AQ51" s="287">
        <f t="shared" si="27"/>
        <v>0.3</v>
      </c>
      <c r="AR51" s="283"/>
    </row>
    <row r="52" spans="1:44" ht="31.5" x14ac:dyDescent="0.2">
      <c r="A52" s="284" t="str">
        <f>G0228_1074205010351_02_0_69_!A52</f>
        <v>1.2.1.2.5</v>
      </c>
      <c r="B52" s="226" t="str">
        <f>G0228_1074205010351_02_0_69_!B52</f>
        <v>Проектирование и строительство ПС 35 кВ ГПЗ-5 (новая)</v>
      </c>
      <c r="C52" s="284" t="str">
        <f>G0228_1074205010351_02_0_69_!C52</f>
        <v>M_0000000001</v>
      </c>
      <c r="D52" s="512" t="str">
        <f>G0228_1074205010351_02_0_69_!E52</f>
        <v>Н</v>
      </c>
      <c r="E52" s="512">
        <f>G0228_1074205010351_02_0_69_!F52</f>
        <v>2023</v>
      </c>
      <c r="F52" s="512" t="str">
        <f>G0228_1074205010351_02_0_69_!G52</f>
        <v>нд</v>
      </c>
      <c r="G52" s="512">
        <f>G0228_1074205010351_02_0_69_!H52</f>
        <v>2024</v>
      </c>
      <c r="H52" s="513" t="str">
        <f>G0228_1074205010351_02_0_69_!J52</f>
        <v>нд</v>
      </c>
      <c r="I52" s="108">
        <f>P52</f>
        <v>232.68</v>
      </c>
      <c r="J52" s="513">
        <v>0</v>
      </c>
      <c r="K52" s="513">
        <f>L52</f>
        <v>0</v>
      </c>
      <c r="L52" s="513">
        <v>0</v>
      </c>
      <c r="M52" s="513">
        <v>0</v>
      </c>
      <c r="N52" s="513">
        <v>0</v>
      </c>
      <c r="O52" s="513">
        <v>0</v>
      </c>
      <c r="P52" s="513">
        <f>Q52</f>
        <v>232.68</v>
      </c>
      <c r="Q52" s="513">
        <f>G0228_1074205010351_02_0_69_!CS52/1.2</f>
        <v>232.68</v>
      </c>
      <c r="R52" s="513">
        <v>0</v>
      </c>
      <c r="S52" s="513">
        <v>0</v>
      </c>
      <c r="T52" s="513">
        <v>0</v>
      </c>
      <c r="U52" s="513" t="str">
        <f t="shared" si="19"/>
        <v>нд</v>
      </c>
      <c r="V52" s="513">
        <f t="shared" si="20"/>
        <v>0</v>
      </c>
      <c r="W52" s="513" t="str">
        <f t="shared" si="21"/>
        <v>нд</v>
      </c>
      <c r="X52" s="513">
        <f t="shared" si="22"/>
        <v>0</v>
      </c>
      <c r="Y52" s="108">
        <f t="shared" si="23"/>
        <v>232.68</v>
      </c>
      <c r="Z52" s="108">
        <f t="shared" si="24"/>
        <v>232.68</v>
      </c>
      <c r="AA52" s="513">
        <v>0</v>
      </c>
      <c r="AB52" s="108">
        <f t="shared" si="25"/>
        <v>232.68</v>
      </c>
      <c r="AC52" s="513" t="str">
        <f>G0228_1074205010351_02_0_69_!AD52</f>
        <v>нд</v>
      </c>
      <c r="AD52" s="108" t="str">
        <f t="shared" ref="AD52:AD53" si="32">AC52</f>
        <v>нд</v>
      </c>
      <c r="AE52" s="513">
        <v>0</v>
      </c>
      <c r="AF52" s="108">
        <v>0</v>
      </c>
      <c r="AG52" s="513">
        <v>0</v>
      </c>
      <c r="AH52" s="108">
        <f>AF52</f>
        <v>0</v>
      </c>
      <c r="AI52" s="513">
        <v>0</v>
      </c>
      <c r="AJ52" s="108">
        <f>G0228_1074205010351_02_0_69_!BY52/1.2</f>
        <v>9.6</v>
      </c>
      <c r="AK52" s="513">
        <v>0</v>
      </c>
      <c r="AL52" s="108">
        <f>G0228_1074205010351_02_0_69_!CI52/1.2</f>
        <v>223.08000000000004</v>
      </c>
      <c r="AM52" s="513" t="str">
        <f t="shared" ref="AM48:AM53" si="33">AC52</f>
        <v>нд</v>
      </c>
      <c r="AN52" s="513">
        <f>AL52+AJ52</f>
        <v>232.68000000000004</v>
      </c>
      <c r="AO52" s="286" t="str">
        <f>IF(G0228_1074205010351_02_0_69_!CT52="","",G0228_1074205010351_02_0_69_!CT52)</f>
        <v>включение нового объекта ИП</v>
      </c>
      <c r="AP52" s="287">
        <f t="shared" si="26"/>
        <v>0</v>
      </c>
      <c r="AQ52" s="287">
        <f t="shared" si="27"/>
        <v>232.68000000000004</v>
      </c>
      <c r="AR52" s="283"/>
    </row>
    <row r="53" spans="1:44" ht="15.75" hidden="1" x14ac:dyDescent="0.2">
      <c r="A53" s="284">
        <f>G0228_1074205010351_02_0_69_!A53</f>
        <v>0</v>
      </c>
      <c r="B53" s="226">
        <f>G0228_1074205010351_02_0_69_!B53</f>
        <v>0</v>
      </c>
      <c r="C53" s="284">
        <f>G0228_1074205010351_02_0_69_!C53</f>
        <v>0</v>
      </c>
      <c r="D53" s="512">
        <f>G0228_1074205010351_02_0_69_!E53</f>
        <v>0</v>
      </c>
      <c r="E53" s="512">
        <f>G0228_1074205010351_02_0_69_!F53</f>
        <v>0</v>
      </c>
      <c r="F53" s="512">
        <f>G0228_1074205010351_02_0_69_!G53</f>
        <v>0</v>
      </c>
      <c r="G53" s="512">
        <f>G0228_1074205010351_02_0_69_!H53</f>
        <v>0</v>
      </c>
      <c r="H53" s="513">
        <f>G0228_1074205010351_02_0_69_!J53</f>
        <v>0</v>
      </c>
      <c r="I53" s="108">
        <f>G0228_1074205010351_02_0_69_!N53</f>
        <v>0</v>
      </c>
      <c r="J53" s="513">
        <v>0</v>
      </c>
      <c r="K53" s="513">
        <v>0</v>
      </c>
      <c r="L53" s="513">
        <v>0</v>
      </c>
      <c r="M53" s="513">
        <f>K53*0.35</f>
        <v>0</v>
      </c>
      <c r="N53" s="513">
        <f>K53*0.5</f>
        <v>0</v>
      </c>
      <c r="O53" s="513">
        <f>K53*0.15</f>
        <v>0</v>
      </c>
      <c r="P53" s="513">
        <f>G0228_1074205010351_02_0_69_!CO53/1.2</f>
        <v>0</v>
      </c>
      <c r="Q53" s="513">
        <v>0</v>
      </c>
      <c r="R53" s="513">
        <f>P53*0.35</f>
        <v>0</v>
      </c>
      <c r="S53" s="513">
        <f>P53*0.5</f>
        <v>0</v>
      </c>
      <c r="T53" s="513">
        <f>P53*0.15</f>
        <v>0</v>
      </c>
      <c r="U53" s="513">
        <f t="shared" si="19"/>
        <v>0</v>
      </c>
      <c r="V53" s="513">
        <f t="shared" si="20"/>
        <v>0</v>
      </c>
      <c r="W53" s="513">
        <f t="shared" si="21"/>
        <v>0</v>
      </c>
      <c r="X53" s="513">
        <f t="shared" si="22"/>
        <v>0</v>
      </c>
      <c r="Y53" s="108">
        <f t="shared" si="23"/>
        <v>0</v>
      </c>
      <c r="Z53" s="108">
        <f t="shared" si="24"/>
        <v>0</v>
      </c>
      <c r="AA53" s="513">
        <v>0</v>
      </c>
      <c r="AB53" s="108">
        <f>Z53</f>
        <v>0</v>
      </c>
      <c r="AC53" s="513">
        <f>G0228_1074205010351_02_0_69_!AD53</f>
        <v>0</v>
      </c>
      <c r="AD53" s="108">
        <f t="shared" si="32"/>
        <v>0</v>
      </c>
      <c r="AE53" s="513">
        <v>0</v>
      </c>
      <c r="AF53" s="108">
        <v>0</v>
      </c>
      <c r="AG53" s="513">
        <v>0</v>
      </c>
      <c r="AH53" s="108">
        <f>AB53/2</f>
        <v>0</v>
      </c>
      <c r="AI53" s="513">
        <v>0</v>
      </c>
      <c r="AJ53" s="108">
        <f>AH53</f>
        <v>0</v>
      </c>
      <c r="AK53" s="513">
        <v>0</v>
      </c>
      <c r="AL53" s="108" t="s">
        <v>482</v>
      </c>
      <c r="AM53" s="513">
        <f t="shared" si="33"/>
        <v>0</v>
      </c>
      <c r="AN53" s="513">
        <f t="shared" si="31"/>
        <v>0</v>
      </c>
      <c r="AO53" s="286" t="str">
        <f>IF(G0228_1074205010351_02_0_69_!CT53="","",G0228_1074205010351_02_0_69_!CT53)</f>
        <v/>
      </c>
      <c r="AP53" s="287">
        <f t="shared" si="26"/>
        <v>0</v>
      </c>
      <c r="AQ53" s="287">
        <f t="shared" si="27"/>
        <v>0</v>
      </c>
      <c r="AR53" s="283"/>
    </row>
    <row r="54" spans="1:44" ht="15.75" hidden="1" x14ac:dyDescent="0.2">
      <c r="A54" s="284"/>
      <c r="B54" s="226"/>
      <c r="C54" s="284"/>
      <c r="D54" s="325"/>
      <c r="E54" s="325"/>
      <c r="F54" s="325"/>
      <c r="G54" s="325"/>
      <c r="H54" s="374"/>
      <c r="I54" s="108"/>
      <c r="J54" s="367"/>
      <c r="K54" s="367"/>
      <c r="L54" s="374"/>
      <c r="M54" s="374"/>
      <c r="N54" s="374"/>
      <c r="O54" s="374"/>
      <c r="P54" s="285"/>
      <c r="Q54" s="285"/>
      <c r="R54" s="285"/>
      <c r="S54" s="285"/>
      <c r="T54" s="285"/>
      <c r="U54" s="367"/>
      <c r="V54" s="374"/>
      <c r="W54" s="367"/>
      <c r="X54" s="367"/>
      <c r="Y54" s="108"/>
      <c r="Z54" s="108"/>
      <c r="AA54" s="367"/>
      <c r="AB54" s="108"/>
      <c r="AC54" s="367"/>
      <c r="AD54" s="108"/>
      <c r="AE54" s="367"/>
      <c r="AF54" s="108"/>
      <c r="AG54" s="367"/>
      <c r="AH54" s="108"/>
      <c r="AI54" s="374"/>
      <c r="AJ54" s="108"/>
      <c r="AK54" s="374"/>
      <c r="AL54" s="108"/>
      <c r="AM54" s="367"/>
      <c r="AN54" s="367"/>
      <c r="AO54" s="286"/>
      <c r="AP54" s="287"/>
      <c r="AQ54" s="287"/>
      <c r="AR54" s="283"/>
    </row>
    <row r="55" spans="1:44" ht="47.25" x14ac:dyDescent="0.2">
      <c r="A55" s="284" t="str">
        <f>G0228_1074205010351_02_0_69_!A55</f>
        <v>1.2.2</v>
      </c>
      <c r="B55" s="226" t="str">
        <f>G0228_1074205010351_02_0_69_!B55</f>
        <v>Реконструкция, модернизация, техническое перевооружение линий электропередачи, всего, в том числе:</v>
      </c>
      <c r="C55" s="284" t="str">
        <f>G0228_1074205010351_02_0_69_!C55</f>
        <v>Г</v>
      </c>
      <c r="D55" s="260" t="str">
        <f>G0228_1074205010351_02_0_69_!E55</f>
        <v>нд</v>
      </c>
      <c r="E55" s="260" t="str">
        <f>G0228_1074205010351_02_0_69_!F55</f>
        <v>нд</v>
      </c>
      <c r="F55" s="260" t="str">
        <f>G0228_1074205010351_02_0_69_!G55</f>
        <v>нд</v>
      </c>
      <c r="G55" s="260" t="str">
        <f>G0228_1074205010351_02_0_69_!H55</f>
        <v>нд</v>
      </c>
      <c r="H55" s="367">
        <f>SUM(H56,H57)</f>
        <v>0</v>
      </c>
      <c r="I55" s="367">
        <f t="shared" ref="I55:AL55" si="34">SUM(I56,I57)</f>
        <v>0</v>
      </c>
      <c r="J55" s="367">
        <f t="shared" si="34"/>
        <v>0</v>
      </c>
      <c r="K55" s="367">
        <f t="shared" si="34"/>
        <v>0</v>
      </c>
      <c r="L55" s="367">
        <f t="shared" si="34"/>
        <v>0</v>
      </c>
      <c r="M55" s="367">
        <f t="shared" si="34"/>
        <v>0</v>
      </c>
      <c r="N55" s="367">
        <f t="shared" si="34"/>
        <v>0</v>
      </c>
      <c r="O55" s="367">
        <f t="shared" si="34"/>
        <v>0</v>
      </c>
      <c r="P55" s="367">
        <f t="shared" si="34"/>
        <v>0</v>
      </c>
      <c r="Q55" s="367">
        <f t="shared" si="34"/>
        <v>0</v>
      </c>
      <c r="R55" s="367">
        <f t="shared" si="34"/>
        <v>0</v>
      </c>
      <c r="S55" s="367">
        <f t="shared" si="34"/>
        <v>0</v>
      </c>
      <c r="T55" s="367">
        <f t="shared" si="34"/>
        <v>0</v>
      </c>
      <c r="U55" s="367">
        <f t="shared" si="34"/>
        <v>0</v>
      </c>
      <c r="V55" s="367">
        <f t="shared" si="34"/>
        <v>0</v>
      </c>
      <c r="W55" s="367">
        <f t="shared" si="34"/>
        <v>0</v>
      </c>
      <c r="X55" s="367">
        <f t="shared" si="34"/>
        <v>0</v>
      </c>
      <c r="Y55" s="367">
        <f t="shared" si="34"/>
        <v>0</v>
      </c>
      <c r="Z55" s="367">
        <f t="shared" si="34"/>
        <v>0</v>
      </c>
      <c r="AA55" s="367">
        <f t="shared" si="34"/>
        <v>0</v>
      </c>
      <c r="AB55" s="367">
        <f t="shared" si="34"/>
        <v>0</v>
      </c>
      <c r="AC55" s="367">
        <f t="shared" si="34"/>
        <v>0</v>
      </c>
      <c r="AD55" s="367">
        <f t="shared" si="34"/>
        <v>0</v>
      </c>
      <c r="AE55" s="367">
        <f t="shared" si="34"/>
        <v>0</v>
      </c>
      <c r="AF55" s="367">
        <f t="shared" si="34"/>
        <v>0</v>
      </c>
      <c r="AG55" s="367">
        <f t="shared" si="34"/>
        <v>0</v>
      </c>
      <c r="AH55" s="367">
        <f t="shared" si="34"/>
        <v>0</v>
      </c>
      <c r="AI55" s="367">
        <f t="shared" si="34"/>
        <v>0</v>
      </c>
      <c r="AJ55" s="367">
        <f t="shared" si="34"/>
        <v>0</v>
      </c>
      <c r="AK55" s="367">
        <f t="shared" si="34"/>
        <v>0</v>
      </c>
      <c r="AL55" s="367">
        <f t="shared" si="34"/>
        <v>0</v>
      </c>
      <c r="AM55" s="367">
        <f t="shared" si="2"/>
        <v>0</v>
      </c>
      <c r="AN55" s="367">
        <f t="shared" si="3"/>
        <v>0</v>
      </c>
      <c r="AO55" s="286" t="str">
        <f>IF(G0228_1074205010351_02_0_69_!CT55="","",G0228_1074205010351_02_0_69_!CT55)</f>
        <v>нд</v>
      </c>
      <c r="AP55" s="287">
        <f t="shared" si="4"/>
        <v>0</v>
      </c>
      <c r="AQ55" s="287">
        <f t="shared" si="5"/>
        <v>0</v>
      </c>
    </row>
    <row r="56" spans="1:44" ht="31.5" x14ac:dyDescent="0.2">
      <c r="A56" s="284" t="str">
        <f>G0228_1074205010351_02_0_69_!A56</f>
        <v>1.2.2.1</v>
      </c>
      <c r="B56" s="226" t="str">
        <f>G0228_1074205010351_02_0_69_!B56</f>
        <v>Реконструкция линий электропередачи, всего, в том числе:</v>
      </c>
      <c r="C56" s="284" t="str">
        <f>G0228_1074205010351_02_0_69_!C56</f>
        <v>Г</v>
      </c>
      <c r="D56" s="260" t="str">
        <f>G0228_1074205010351_02_0_69_!E56</f>
        <v>нд</v>
      </c>
      <c r="E56" s="260" t="str">
        <f>G0228_1074205010351_02_0_69_!F56</f>
        <v>нд</v>
      </c>
      <c r="F56" s="260" t="str">
        <f>G0228_1074205010351_02_0_69_!G56</f>
        <v>нд</v>
      </c>
      <c r="G56" s="260" t="str">
        <f>G0228_1074205010351_02_0_69_!H56</f>
        <v>нд</v>
      </c>
      <c r="H56" s="367">
        <v>0</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7">
        <v>0</v>
      </c>
      <c r="AC56" s="367">
        <v>0</v>
      </c>
      <c r="AD56" s="367">
        <v>0</v>
      </c>
      <c r="AE56" s="367">
        <v>0</v>
      </c>
      <c r="AF56" s="367">
        <v>0</v>
      </c>
      <c r="AG56" s="367">
        <v>0</v>
      </c>
      <c r="AH56" s="367">
        <v>0</v>
      </c>
      <c r="AI56" s="367">
        <v>0</v>
      </c>
      <c r="AJ56" s="367">
        <v>0</v>
      </c>
      <c r="AK56" s="367">
        <v>0</v>
      </c>
      <c r="AL56" s="367">
        <v>0</v>
      </c>
      <c r="AM56" s="367">
        <f t="shared" si="2"/>
        <v>0</v>
      </c>
      <c r="AN56" s="367">
        <f t="shared" si="3"/>
        <v>0</v>
      </c>
      <c r="AO56" s="286" t="str">
        <f>IF(G0228_1074205010351_02_0_69_!CT56="","",G0228_1074205010351_02_0_69_!CT56)</f>
        <v>нд</v>
      </c>
      <c r="AP56" s="287">
        <f t="shared" si="4"/>
        <v>0</v>
      </c>
      <c r="AQ56" s="287">
        <f t="shared" si="5"/>
        <v>0</v>
      </c>
    </row>
    <row r="57" spans="1:44" ht="47.25" x14ac:dyDescent="0.2">
      <c r="A57" s="284" t="str">
        <f>G0228_1074205010351_02_0_69_!A57</f>
        <v>1.2.2.2</v>
      </c>
      <c r="B57" s="226" t="str">
        <f>G0228_1074205010351_02_0_69_!B57</f>
        <v>Модернизация, техническое перевооружение линий электропередачи, всего, в том числе:</v>
      </c>
      <c r="C57" s="284" t="str">
        <f>G0228_1074205010351_02_0_69_!C57</f>
        <v>Г</v>
      </c>
      <c r="D57" s="260" t="str">
        <f>G0228_1074205010351_02_0_69_!E57</f>
        <v>нд</v>
      </c>
      <c r="E57" s="260" t="str">
        <f>G0228_1074205010351_02_0_69_!F57</f>
        <v>нд</v>
      </c>
      <c r="F57" s="260" t="str">
        <f>G0228_1074205010351_02_0_69_!G57</f>
        <v>нд</v>
      </c>
      <c r="G57" s="260" t="str">
        <f>G0228_1074205010351_02_0_69_!H57</f>
        <v>нд</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7">
        <v>0</v>
      </c>
      <c r="AC57" s="367">
        <v>0</v>
      </c>
      <c r="AD57" s="367">
        <v>0</v>
      </c>
      <c r="AE57" s="367">
        <v>0</v>
      </c>
      <c r="AF57" s="367">
        <v>0</v>
      </c>
      <c r="AG57" s="367">
        <v>0</v>
      </c>
      <c r="AH57" s="367">
        <v>0</v>
      </c>
      <c r="AI57" s="367">
        <v>0</v>
      </c>
      <c r="AJ57" s="367">
        <v>0</v>
      </c>
      <c r="AK57" s="367">
        <v>0</v>
      </c>
      <c r="AL57" s="367">
        <v>0</v>
      </c>
      <c r="AM57" s="367">
        <f t="shared" si="2"/>
        <v>0</v>
      </c>
      <c r="AN57" s="367">
        <f t="shared" si="3"/>
        <v>0</v>
      </c>
      <c r="AO57" s="286" t="str">
        <f>IF(G0228_1074205010351_02_0_69_!CT57="","",G0228_1074205010351_02_0_69_!CT57)</f>
        <v>нд</v>
      </c>
      <c r="AP57" s="287">
        <f t="shared" si="4"/>
        <v>0</v>
      </c>
      <c r="AQ57" s="287">
        <f t="shared" si="5"/>
        <v>0</v>
      </c>
    </row>
    <row r="58" spans="1:44" ht="47.25" x14ac:dyDescent="0.2">
      <c r="A58" s="284" t="str">
        <f>G0228_1074205010351_02_0_69_!A58</f>
        <v>1.2.3</v>
      </c>
      <c r="B58" s="226" t="str">
        <f>G0228_1074205010351_02_0_69_!B58</f>
        <v>Развитие и модернизация учета электрической энергии (мощности), всего, в том числе:</v>
      </c>
      <c r="C58" s="284" t="str">
        <f>G0228_1074205010351_02_0_69_!C58</f>
        <v>Г</v>
      </c>
      <c r="D58" s="260" t="str">
        <f>G0228_1074205010351_02_0_69_!E58</f>
        <v>нд</v>
      </c>
      <c r="E58" s="260" t="str">
        <f>G0228_1074205010351_02_0_69_!F58</f>
        <v>нд</v>
      </c>
      <c r="F58" s="260" t="str">
        <f>G0228_1074205010351_02_0_69_!G58</f>
        <v>нд</v>
      </c>
      <c r="G58" s="260" t="str">
        <f>G0228_1074205010351_02_0_69_!H58</f>
        <v>нд</v>
      </c>
      <c r="H58" s="367">
        <f>SUM(H59,H62,H63,H64,H65,H68,H69,H70)</f>
        <v>0.8620035532994923</v>
      </c>
      <c r="I58" s="367">
        <f t="shared" ref="I58:AL58" si="35">SUM(I59,I62,I63,I64,I65,I68,I69,I70)</f>
        <v>0.8620035532994923</v>
      </c>
      <c r="J58" s="367">
        <f t="shared" si="35"/>
        <v>0</v>
      </c>
      <c r="K58" s="367">
        <f t="shared" si="35"/>
        <v>6.3280066117028184</v>
      </c>
      <c r="L58" s="367">
        <f t="shared" si="35"/>
        <v>0</v>
      </c>
      <c r="M58" s="367">
        <f t="shared" si="35"/>
        <v>1.16066623309185</v>
      </c>
      <c r="N58" s="367">
        <f t="shared" si="35"/>
        <v>5.1673403786109686</v>
      </c>
      <c r="O58" s="367">
        <f t="shared" si="35"/>
        <v>0</v>
      </c>
      <c r="P58" s="367">
        <f t="shared" si="35"/>
        <v>2.3383027250655348</v>
      </c>
      <c r="Q58" s="367">
        <f t="shared" si="35"/>
        <v>0</v>
      </c>
      <c r="R58" s="367">
        <f t="shared" si="35"/>
        <v>0</v>
      </c>
      <c r="S58" s="367">
        <f t="shared" si="35"/>
        <v>0</v>
      </c>
      <c r="T58" s="367">
        <f t="shared" si="35"/>
        <v>2.3383027250655348</v>
      </c>
      <c r="U58" s="367">
        <f t="shared" si="35"/>
        <v>0.8620035532994923</v>
      </c>
      <c r="V58" s="367">
        <f t="shared" si="35"/>
        <v>2.3383027250655348</v>
      </c>
      <c r="W58" s="367">
        <f t="shared" si="35"/>
        <v>0.8620035532994923</v>
      </c>
      <c r="X58" s="367">
        <f t="shared" si="35"/>
        <v>2.3383027250655348</v>
      </c>
      <c r="Y58" s="367">
        <f t="shared" si="35"/>
        <v>0.8620035532994923</v>
      </c>
      <c r="Z58" s="367">
        <f t="shared" si="35"/>
        <v>2.3383027250655348</v>
      </c>
      <c r="AA58" s="367">
        <f t="shared" si="35"/>
        <v>0</v>
      </c>
      <c r="AB58" s="367">
        <f t="shared" si="35"/>
        <v>0</v>
      </c>
      <c r="AC58" s="367">
        <f t="shared" si="35"/>
        <v>0</v>
      </c>
      <c r="AD58" s="367">
        <f t="shared" si="35"/>
        <v>0</v>
      </c>
      <c r="AE58" s="367">
        <f t="shared" si="35"/>
        <v>1.7796900000000002</v>
      </c>
      <c r="AF58" s="367">
        <f t="shared" si="35"/>
        <v>1.7796900000000002</v>
      </c>
      <c r="AG58" s="367">
        <f t="shared" si="35"/>
        <v>0.13269567499999999</v>
      </c>
      <c r="AH58" s="367">
        <f t="shared" si="35"/>
        <v>0.13269567499999999</v>
      </c>
      <c r="AI58" s="367">
        <f t="shared" si="35"/>
        <v>0.16608190682999996</v>
      </c>
      <c r="AJ58" s="367">
        <f t="shared" si="35"/>
        <v>0.16608190682999996</v>
      </c>
      <c r="AK58" s="367">
        <f t="shared" si="35"/>
        <v>0.25983514323553492</v>
      </c>
      <c r="AL58" s="367">
        <f t="shared" si="35"/>
        <v>0.25983514323553492</v>
      </c>
      <c r="AM58" s="367">
        <f t="shared" si="2"/>
        <v>2.3383027250655348</v>
      </c>
      <c r="AN58" s="367">
        <f>AN59</f>
        <v>2.3383027250655348</v>
      </c>
      <c r="AO58" s="286" t="str">
        <f>IF(G0228_1074205010351_02_0_69_!CT58="","",G0228_1074205010351_02_0_69_!CT58)</f>
        <v>нд</v>
      </c>
      <c r="AP58" s="287">
        <f t="shared" si="4"/>
        <v>2.3383027250655348</v>
      </c>
      <c r="AQ58" s="287">
        <f t="shared" si="5"/>
        <v>2.3383027250655348</v>
      </c>
    </row>
    <row r="59" spans="1:44" ht="47.25" x14ac:dyDescent="0.2">
      <c r="A59" s="284" t="str">
        <f>G0228_1074205010351_02_0_69_!A59</f>
        <v>1.2.3.1</v>
      </c>
      <c r="B59" s="226" t="str">
        <f>G0228_1074205010351_02_0_69_!B59</f>
        <v>"Установка приборов учета, класс напряжения 0,22 (0,4) кВ, всего, в том числе:"</v>
      </c>
      <c r="C59" s="284" t="str">
        <f>G0228_1074205010351_02_0_69_!C59</f>
        <v>Г</v>
      </c>
      <c r="D59" s="260" t="str">
        <f>G0228_1074205010351_02_0_69_!E59</f>
        <v>нд</v>
      </c>
      <c r="E59" s="260" t="str">
        <f>G0228_1074205010351_02_0_69_!F59</f>
        <v>нд</v>
      </c>
      <c r="F59" s="260" t="str">
        <f>G0228_1074205010351_02_0_69_!G59</f>
        <v>нд</v>
      </c>
      <c r="G59" s="260" t="str">
        <f>G0228_1074205010351_02_0_69_!H59</f>
        <v>нд</v>
      </c>
      <c r="H59" s="367">
        <f>SUM(H60:H61)</f>
        <v>0.8620035532994923</v>
      </c>
      <c r="I59" s="367">
        <f t="shared" ref="I59:AN59" si="36">SUM(I60:I61)</f>
        <v>0.8620035532994923</v>
      </c>
      <c r="J59" s="367">
        <f t="shared" si="36"/>
        <v>0</v>
      </c>
      <c r="K59" s="367">
        <f t="shared" si="36"/>
        <v>6.3280066117028184</v>
      </c>
      <c r="L59" s="367">
        <f t="shared" si="36"/>
        <v>0</v>
      </c>
      <c r="M59" s="367">
        <f t="shared" si="36"/>
        <v>1.16066623309185</v>
      </c>
      <c r="N59" s="367">
        <f t="shared" si="36"/>
        <v>5.1673403786109686</v>
      </c>
      <c r="O59" s="367">
        <f t="shared" si="36"/>
        <v>0</v>
      </c>
      <c r="P59" s="367">
        <f t="shared" si="36"/>
        <v>2.3383027250655348</v>
      </c>
      <c r="Q59" s="367">
        <f t="shared" si="36"/>
        <v>0</v>
      </c>
      <c r="R59" s="367">
        <f t="shared" si="36"/>
        <v>0</v>
      </c>
      <c r="S59" s="367">
        <f t="shared" si="36"/>
        <v>0</v>
      </c>
      <c r="T59" s="367">
        <f t="shared" si="36"/>
        <v>2.3383027250655348</v>
      </c>
      <c r="U59" s="367">
        <f t="shared" si="36"/>
        <v>0.8620035532994923</v>
      </c>
      <c r="V59" s="367">
        <f t="shared" si="36"/>
        <v>2.3383027250655348</v>
      </c>
      <c r="W59" s="367">
        <f t="shared" si="36"/>
        <v>0.8620035532994923</v>
      </c>
      <c r="X59" s="367">
        <f t="shared" si="36"/>
        <v>2.3383027250655348</v>
      </c>
      <c r="Y59" s="367">
        <f t="shared" si="36"/>
        <v>0.8620035532994923</v>
      </c>
      <c r="Z59" s="367">
        <f t="shared" si="36"/>
        <v>2.3383027250655348</v>
      </c>
      <c r="AA59" s="367">
        <f t="shared" si="36"/>
        <v>0</v>
      </c>
      <c r="AB59" s="367">
        <f t="shared" si="36"/>
        <v>0</v>
      </c>
      <c r="AC59" s="367">
        <f t="shared" si="36"/>
        <v>0</v>
      </c>
      <c r="AD59" s="367">
        <f t="shared" si="36"/>
        <v>0</v>
      </c>
      <c r="AE59" s="367">
        <f t="shared" si="36"/>
        <v>1.7796900000000002</v>
      </c>
      <c r="AF59" s="367">
        <f t="shared" si="36"/>
        <v>1.7796900000000002</v>
      </c>
      <c r="AG59" s="367">
        <f t="shared" si="36"/>
        <v>0.13269567499999999</v>
      </c>
      <c r="AH59" s="367">
        <f t="shared" si="36"/>
        <v>0.13269567499999999</v>
      </c>
      <c r="AI59" s="367">
        <f t="shared" si="36"/>
        <v>0.16608190682999996</v>
      </c>
      <c r="AJ59" s="367">
        <f t="shared" si="36"/>
        <v>0.16608190682999996</v>
      </c>
      <c r="AK59" s="367">
        <f t="shared" si="36"/>
        <v>0.25983514323553492</v>
      </c>
      <c r="AL59" s="367">
        <f t="shared" si="36"/>
        <v>0.25983514323553492</v>
      </c>
      <c r="AM59" s="367">
        <f t="shared" si="36"/>
        <v>2.3383027250655348</v>
      </c>
      <c r="AN59" s="367">
        <f t="shared" si="36"/>
        <v>2.3383027250655348</v>
      </c>
      <c r="AO59" s="286" t="str">
        <f>IF(G0228_1074205010351_02_0_69_!CT59="","",G0228_1074205010351_02_0_69_!CT59)</f>
        <v>нд</v>
      </c>
      <c r="AP59" s="287">
        <f t="shared" si="4"/>
        <v>2.3383027250655348</v>
      </c>
      <c r="AQ59" s="287">
        <f t="shared" si="5"/>
        <v>2.3383027250655348</v>
      </c>
    </row>
    <row r="60" spans="1:44" ht="15.75" hidden="1" x14ac:dyDescent="0.2">
      <c r="A60" s="284"/>
      <c r="B60" s="226"/>
      <c r="C60" s="284"/>
      <c r="D60" s="373"/>
      <c r="E60" s="373"/>
      <c r="F60" s="373"/>
      <c r="G60" s="373"/>
      <c r="H60" s="374"/>
      <c r="I60" s="108"/>
      <c r="J60" s="374"/>
      <c r="K60" s="374"/>
      <c r="L60" s="374"/>
      <c r="M60" s="374"/>
      <c r="N60" s="374"/>
      <c r="O60" s="374"/>
      <c r="P60" s="285"/>
      <c r="Q60" s="285"/>
      <c r="R60" s="285"/>
      <c r="S60" s="285"/>
      <c r="T60" s="285"/>
      <c r="U60" s="374"/>
      <c r="V60" s="374"/>
      <c r="W60" s="374"/>
      <c r="X60" s="374"/>
      <c r="Y60" s="108"/>
      <c r="Z60" s="108"/>
      <c r="AA60" s="374"/>
      <c r="AB60" s="108"/>
      <c r="AC60" s="374"/>
      <c r="AD60" s="108"/>
      <c r="AE60" s="374"/>
      <c r="AF60" s="108"/>
      <c r="AG60" s="374"/>
      <c r="AH60" s="108"/>
      <c r="AI60" s="374"/>
      <c r="AJ60" s="108"/>
      <c r="AK60" s="374"/>
      <c r="AL60" s="108"/>
      <c r="AM60" s="374"/>
      <c r="AN60" s="374"/>
      <c r="AO60" s="286"/>
      <c r="AP60" s="287"/>
      <c r="AQ60" s="287"/>
      <c r="AR60" s="283"/>
    </row>
    <row r="61" spans="1:44" ht="94.5" x14ac:dyDescent="0.2">
      <c r="A61" s="284" t="str">
        <f>G0228_1074205010351_02_0_69_!A61</f>
        <v>1.2.3.1</v>
      </c>
      <c r="B61" s="226"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84" t="str">
        <f>G0228_1074205010351_02_0_69_!C61</f>
        <v>J_0000000001</v>
      </c>
      <c r="D61" s="373" t="str">
        <f>G0228_1074205010351_02_0_69_!E61</f>
        <v>Н</v>
      </c>
      <c r="E61" s="373">
        <v>2021</v>
      </c>
      <c r="F61" s="373">
        <f>G0228_1074205010351_02_0_69_!G61</f>
        <v>2024</v>
      </c>
      <c r="G61" s="373">
        <v>2024</v>
      </c>
      <c r="H61" s="374">
        <f>G0228_1074205010351_02_0_69_!J61</f>
        <v>0.8620035532994923</v>
      </c>
      <c r="I61" s="108">
        <f>H61</f>
        <v>0.8620035532994923</v>
      </c>
      <c r="J61" s="374">
        <v>0</v>
      </c>
      <c r="K61" s="374">
        <f>M61+N61</f>
        <v>6.3280066117028184</v>
      </c>
      <c r="L61" s="374">
        <v>0</v>
      </c>
      <c r="M61" s="374">
        <f>1.39279947971022/1.2</f>
        <v>1.16066623309185</v>
      </c>
      <c r="N61" s="374">
        <f>'[3]т5 '!$D$11/1200-M61</f>
        <v>5.1673403786109686</v>
      </c>
      <c r="O61" s="374">
        <v>0</v>
      </c>
      <c r="P61" s="285">
        <f>'[2]Раздел № 2'!$G$25</f>
        <v>2.3383027250655348</v>
      </c>
      <c r="Q61" s="285">
        <f t="shared" ref="Q61" si="37">L61</f>
        <v>0</v>
      </c>
      <c r="R61" s="285">
        <v>0</v>
      </c>
      <c r="S61" s="285">
        <v>0</v>
      </c>
      <c r="T61" s="285">
        <f>P61</f>
        <v>2.3383027250655348</v>
      </c>
      <c r="U61" s="374">
        <f t="shared" ref="U61" si="38">H61</f>
        <v>0.8620035532994923</v>
      </c>
      <c r="V61" s="374">
        <f t="shared" ref="V61" si="39">SUM(AA61,AC61,AE61,AG61,AI61,AK61)</f>
        <v>2.3383027250655348</v>
      </c>
      <c r="W61" s="374">
        <f t="shared" ref="W61" si="40">U61</f>
        <v>0.8620035532994923</v>
      </c>
      <c r="X61" s="374">
        <f t="shared" ref="X61" si="41">V61</f>
        <v>2.3383027250655348</v>
      </c>
      <c r="Y61" s="108">
        <f>U61</f>
        <v>0.8620035532994923</v>
      </c>
      <c r="Z61" s="108">
        <f>T61</f>
        <v>2.3383027250655348</v>
      </c>
      <c r="AA61" s="374">
        <v>0</v>
      </c>
      <c r="AB61" s="108" t="s">
        <v>482</v>
      </c>
      <c r="AC61" s="374">
        <v>0</v>
      </c>
      <c r="AD61" s="108" t="s">
        <v>482</v>
      </c>
      <c r="AE61" s="374">
        <f>AF61</f>
        <v>1.7796900000000002</v>
      </c>
      <c r="AF61" s="108">
        <f>'[2]Раздел № 2'!$S$25</f>
        <v>1.7796900000000002</v>
      </c>
      <c r="AG61" s="374">
        <f>AH61</f>
        <v>0.13269567499999999</v>
      </c>
      <c r="AH61" s="108">
        <f>'[2]Раздел № 2'!$W$25</f>
        <v>0.13269567499999999</v>
      </c>
      <c r="AI61" s="374">
        <f>AJ61</f>
        <v>0.16608190682999996</v>
      </c>
      <c r="AJ61" s="108">
        <f>'[2]Раздел № 2'!$AA$25</f>
        <v>0.16608190682999996</v>
      </c>
      <c r="AK61" s="374">
        <f>AL61</f>
        <v>0.25983514323553492</v>
      </c>
      <c r="AL61" s="108">
        <f>'[2]Раздел № 2'!$AE$25</f>
        <v>0.25983514323553492</v>
      </c>
      <c r="AM61" s="374">
        <f t="shared" ref="AM61" si="42">SUM(AC61,AE61,AG61,AI61,AK61)</f>
        <v>2.3383027250655348</v>
      </c>
      <c r="AN61" s="374">
        <f>Z61</f>
        <v>2.3383027250655348</v>
      </c>
      <c r="AO61" s="286" t="str">
        <f>IF(G0228_1074205010351_02_0_69_!CT61="","",G0228_1074205010351_02_0_69_!CT61)</f>
        <v>нд</v>
      </c>
      <c r="AP61" s="287">
        <f t="shared" si="4"/>
        <v>2.3383027250655348</v>
      </c>
      <c r="AQ61" s="287">
        <f t="shared" si="5"/>
        <v>2.3383027250655348</v>
      </c>
      <c r="AR61" s="283">
        <f t="shared" ref="AR61" si="43">SUM(AD61,AF61,AH61)</f>
        <v>1.9123856750000001</v>
      </c>
    </row>
    <row r="62" spans="1:44" ht="47.25" x14ac:dyDescent="0.2">
      <c r="A62" s="284" t="str">
        <f>G0228_1074205010351_02_0_69_!A62</f>
        <v>1.2.3.2</v>
      </c>
      <c r="B62" s="226" t="str">
        <f>G0228_1074205010351_02_0_69_!B62</f>
        <v>"Установка приборов учета, класс напряжения 6 (10) кВ, всего, в том числе:"</v>
      </c>
      <c r="C62" s="284" t="str">
        <f>G0228_1074205010351_02_0_69_!C62</f>
        <v>Г</v>
      </c>
      <c r="D62" s="260" t="str">
        <f>G0228_1074205010351_02_0_69_!E62</f>
        <v>нд</v>
      </c>
      <c r="E62" s="260" t="str">
        <f>G0228_1074205010351_02_0_69_!F62</f>
        <v>нд</v>
      </c>
      <c r="F62" s="260" t="str">
        <f>G0228_1074205010351_02_0_69_!G62</f>
        <v>нд</v>
      </c>
      <c r="G62" s="260" t="str">
        <f>G0228_1074205010351_02_0_69_!H62</f>
        <v>нд</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7">
        <v>0</v>
      </c>
      <c r="AC62" s="367">
        <v>0</v>
      </c>
      <c r="AD62" s="367">
        <v>0</v>
      </c>
      <c r="AE62" s="367">
        <v>0</v>
      </c>
      <c r="AF62" s="367">
        <v>0</v>
      </c>
      <c r="AG62" s="367">
        <v>0</v>
      </c>
      <c r="AH62" s="367">
        <v>0</v>
      </c>
      <c r="AI62" s="367">
        <v>0</v>
      </c>
      <c r="AJ62" s="367">
        <v>0</v>
      </c>
      <c r="AK62" s="367">
        <v>0</v>
      </c>
      <c r="AL62" s="367">
        <v>0</v>
      </c>
      <c r="AM62" s="367">
        <f t="shared" si="2"/>
        <v>0</v>
      </c>
      <c r="AN62" s="367">
        <f t="shared" si="3"/>
        <v>0</v>
      </c>
      <c r="AO62" s="286" t="str">
        <f>IF(G0228_1074205010351_02_0_69_!CT62="","",G0228_1074205010351_02_0_69_!CT62)</f>
        <v>нд</v>
      </c>
      <c r="AP62" s="287">
        <f t="shared" si="4"/>
        <v>0</v>
      </c>
      <c r="AQ62" s="287">
        <f t="shared" si="5"/>
        <v>0</v>
      </c>
    </row>
    <row r="63" spans="1:44" ht="31.5" x14ac:dyDescent="0.2">
      <c r="A63" s="284" t="str">
        <f>G0228_1074205010351_02_0_69_!A63</f>
        <v>1.2.3.3</v>
      </c>
      <c r="B63" s="226" t="str">
        <f>G0228_1074205010351_02_0_69_!B63</f>
        <v>"Установка приборов учета, класс напряжения 35 кВ, всего, в том числе:"</v>
      </c>
      <c r="C63" s="284" t="str">
        <f>G0228_1074205010351_02_0_69_!C63</f>
        <v>Г</v>
      </c>
      <c r="D63" s="260" t="str">
        <f>G0228_1074205010351_02_0_69_!E63</f>
        <v>нд</v>
      </c>
      <c r="E63" s="260" t="str">
        <f>G0228_1074205010351_02_0_69_!F63</f>
        <v>нд</v>
      </c>
      <c r="F63" s="260" t="str">
        <f>G0228_1074205010351_02_0_69_!G63</f>
        <v>нд</v>
      </c>
      <c r="G63" s="260" t="str">
        <f>G0228_1074205010351_02_0_69_!H63</f>
        <v>нд</v>
      </c>
      <c r="H63" s="367">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7">
        <v>0</v>
      </c>
      <c r="AC63" s="367">
        <v>0</v>
      </c>
      <c r="AD63" s="367">
        <v>0</v>
      </c>
      <c r="AE63" s="367">
        <v>0</v>
      </c>
      <c r="AF63" s="367">
        <v>0</v>
      </c>
      <c r="AG63" s="367">
        <v>0</v>
      </c>
      <c r="AH63" s="367">
        <v>0</v>
      </c>
      <c r="AI63" s="367">
        <v>0</v>
      </c>
      <c r="AJ63" s="367">
        <v>0</v>
      </c>
      <c r="AK63" s="367">
        <v>0</v>
      </c>
      <c r="AL63" s="367">
        <v>0</v>
      </c>
      <c r="AM63" s="367">
        <f t="shared" si="2"/>
        <v>0</v>
      </c>
      <c r="AN63" s="367">
        <f t="shared" si="3"/>
        <v>0</v>
      </c>
      <c r="AO63" s="286" t="str">
        <f>IF(G0228_1074205010351_02_0_69_!CT63="","",G0228_1074205010351_02_0_69_!CT63)</f>
        <v>нд</v>
      </c>
      <c r="AP63" s="287">
        <f t="shared" si="4"/>
        <v>0</v>
      </c>
      <c r="AQ63" s="287">
        <f t="shared" si="5"/>
        <v>0</v>
      </c>
    </row>
    <row r="64" spans="1:44" ht="47.25" x14ac:dyDescent="0.2">
      <c r="A64" s="284" t="str">
        <f>G0228_1074205010351_02_0_69_!A64</f>
        <v>1.2.3.4</v>
      </c>
      <c r="B64" s="226" t="str">
        <f>G0228_1074205010351_02_0_69_!B64</f>
        <v>"Установка приборов учета, класс напряжения 110 кВ и выше, всего, в том числе:"</v>
      </c>
      <c r="C64" s="284" t="str">
        <f>G0228_1074205010351_02_0_69_!C64</f>
        <v>Г</v>
      </c>
      <c r="D64" s="260" t="str">
        <f>G0228_1074205010351_02_0_69_!E64</f>
        <v>нд</v>
      </c>
      <c r="E64" s="260" t="str">
        <f>G0228_1074205010351_02_0_69_!F64</f>
        <v>нд</v>
      </c>
      <c r="F64" s="260" t="str">
        <f>G0228_1074205010351_02_0_69_!G64</f>
        <v>нд</v>
      </c>
      <c r="G64" s="260" t="str">
        <f>G0228_1074205010351_02_0_69_!H64</f>
        <v>нд</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7">
        <v>0</v>
      </c>
      <c r="AC64" s="367">
        <v>0</v>
      </c>
      <c r="AD64" s="367">
        <v>0</v>
      </c>
      <c r="AE64" s="367">
        <v>0</v>
      </c>
      <c r="AF64" s="367">
        <v>0</v>
      </c>
      <c r="AG64" s="367">
        <v>0</v>
      </c>
      <c r="AH64" s="367">
        <v>0</v>
      </c>
      <c r="AI64" s="367">
        <v>0</v>
      </c>
      <c r="AJ64" s="367">
        <v>0</v>
      </c>
      <c r="AK64" s="367">
        <v>0</v>
      </c>
      <c r="AL64" s="367">
        <v>0</v>
      </c>
      <c r="AM64" s="367">
        <f t="shared" si="2"/>
        <v>0</v>
      </c>
      <c r="AN64" s="367">
        <f t="shared" si="3"/>
        <v>0</v>
      </c>
      <c r="AO64" s="286" t="str">
        <f>IF(G0228_1074205010351_02_0_69_!CT64="","",G0228_1074205010351_02_0_69_!CT64)</f>
        <v>нд</v>
      </c>
      <c r="AP64" s="287">
        <f t="shared" si="4"/>
        <v>0</v>
      </c>
      <c r="AQ64" s="287">
        <f t="shared" si="5"/>
        <v>0</v>
      </c>
    </row>
    <row r="65" spans="1:44" ht="63" x14ac:dyDescent="0.2">
      <c r="A65" s="284" t="str">
        <f>G0228_1074205010351_02_0_69_!A65</f>
        <v>1.2.3.5</v>
      </c>
      <c r="B65" s="226" t="str">
        <f>G0228_1074205010351_02_0_69_!B65</f>
        <v>"Включение приборов учета в систему сбора и передачи данных, класс напряжения 0,22 (0,4) кВ, всего, в том числе:"</v>
      </c>
      <c r="C65" s="284" t="str">
        <f>G0228_1074205010351_02_0_69_!C65</f>
        <v>Г</v>
      </c>
      <c r="D65" s="260" t="str">
        <f>G0228_1074205010351_02_0_69_!E65</f>
        <v>нд</v>
      </c>
      <c r="E65" s="260" t="str">
        <f>G0228_1074205010351_02_0_69_!F65</f>
        <v>нд</v>
      </c>
      <c r="F65" s="260" t="str">
        <f>G0228_1074205010351_02_0_69_!G65</f>
        <v>нд</v>
      </c>
      <c r="G65" s="260" t="str">
        <f>G0228_1074205010351_02_0_69_!H65</f>
        <v>нд</v>
      </c>
      <c r="H65" s="367">
        <f>SUM(H66:H67)</f>
        <v>0</v>
      </c>
      <c r="I65" s="367">
        <f t="shared" ref="I65:AN65" si="44">SUM(I66:I67)</f>
        <v>0</v>
      </c>
      <c r="J65" s="367">
        <f t="shared" si="44"/>
        <v>0</v>
      </c>
      <c r="K65" s="367">
        <f t="shared" si="44"/>
        <v>0</v>
      </c>
      <c r="L65" s="367">
        <f t="shared" si="44"/>
        <v>0</v>
      </c>
      <c r="M65" s="367">
        <f t="shared" si="44"/>
        <v>0</v>
      </c>
      <c r="N65" s="367">
        <f t="shared" si="44"/>
        <v>0</v>
      </c>
      <c r="O65" s="367">
        <f t="shared" si="44"/>
        <v>0</v>
      </c>
      <c r="P65" s="367">
        <f t="shared" si="44"/>
        <v>0</v>
      </c>
      <c r="Q65" s="367">
        <f t="shared" si="44"/>
        <v>0</v>
      </c>
      <c r="R65" s="367">
        <f t="shared" si="44"/>
        <v>0</v>
      </c>
      <c r="S65" s="367">
        <f t="shared" si="44"/>
        <v>0</v>
      </c>
      <c r="T65" s="367">
        <f t="shared" si="44"/>
        <v>0</v>
      </c>
      <c r="U65" s="367">
        <f t="shared" si="44"/>
        <v>0</v>
      </c>
      <c r="V65" s="367">
        <f t="shared" si="44"/>
        <v>0</v>
      </c>
      <c r="W65" s="367">
        <f t="shared" si="44"/>
        <v>0</v>
      </c>
      <c r="X65" s="367">
        <f t="shared" si="44"/>
        <v>0</v>
      </c>
      <c r="Y65" s="367">
        <f t="shared" si="44"/>
        <v>0</v>
      </c>
      <c r="Z65" s="367">
        <f t="shared" si="44"/>
        <v>0</v>
      </c>
      <c r="AA65" s="367">
        <f t="shared" si="44"/>
        <v>0</v>
      </c>
      <c r="AB65" s="367">
        <f t="shared" si="44"/>
        <v>0</v>
      </c>
      <c r="AC65" s="367">
        <f t="shared" si="44"/>
        <v>0</v>
      </c>
      <c r="AD65" s="367">
        <f t="shared" si="44"/>
        <v>0</v>
      </c>
      <c r="AE65" s="367">
        <f t="shared" si="44"/>
        <v>0</v>
      </c>
      <c r="AF65" s="367">
        <f t="shared" si="44"/>
        <v>0</v>
      </c>
      <c r="AG65" s="367">
        <f t="shared" si="44"/>
        <v>0</v>
      </c>
      <c r="AH65" s="367">
        <f t="shared" si="44"/>
        <v>0</v>
      </c>
      <c r="AI65" s="367">
        <f t="shared" si="44"/>
        <v>0</v>
      </c>
      <c r="AJ65" s="367">
        <f t="shared" si="44"/>
        <v>0</v>
      </c>
      <c r="AK65" s="367">
        <f t="shared" si="44"/>
        <v>0</v>
      </c>
      <c r="AL65" s="367">
        <f t="shared" si="44"/>
        <v>0</v>
      </c>
      <c r="AM65" s="367">
        <f t="shared" si="44"/>
        <v>0</v>
      </c>
      <c r="AN65" s="367">
        <f t="shared" si="44"/>
        <v>0</v>
      </c>
      <c r="AO65" s="286" t="str">
        <f>IF(G0228_1074205010351_02_0_69_!CT65="","",G0228_1074205010351_02_0_69_!CT65)</f>
        <v>нд</v>
      </c>
      <c r="AP65" s="287">
        <f t="shared" si="4"/>
        <v>0</v>
      </c>
      <c r="AQ65" s="287">
        <f t="shared" si="5"/>
        <v>0</v>
      </c>
    </row>
    <row r="66" spans="1:44" ht="15.75" hidden="1" x14ac:dyDescent="0.2">
      <c r="A66" s="284"/>
      <c r="B66" s="226"/>
      <c r="C66" s="284"/>
      <c r="D66" s="373"/>
      <c r="E66" s="373"/>
      <c r="F66" s="373"/>
      <c r="G66" s="373"/>
      <c r="H66" s="374"/>
      <c r="I66" s="108"/>
      <c r="J66" s="374"/>
      <c r="K66" s="374"/>
      <c r="L66" s="374"/>
      <c r="M66" s="374"/>
      <c r="N66" s="374"/>
      <c r="O66" s="374"/>
      <c r="P66" s="285"/>
      <c r="Q66" s="285"/>
      <c r="R66" s="285"/>
      <c r="S66" s="285"/>
      <c r="T66" s="285"/>
      <c r="U66" s="374"/>
      <c r="V66" s="374"/>
      <c r="W66" s="374"/>
      <c r="X66" s="374"/>
      <c r="Y66" s="108"/>
      <c r="Z66" s="108"/>
      <c r="AA66" s="374"/>
      <c r="AB66" s="108"/>
      <c r="AC66" s="374"/>
      <c r="AD66" s="108"/>
      <c r="AE66" s="374"/>
      <c r="AF66" s="108"/>
      <c r="AG66" s="374"/>
      <c r="AH66" s="108"/>
      <c r="AI66" s="374"/>
      <c r="AJ66" s="108"/>
      <c r="AK66" s="374"/>
      <c r="AL66" s="108"/>
      <c r="AM66" s="374"/>
      <c r="AN66" s="374"/>
      <c r="AO66" s="286"/>
      <c r="AP66" s="287"/>
      <c r="AQ66" s="287"/>
      <c r="AR66" s="283"/>
    </row>
    <row r="67" spans="1:44" ht="15.75" hidden="1" x14ac:dyDescent="0.2">
      <c r="A67" s="284"/>
      <c r="B67" s="226"/>
      <c r="C67" s="284"/>
      <c r="D67" s="373"/>
      <c r="E67" s="373"/>
      <c r="F67" s="373"/>
      <c r="G67" s="373"/>
      <c r="H67" s="374"/>
      <c r="I67" s="108"/>
      <c r="J67" s="374"/>
      <c r="K67" s="374"/>
      <c r="L67" s="374"/>
      <c r="M67" s="374"/>
      <c r="N67" s="374"/>
      <c r="O67" s="374"/>
      <c r="P67" s="285"/>
      <c r="Q67" s="285"/>
      <c r="R67" s="285"/>
      <c r="S67" s="285"/>
      <c r="T67" s="285"/>
      <c r="U67" s="374"/>
      <c r="V67" s="374"/>
      <c r="W67" s="374"/>
      <c r="X67" s="374"/>
      <c r="Y67" s="108"/>
      <c r="Z67" s="108"/>
      <c r="AA67" s="374"/>
      <c r="AB67" s="108"/>
      <c r="AC67" s="374"/>
      <c r="AD67" s="108"/>
      <c r="AE67" s="374"/>
      <c r="AF67" s="108"/>
      <c r="AG67" s="374"/>
      <c r="AH67" s="108"/>
      <c r="AI67" s="374"/>
      <c r="AJ67" s="108"/>
      <c r="AK67" s="374"/>
      <c r="AL67" s="108"/>
      <c r="AM67" s="374"/>
      <c r="AN67" s="374"/>
      <c r="AO67" s="286"/>
      <c r="AP67" s="287"/>
      <c r="AQ67" s="287"/>
      <c r="AR67" s="283"/>
    </row>
    <row r="68" spans="1:44" ht="63" x14ac:dyDescent="0.2">
      <c r="A68" s="284" t="str">
        <f>G0228_1074205010351_02_0_69_!A68</f>
        <v>1.2.3.6</v>
      </c>
      <c r="B68" s="226" t="str">
        <f>G0228_1074205010351_02_0_69_!B68</f>
        <v>"Включение приборов учета в систему сбора и передачи данных, класс напряжения 6 (10) кВ, всего, в том числе:"</v>
      </c>
      <c r="C68" s="284" t="str">
        <f>G0228_1074205010351_02_0_69_!C68</f>
        <v>Г</v>
      </c>
      <c r="D68" s="260" t="str">
        <f>G0228_1074205010351_02_0_69_!E68</f>
        <v>нд</v>
      </c>
      <c r="E68" s="260" t="str">
        <f>G0228_1074205010351_02_0_69_!F68</f>
        <v>нд</v>
      </c>
      <c r="F68" s="260" t="str">
        <f>G0228_1074205010351_02_0_69_!G68</f>
        <v>нд</v>
      </c>
      <c r="G68" s="260" t="str">
        <f>G0228_1074205010351_02_0_69_!H68</f>
        <v>нд</v>
      </c>
      <c r="H68" s="367">
        <v>0</v>
      </c>
      <c r="I68" s="367">
        <v>0</v>
      </c>
      <c r="J68" s="367">
        <v>0</v>
      </c>
      <c r="K68" s="367">
        <v>0</v>
      </c>
      <c r="L68" s="367">
        <v>0</v>
      </c>
      <c r="M68" s="367">
        <v>0</v>
      </c>
      <c r="N68" s="367">
        <v>0</v>
      </c>
      <c r="O68" s="367">
        <v>0</v>
      </c>
      <c r="P68" s="367">
        <v>0</v>
      </c>
      <c r="Q68" s="367">
        <v>0</v>
      </c>
      <c r="R68" s="367">
        <v>0</v>
      </c>
      <c r="S68" s="367">
        <v>0</v>
      </c>
      <c r="T68" s="367">
        <v>0</v>
      </c>
      <c r="U68" s="367">
        <v>0</v>
      </c>
      <c r="V68" s="367">
        <v>0</v>
      </c>
      <c r="W68" s="367">
        <v>0</v>
      </c>
      <c r="X68" s="367">
        <v>0</v>
      </c>
      <c r="Y68" s="367">
        <v>0</v>
      </c>
      <c r="Z68" s="367">
        <v>0</v>
      </c>
      <c r="AA68" s="367">
        <v>0</v>
      </c>
      <c r="AB68" s="367">
        <v>0</v>
      </c>
      <c r="AC68" s="367">
        <v>0</v>
      </c>
      <c r="AD68" s="367">
        <v>0</v>
      </c>
      <c r="AE68" s="367">
        <v>0</v>
      </c>
      <c r="AF68" s="367">
        <v>0</v>
      </c>
      <c r="AG68" s="367">
        <v>0</v>
      </c>
      <c r="AH68" s="367">
        <v>0</v>
      </c>
      <c r="AI68" s="367">
        <v>0</v>
      </c>
      <c r="AJ68" s="367">
        <v>0</v>
      </c>
      <c r="AK68" s="367">
        <v>0</v>
      </c>
      <c r="AL68" s="367">
        <v>0</v>
      </c>
      <c r="AM68" s="367">
        <f t="shared" si="2"/>
        <v>0</v>
      </c>
      <c r="AN68" s="367">
        <f t="shared" si="3"/>
        <v>0</v>
      </c>
      <c r="AO68" s="286" t="str">
        <f>IF(G0228_1074205010351_02_0_69_!CT68="","",G0228_1074205010351_02_0_69_!CT68)</f>
        <v>нд</v>
      </c>
      <c r="AP68" s="287">
        <f t="shared" si="4"/>
        <v>0</v>
      </c>
      <c r="AQ68" s="287">
        <f t="shared" si="5"/>
        <v>0</v>
      </c>
    </row>
    <row r="69" spans="1:44" ht="47.25" x14ac:dyDescent="0.2">
      <c r="A69" s="284" t="str">
        <f>G0228_1074205010351_02_0_69_!A69</f>
        <v>1.2.3.7</v>
      </c>
      <c r="B69" s="226" t="str">
        <f>G0228_1074205010351_02_0_69_!B69</f>
        <v>"Включение приборов учета в систему сбора и передачи данных, класс напряжения 35 кВ, всего, в том числе:"</v>
      </c>
      <c r="C69" s="284" t="str">
        <f>G0228_1074205010351_02_0_69_!C69</f>
        <v>Г</v>
      </c>
      <c r="D69" s="260" t="str">
        <f>G0228_1074205010351_02_0_69_!E69</f>
        <v>нд</v>
      </c>
      <c r="E69" s="260" t="str">
        <f>G0228_1074205010351_02_0_69_!F69</f>
        <v>нд</v>
      </c>
      <c r="F69" s="260" t="str">
        <f>G0228_1074205010351_02_0_69_!G69</f>
        <v>нд</v>
      </c>
      <c r="G69" s="260" t="str">
        <f>G0228_1074205010351_02_0_69_!H69</f>
        <v>нд</v>
      </c>
      <c r="H69" s="367">
        <v>0</v>
      </c>
      <c r="I69" s="367">
        <v>0</v>
      </c>
      <c r="J69" s="367">
        <v>0</v>
      </c>
      <c r="K69" s="367">
        <v>0</v>
      </c>
      <c r="L69" s="367">
        <v>0</v>
      </c>
      <c r="M69" s="367">
        <v>0</v>
      </c>
      <c r="N69" s="367">
        <v>0</v>
      </c>
      <c r="O69" s="367">
        <v>0</v>
      </c>
      <c r="P69" s="367">
        <v>0</v>
      </c>
      <c r="Q69" s="367">
        <v>0</v>
      </c>
      <c r="R69" s="367">
        <v>0</v>
      </c>
      <c r="S69" s="367">
        <v>0</v>
      </c>
      <c r="T69" s="367">
        <v>0</v>
      </c>
      <c r="U69" s="367">
        <v>0</v>
      </c>
      <c r="V69" s="367">
        <v>0</v>
      </c>
      <c r="W69" s="367">
        <v>0</v>
      </c>
      <c r="X69" s="367">
        <v>0</v>
      </c>
      <c r="Y69" s="367">
        <v>0</v>
      </c>
      <c r="Z69" s="367">
        <v>0</v>
      </c>
      <c r="AA69" s="367">
        <v>0</v>
      </c>
      <c r="AB69" s="367">
        <v>0</v>
      </c>
      <c r="AC69" s="367">
        <v>0</v>
      </c>
      <c r="AD69" s="367">
        <v>0</v>
      </c>
      <c r="AE69" s="367">
        <v>0</v>
      </c>
      <c r="AF69" s="367">
        <v>0</v>
      </c>
      <c r="AG69" s="367">
        <v>0</v>
      </c>
      <c r="AH69" s="367">
        <v>0</v>
      </c>
      <c r="AI69" s="367">
        <v>0</v>
      </c>
      <c r="AJ69" s="367">
        <v>0</v>
      </c>
      <c r="AK69" s="367">
        <v>0</v>
      </c>
      <c r="AL69" s="367">
        <v>0</v>
      </c>
      <c r="AM69" s="367">
        <f t="shared" si="2"/>
        <v>0</v>
      </c>
      <c r="AN69" s="367">
        <f t="shared" si="3"/>
        <v>0</v>
      </c>
      <c r="AO69" s="286" t="str">
        <f>IF(G0228_1074205010351_02_0_69_!CT69="","",G0228_1074205010351_02_0_69_!CT69)</f>
        <v>нд</v>
      </c>
      <c r="AP69" s="287">
        <f t="shared" si="4"/>
        <v>0</v>
      </c>
      <c r="AQ69" s="287">
        <f t="shared" si="5"/>
        <v>0</v>
      </c>
    </row>
    <row r="70" spans="1:44" ht="63" x14ac:dyDescent="0.2">
      <c r="A70" s="284" t="str">
        <f>G0228_1074205010351_02_0_69_!A70</f>
        <v>1.2.3.8</v>
      </c>
      <c r="B70" s="226" t="str">
        <f>G0228_1074205010351_02_0_69_!B70</f>
        <v>"Включение приборов учета в систему сбора и передачи данных, класс напряжения 110 кВ и выше, всего, в том числе:"</v>
      </c>
      <c r="C70" s="284" t="str">
        <f>G0228_1074205010351_02_0_69_!C70</f>
        <v>Г</v>
      </c>
      <c r="D70" s="260" t="str">
        <f>G0228_1074205010351_02_0_69_!E70</f>
        <v>нд</v>
      </c>
      <c r="E70" s="260" t="str">
        <f>G0228_1074205010351_02_0_69_!F70</f>
        <v>нд</v>
      </c>
      <c r="F70" s="260" t="str">
        <f>G0228_1074205010351_02_0_69_!G70</f>
        <v>нд</v>
      </c>
      <c r="G70" s="260" t="str">
        <f>G0228_1074205010351_02_0_69_!H70</f>
        <v>нд</v>
      </c>
      <c r="H70" s="367">
        <v>0</v>
      </c>
      <c r="I70" s="367">
        <v>0</v>
      </c>
      <c r="J70" s="367">
        <v>0</v>
      </c>
      <c r="K70" s="367">
        <v>0</v>
      </c>
      <c r="L70" s="367">
        <v>0</v>
      </c>
      <c r="M70" s="367">
        <v>0</v>
      </c>
      <c r="N70" s="367">
        <v>0</v>
      </c>
      <c r="O70" s="367">
        <v>0</v>
      </c>
      <c r="P70" s="367">
        <v>0</v>
      </c>
      <c r="Q70" s="367">
        <v>0</v>
      </c>
      <c r="R70" s="367">
        <v>0</v>
      </c>
      <c r="S70" s="367">
        <v>0</v>
      </c>
      <c r="T70" s="367">
        <v>0</v>
      </c>
      <c r="U70" s="367">
        <v>0</v>
      </c>
      <c r="V70" s="367">
        <v>0</v>
      </c>
      <c r="W70" s="367">
        <v>0</v>
      </c>
      <c r="X70" s="367">
        <v>0</v>
      </c>
      <c r="Y70" s="367">
        <v>0</v>
      </c>
      <c r="Z70" s="367">
        <v>0</v>
      </c>
      <c r="AA70" s="367">
        <v>0</v>
      </c>
      <c r="AB70" s="367">
        <v>0</v>
      </c>
      <c r="AC70" s="367">
        <v>0</v>
      </c>
      <c r="AD70" s="367">
        <v>0</v>
      </c>
      <c r="AE70" s="367">
        <v>0</v>
      </c>
      <c r="AF70" s="367">
        <v>0</v>
      </c>
      <c r="AG70" s="367">
        <v>0</v>
      </c>
      <c r="AH70" s="367">
        <v>0</v>
      </c>
      <c r="AI70" s="367">
        <v>0</v>
      </c>
      <c r="AJ70" s="367">
        <v>0</v>
      </c>
      <c r="AK70" s="367">
        <v>0</v>
      </c>
      <c r="AL70" s="367">
        <v>0</v>
      </c>
      <c r="AM70" s="367">
        <f t="shared" si="2"/>
        <v>0</v>
      </c>
      <c r="AN70" s="367">
        <f t="shared" si="3"/>
        <v>0</v>
      </c>
      <c r="AO70" s="286" t="str">
        <f>IF(G0228_1074205010351_02_0_69_!CT70="","",G0228_1074205010351_02_0_69_!CT70)</f>
        <v>нд</v>
      </c>
      <c r="AP70" s="287">
        <f t="shared" si="4"/>
        <v>0</v>
      </c>
      <c r="AQ70" s="287">
        <f t="shared" si="5"/>
        <v>0</v>
      </c>
    </row>
    <row r="71" spans="1:44" ht="63" x14ac:dyDescent="0.2">
      <c r="A71" s="284" t="str">
        <f>G0228_1074205010351_02_0_69_!A71</f>
        <v>1.2.4</v>
      </c>
      <c r="B71" s="226" t="str">
        <f>G0228_1074205010351_02_0_69_!B71</f>
        <v>Реконструкция, модернизация, техническое перевооружение прочих объектов основных средств, всего, в том числе:</v>
      </c>
      <c r="C71" s="284" t="str">
        <f>G0228_1074205010351_02_0_69_!C71</f>
        <v>Г</v>
      </c>
      <c r="D71" s="260" t="str">
        <f>G0228_1074205010351_02_0_69_!E71</f>
        <v>нд</v>
      </c>
      <c r="E71" s="260" t="str">
        <f>G0228_1074205010351_02_0_69_!F71</f>
        <v>нд</v>
      </c>
      <c r="F71" s="260" t="str">
        <f>G0228_1074205010351_02_0_69_!G71</f>
        <v>нд</v>
      </c>
      <c r="G71" s="260" t="str">
        <f>G0228_1074205010351_02_0_69_!H71</f>
        <v>нд</v>
      </c>
      <c r="H71" s="367">
        <f t="shared" ref="H71:AL71" si="45">SUM(H72,H73)</f>
        <v>0</v>
      </c>
      <c r="I71" s="367">
        <f t="shared" si="45"/>
        <v>0</v>
      </c>
      <c r="J71" s="367">
        <f t="shared" si="45"/>
        <v>0</v>
      </c>
      <c r="K71" s="367">
        <f t="shared" si="45"/>
        <v>0</v>
      </c>
      <c r="L71" s="367">
        <f t="shared" si="45"/>
        <v>0</v>
      </c>
      <c r="M71" s="367">
        <f t="shared" si="45"/>
        <v>0</v>
      </c>
      <c r="N71" s="367">
        <f t="shared" si="45"/>
        <v>0</v>
      </c>
      <c r="O71" s="367">
        <f t="shared" si="45"/>
        <v>0</v>
      </c>
      <c r="P71" s="367">
        <f t="shared" si="45"/>
        <v>0</v>
      </c>
      <c r="Q71" s="367">
        <f t="shared" si="45"/>
        <v>0</v>
      </c>
      <c r="R71" s="367">
        <f t="shared" si="45"/>
        <v>0</v>
      </c>
      <c r="S71" s="367">
        <f t="shared" si="45"/>
        <v>0</v>
      </c>
      <c r="T71" s="367">
        <f t="shared" si="45"/>
        <v>0</v>
      </c>
      <c r="U71" s="367">
        <f t="shared" si="45"/>
        <v>0</v>
      </c>
      <c r="V71" s="367">
        <f t="shared" si="45"/>
        <v>0</v>
      </c>
      <c r="W71" s="367">
        <f t="shared" si="45"/>
        <v>0</v>
      </c>
      <c r="X71" s="367">
        <f t="shared" si="45"/>
        <v>0</v>
      </c>
      <c r="Y71" s="367">
        <f t="shared" si="45"/>
        <v>0</v>
      </c>
      <c r="Z71" s="367">
        <f t="shared" si="45"/>
        <v>0</v>
      </c>
      <c r="AA71" s="367">
        <f t="shared" si="45"/>
        <v>0</v>
      </c>
      <c r="AB71" s="367">
        <f t="shared" si="45"/>
        <v>0</v>
      </c>
      <c r="AC71" s="367">
        <f t="shared" si="45"/>
        <v>0</v>
      </c>
      <c r="AD71" s="367">
        <f t="shared" si="45"/>
        <v>0</v>
      </c>
      <c r="AE71" s="367">
        <f t="shared" si="45"/>
        <v>0</v>
      </c>
      <c r="AF71" s="367">
        <f t="shared" si="45"/>
        <v>0</v>
      </c>
      <c r="AG71" s="367">
        <f t="shared" si="45"/>
        <v>0</v>
      </c>
      <c r="AH71" s="367">
        <f t="shared" si="45"/>
        <v>0</v>
      </c>
      <c r="AI71" s="367">
        <f t="shared" si="45"/>
        <v>0</v>
      </c>
      <c r="AJ71" s="367">
        <f t="shared" si="45"/>
        <v>0</v>
      </c>
      <c r="AK71" s="367">
        <f t="shared" si="45"/>
        <v>0</v>
      </c>
      <c r="AL71" s="367">
        <f t="shared" si="45"/>
        <v>0</v>
      </c>
      <c r="AM71" s="367">
        <f t="shared" si="2"/>
        <v>0</v>
      </c>
      <c r="AN71" s="367">
        <f t="shared" si="3"/>
        <v>0</v>
      </c>
      <c r="AO71" s="286" t="str">
        <f>IF(G0228_1074205010351_02_0_69_!CT71="","",G0228_1074205010351_02_0_69_!CT71)</f>
        <v>нд</v>
      </c>
      <c r="AP71" s="287">
        <f t="shared" si="4"/>
        <v>0</v>
      </c>
      <c r="AQ71" s="287">
        <f t="shared" si="5"/>
        <v>0</v>
      </c>
    </row>
    <row r="72" spans="1:44" ht="31.5" x14ac:dyDescent="0.2">
      <c r="A72" s="284" t="str">
        <f>G0228_1074205010351_02_0_69_!A72</f>
        <v>1.2.4.1</v>
      </c>
      <c r="B72" s="226" t="str">
        <f>G0228_1074205010351_02_0_69_!B72</f>
        <v>Реконструкция прочих объектов основных средств, всего, в том числе:</v>
      </c>
      <c r="C72" s="284" t="str">
        <f>G0228_1074205010351_02_0_69_!C72</f>
        <v>Г</v>
      </c>
      <c r="D72" s="260" t="str">
        <f>G0228_1074205010351_02_0_69_!E72</f>
        <v>нд</v>
      </c>
      <c r="E72" s="260" t="str">
        <f>G0228_1074205010351_02_0_69_!F72</f>
        <v>нд</v>
      </c>
      <c r="F72" s="260" t="str">
        <f>G0228_1074205010351_02_0_69_!G72</f>
        <v>нд</v>
      </c>
      <c r="G72" s="260" t="str">
        <f>G0228_1074205010351_02_0_69_!H72</f>
        <v>нд</v>
      </c>
      <c r="H72" s="367" t="str">
        <f>G0228_1074205010351_02_0_69_!I72</f>
        <v>нд</v>
      </c>
      <c r="I72" s="367" t="str">
        <f>G0228_1074205010351_02_0_69_!J72</f>
        <v>нд</v>
      </c>
      <c r="J72" s="367" t="str">
        <f>G0228_1074205010351_02_0_69_!K72</f>
        <v>нд</v>
      </c>
      <c r="K72" s="367" t="str">
        <f>G0228_1074205010351_02_0_69_!L72</f>
        <v>нд</v>
      </c>
      <c r="L72" s="367" t="str">
        <f>G0228_1074205010351_02_0_69_!M72</f>
        <v>нд</v>
      </c>
      <c r="M72" s="367" t="str">
        <f>G0228_1074205010351_02_0_69_!N72</f>
        <v>нд</v>
      </c>
      <c r="N72" s="367" t="str">
        <f>G0228_1074205010351_02_0_69_!O72</f>
        <v>нд</v>
      </c>
      <c r="O72" s="367" t="str">
        <f>G0228_1074205010351_02_0_69_!P72</f>
        <v>нд</v>
      </c>
      <c r="P72" s="367" t="str">
        <f>G0228_1074205010351_02_0_69_!Q72</f>
        <v>нд</v>
      </c>
      <c r="Q72" s="367" t="str">
        <f>G0228_1074205010351_02_0_69_!R72</f>
        <v>нд</v>
      </c>
      <c r="R72" s="367" t="str">
        <f>G0228_1074205010351_02_0_69_!S72</f>
        <v>нд</v>
      </c>
      <c r="S72" s="367" t="str">
        <f>G0228_1074205010351_02_0_69_!T72</f>
        <v>нд</v>
      </c>
      <c r="T72" s="367" t="str">
        <f>G0228_1074205010351_02_0_69_!U72</f>
        <v>нд</v>
      </c>
      <c r="U72" s="367" t="str">
        <f>G0228_1074205010351_02_0_69_!V72</f>
        <v>нд</v>
      </c>
      <c r="V72" s="367" t="str">
        <f>G0228_1074205010351_02_0_69_!W72</f>
        <v>нд</v>
      </c>
      <c r="W72" s="367" t="str">
        <f>G0228_1074205010351_02_0_69_!X72</f>
        <v>нд</v>
      </c>
      <c r="X72" s="367" t="str">
        <f>G0228_1074205010351_02_0_69_!Y72</f>
        <v>нд</v>
      </c>
      <c r="Y72" s="367" t="str">
        <f>G0228_1074205010351_02_0_69_!Z72</f>
        <v>нд</v>
      </c>
      <c r="Z72" s="367" t="str">
        <f>G0228_1074205010351_02_0_69_!AA72</f>
        <v>нд</v>
      </c>
      <c r="AA72" s="367" t="str">
        <f>G0228_1074205010351_02_0_69_!AB72</f>
        <v>нд</v>
      </c>
      <c r="AB72" s="367" t="str">
        <f>G0228_1074205010351_02_0_69_!AC72</f>
        <v>нд</v>
      </c>
      <c r="AC72" s="367" t="str">
        <f>G0228_1074205010351_02_0_69_!AD72</f>
        <v>нд</v>
      </c>
      <c r="AD72" s="367" t="str">
        <f>G0228_1074205010351_02_0_69_!AE72</f>
        <v>нд</v>
      </c>
      <c r="AE72" s="367" t="str">
        <f>G0228_1074205010351_02_0_69_!AF72</f>
        <v>нд</v>
      </c>
      <c r="AF72" s="367" t="str">
        <f>G0228_1074205010351_02_0_69_!AG72</f>
        <v>нд</v>
      </c>
      <c r="AG72" s="367" t="str">
        <f>G0228_1074205010351_02_0_69_!AH72</f>
        <v>нд</v>
      </c>
      <c r="AH72" s="367" t="str">
        <f>G0228_1074205010351_02_0_69_!AI72</f>
        <v>нд</v>
      </c>
      <c r="AI72" s="367" t="str">
        <f>G0228_1074205010351_02_0_69_!AJ72</f>
        <v>нд</v>
      </c>
      <c r="AJ72" s="367" t="str">
        <f>G0228_1074205010351_02_0_69_!AK72</f>
        <v>нд</v>
      </c>
      <c r="AK72" s="367" t="str">
        <f>G0228_1074205010351_02_0_69_!AL72</f>
        <v>нд</v>
      </c>
      <c r="AL72" s="367" t="str">
        <f>G0228_1074205010351_02_0_69_!AM72</f>
        <v>нд</v>
      </c>
      <c r="AM72" s="367" t="str">
        <f>G0228_1074205010351_02_0_69_!AN72</f>
        <v>нд</v>
      </c>
      <c r="AN72" s="367" t="str">
        <f>G0228_1074205010351_02_0_69_!AO72</f>
        <v>нд</v>
      </c>
      <c r="AO72" s="286" t="str">
        <f>IF(G0228_1074205010351_02_0_69_!CT72="","",G0228_1074205010351_02_0_69_!CT72)</f>
        <v>нд</v>
      </c>
      <c r="AP72" s="287">
        <f t="shared" si="4"/>
        <v>0</v>
      </c>
      <c r="AQ72" s="287">
        <f t="shared" si="5"/>
        <v>0</v>
      </c>
    </row>
    <row r="73" spans="1:44" ht="47.25" x14ac:dyDescent="0.2">
      <c r="A73" s="284" t="str">
        <f>G0228_1074205010351_02_0_69_!A73</f>
        <v>1.2.4.2</v>
      </c>
      <c r="B73" s="226" t="str">
        <f>G0228_1074205010351_02_0_69_!B73</f>
        <v>Модернизация, техническое перевооружение прочих объектов основных средств, всего, в том числе:</v>
      </c>
      <c r="C73" s="284" t="str">
        <f>G0228_1074205010351_02_0_69_!C73</f>
        <v>Г</v>
      </c>
      <c r="D73" s="260" t="str">
        <f>G0228_1074205010351_02_0_69_!E73</f>
        <v>нд</v>
      </c>
      <c r="E73" s="260" t="str">
        <f>G0228_1074205010351_02_0_69_!F73</f>
        <v>нд</v>
      </c>
      <c r="F73" s="260" t="str">
        <f>G0228_1074205010351_02_0_69_!G73</f>
        <v>нд</v>
      </c>
      <c r="G73" s="260" t="str">
        <f>G0228_1074205010351_02_0_69_!H73</f>
        <v>нд</v>
      </c>
      <c r="H73" s="367" t="str">
        <f>G0228_1074205010351_02_0_69_!I73</f>
        <v>нд</v>
      </c>
      <c r="I73" s="367" t="str">
        <f>G0228_1074205010351_02_0_69_!J73</f>
        <v>нд</v>
      </c>
      <c r="J73" s="367" t="str">
        <f>G0228_1074205010351_02_0_69_!K73</f>
        <v>нд</v>
      </c>
      <c r="K73" s="367" t="str">
        <f>G0228_1074205010351_02_0_69_!L73</f>
        <v>нд</v>
      </c>
      <c r="L73" s="367" t="str">
        <f>G0228_1074205010351_02_0_69_!M73</f>
        <v>нд</v>
      </c>
      <c r="M73" s="367" t="str">
        <f>G0228_1074205010351_02_0_69_!N73</f>
        <v>нд</v>
      </c>
      <c r="N73" s="367" t="str">
        <f>G0228_1074205010351_02_0_69_!O73</f>
        <v>нд</v>
      </c>
      <c r="O73" s="367" t="str">
        <f>G0228_1074205010351_02_0_69_!P73</f>
        <v>нд</v>
      </c>
      <c r="P73" s="367" t="str">
        <f>G0228_1074205010351_02_0_69_!Q73</f>
        <v>нд</v>
      </c>
      <c r="Q73" s="367" t="str">
        <f>G0228_1074205010351_02_0_69_!R73</f>
        <v>нд</v>
      </c>
      <c r="R73" s="367" t="str">
        <f>G0228_1074205010351_02_0_69_!S73</f>
        <v>нд</v>
      </c>
      <c r="S73" s="367" t="str">
        <f>G0228_1074205010351_02_0_69_!T73</f>
        <v>нд</v>
      </c>
      <c r="T73" s="367" t="str">
        <f>G0228_1074205010351_02_0_69_!U73</f>
        <v>нд</v>
      </c>
      <c r="U73" s="367" t="str">
        <f>G0228_1074205010351_02_0_69_!V73</f>
        <v>нд</v>
      </c>
      <c r="V73" s="367" t="str">
        <f>G0228_1074205010351_02_0_69_!W73</f>
        <v>нд</v>
      </c>
      <c r="W73" s="367" t="str">
        <f>G0228_1074205010351_02_0_69_!X73</f>
        <v>нд</v>
      </c>
      <c r="X73" s="367" t="str">
        <f>G0228_1074205010351_02_0_69_!Y73</f>
        <v>нд</v>
      </c>
      <c r="Y73" s="367" t="str">
        <f>G0228_1074205010351_02_0_69_!Z73</f>
        <v>нд</v>
      </c>
      <c r="Z73" s="367" t="str">
        <f>G0228_1074205010351_02_0_69_!AA73</f>
        <v>нд</v>
      </c>
      <c r="AA73" s="367" t="str">
        <f>G0228_1074205010351_02_0_69_!AB73</f>
        <v>нд</v>
      </c>
      <c r="AB73" s="367" t="str">
        <f>G0228_1074205010351_02_0_69_!AC73</f>
        <v>нд</v>
      </c>
      <c r="AC73" s="367" t="str">
        <f>G0228_1074205010351_02_0_69_!AD73</f>
        <v>нд</v>
      </c>
      <c r="AD73" s="367" t="str">
        <f>G0228_1074205010351_02_0_69_!AE73</f>
        <v>нд</v>
      </c>
      <c r="AE73" s="367" t="str">
        <f>G0228_1074205010351_02_0_69_!AF73</f>
        <v>нд</v>
      </c>
      <c r="AF73" s="367" t="str">
        <f>G0228_1074205010351_02_0_69_!AG73</f>
        <v>нд</v>
      </c>
      <c r="AG73" s="367" t="str">
        <f>G0228_1074205010351_02_0_69_!AH73</f>
        <v>нд</v>
      </c>
      <c r="AH73" s="367" t="str">
        <f>G0228_1074205010351_02_0_69_!AI73</f>
        <v>нд</v>
      </c>
      <c r="AI73" s="367" t="str">
        <f>G0228_1074205010351_02_0_69_!AJ73</f>
        <v>нд</v>
      </c>
      <c r="AJ73" s="367" t="str">
        <f>G0228_1074205010351_02_0_69_!AK73</f>
        <v>нд</v>
      </c>
      <c r="AK73" s="367" t="str">
        <f>G0228_1074205010351_02_0_69_!AL73</f>
        <v>нд</v>
      </c>
      <c r="AL73" s="367" t="str">
        <f>G0228_1074205010351_02_0_69_!AM73</f>
        <v>нд</v>
      </c>
      <c r="AM73" s="367" t="str">
        <f>G0228_1074205010351_02_0_69_!AN73</f>
        <v>нд</v>
      </c>
      <c r="AN73" s="367" t="str">
        <f>G0228_1074205010351_02_0_69_!AO73</f>
        <v>нд</v>
      </c>
      <c r="AO73" s="286" t="str">
        <f>IF(G0228_1074205010351_02_0_69_!CT73="","",G0228_1074205010351_02_0_69_!CT73)</f>
        <v>нд</v>
      </c>
      <c r="AP73" s="287">
        <f t="shared" si="4"/>
        <v>0</v>
      </c>
      <c r="AQ73" s="287">
        <f t="shared" si="5"/>
        <v>0</v>
      </c>
    </row>
    <row r="74" spans="1:44" ht="63" x14ac:dyDescent="0.2">
      <c r="A74" s="284" t="str">
        <f>G0228_1074205010351_02_0_69_!A74</f>
        <v>1.3</v>
      </c>
      <c r="B74" s="226"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284" t="str">
        <f>G0228_1074205010351_02_0_69_!C74</f>
        <v>Г</v>
      </c>
      <c r="D74" s="260" t="str">
        <f>G0228_1074205010351_02_0_69_!E74</f>
        <v>нд</v>
      </c>
      <c r="E74" s="260" t="str">
        <f>G0228_1074205010351_02_0_69_!F74</f>
        <v>нд</v>
      </c>
      <c r="F74" s="260" t="str">
        <f>G0228_1074205010351_02_0_69_!G74</f>
        <v>нд</v>
      </c>
      <c r="G74" s="260" t="str">
        <f>G0228_1074205010351_02_0_69_!H74</f>
        <v>нд</v>
      </c>
      <c r="H74" s="367">
        <f>SUM(H75,H76)</f>
        <v>0</v>
      </c>
      <c r="I74" s="367">
        <f t="shared" ref="I74:AL74" si="46">SUM(I75,I76)</f>
        <v>0</v>
      </c>
      <c r="J74" s="367">
        <f t="shared" si="46"/>
        <v>0</v>
      </c>
      <c r="K74" s="367">
        <f t="shared" si="46"/>
        <v>0</v>
      </c>
      <c r="L74" s="367">
        <f t="shared" si="46"/>
        <v>0</v>
      </c>
      <c r="M74" s="367">
        <f t="shared" si="46"/>
        <v>0</v>
      </c>
      <c r="N74" s="367">
        <f t="shared" si="46"/>
        <v>0</v>
      </c>
      <c r="O74" s="367">
        <f t="shared" si="46"/>
        <v>0</v>
      </c>
      <c r="P74" s="367">
        <f t="shared" si="46"/>
        <v>0</v>
      </c>
      <c r="Q74" s="367">
        <f t="shared" si="46"/>
        <v>0</v>
      </c>
      <c r="R74" s="367">
        <f t="shared" si="46"/>
        <v>0</v>
      </c>
      <c r="S74" s="367">
        <f t="shared" si="46"/>
        <v>0</v>
      </c>
      <c r="T74" s="367">
        <f t="shared" si="46"/>
        <v>0</v>
      </c>
      <c r="U74" s="367">
        <f t="shared" si="46"/>
        <v>0</v>
      </c>
      <c r="V74" s="367">
        <f t="shared" si="46"/>
        <v>0</v>
      </c>
      <c r="W74" s="367">
        <f t="shared" si="46"/>
        <v>0</v>
      </c>
      <c r="X74" s="367">
        <f t="shared" si="46"/>
        <v>0</v>
      </c>
      <c r="Y74" s="367">
        <f t="shared" si="46"/>
        <v>0</v>
      </c>
      <c r="Z74" s="367">
        <f t="shared" si="46"/>
        <v>0</v>
      </c>
      <c r="AA74" s="367">
        <f t="shared" si="46"/>
        <v>0</v>
      </c>
      <c r="AB74" s="367">
        <f t="shared" si="46"/>
        <v>0</v>
      </c>
      <c r="AC74" s="367">
        <f t="shared" si="46"/>
        <v>0</v>
      </c>
      <c r="AD74" s="367">
        <f t="shared" si="46"/>
        <v>0</v>
      </c>
      <c r="AE74" s="367">
        <f t="shared" si="46"/>
        <v>0</v>
      </c>
      <c r="AF74" s="367">
        <f t="shared" si="46"/>
        <v>0</v>
      </c>
      <c r="AG74" s="367">
        <f t="shared" si="46"/>
        <v>0</v>
      </c>
      <c r="AH74" s="367">
        <f t="shared" si="46"/>
        <v>0</v>
      </c>
      <c r="AI74" s="367">
        <f t="shared" si="46"/>
        <v>0</v>
      </c>
      <c r="AJ74" s="367">
        <f t="shared" si="46"/>
        <v>0</v>
      </c>
      <c r="AK74" s="367">
        <f t="shared" si="46"/>
        <v>0</v>
      </c>
      <c r="AL74" s="367">
        <f t="shared" si="46"/>
        <v>0</v>
      </c>
      <c r="AM74" s="367">
        <f t="shared" si="2"/>
        <v>0</v>
      </c>
      <c r="AN74" s="367">
        <f t="shared" si="3"/>
        <v>0</v>
      </c>
      <c r="AO74" s="286" t="str">
        <f>IF(G0228_1074205010351_02_0_69_!CT74="","",G0228_1074205010351_02_0_69_!CT74)</f>
        <v>нд</v>
      </c>
      <c r="AP74" s="287">
        <f t="shared" si="4"/>
        <v>0</v>
      </c>
      <c r="AQ74" s="287">
        <f t="shared" si="5"/>
        <v>0</v>
      </c>
    </row>
    <row r="75" spans="1:44" ht="63" x14ac:dyDescent="0.2">
      <c r="A75" s="284" t="str">
        <f>G0228_1074205010351_02_0_69_!A75</f>
        <v>1.3.1</v>
      </c>
      <c r="B75" s="226"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284" t="str">
        <f>G0228_1074205010351_02_0_69_!C75</f>
        <v>Г</v>
      </c>
      <c r="D75" s="260" t="str">
        <f>G0228_1074205010351_02_0_69_!E75</f>
        <v>нд</v>
      </c>
      <c r="E75" s="260" t="str">
        <f>G0228_1074205010351_02_0_69_!F75</f>
        <v>нд</v>
      </c>
      <c r="F75" s="260" t="str">
        <f>G0228_1074205010351_02_0_69_!G75</f>
        <v>нд</v>
      </c>
      <c r="G75" s="260" t="str">
        <f>G0228_1074205010351_02_0_69_!H75</f>
        <v>нд</v>
      </c>
      <c r="H75" s="367">
        <v>0</v>
      </c>
      <c r="I75" s="367">
        <v>0</v>
      </c>
      <c r="J75" s="367">
        <v>0</v>
      </c>
      <c r="K75" s="367">
        <v>0</v>
      </c>
      <c r="L75" s="367">
        <v>0</v>
      </c>
      <c r="M75" s="367">
        <v>0</v>
      </c>
      <c r="N75" s="367">
        <v>0</v>
      </c>
      <c r="O75" s="367">
        <v>0</v>
      </c>
      <c r="P75" s="367">
        <v>0</v>
      </c>
      <c r="Q75" s="367">
        <v>0</v>
      </c>
      <c r="R75" s="367">
        <v>0</v>
      </c>
      <c r="S75" s="367">
        <v>0</v>
      </c>
      <c r="T75" s="367">
        <v>0</v>
      </c>
      <c r="U75" s="367">
        <v>0</v>
      </c>
      <c r="V75" s="367">
        <v>0</v>
      </c>
      <c r="W75" s="367">
        <v>0</v>
      </c>
      <c r="X75" s="367">
        <v>0</v>
      </c>
      <c r="Y75" s="367">
        <v>0</v>
      </c>
      <c r="Z75" s="367">
        <v>0</v>
      </c>
      <c r="AA75" s="367">
        <v>0</v>
      </c>
      <c r="AB75" s="367">
        <v>0</v>
      </c>
      <c r="AC75" s="367">
        <v>0</v>
      </c>
      <c r="AD75" s="367">
        <v>0</v>
      </c>
      <c r="AE75" s="367">
        <v>0</v>
      </c>
      <c r="AF75" s="367">
        <v>0</v>
      </c>
      <c r="AG75" s="367">
        <v>0</v>
      </c>
      <c r="AH75" s="367">
        <v>0</v>
      </c>
      <c r="AI75" s="367">
        <v>0</v>
      </c>
      <c r="AJ75" s="367">
        <v>0</v>
      </c>
      <c r="AK75" s="367">
        <v>0</v>
      </c>
      <c r="AL75" s="367">
        <v>0</v>
      </c>
      <c r="AM75" s="367">
        <f t="shared" si="2"/>
        <v>0</v>
      </c>
      <c r="AN75" s="367">
        <f t="shared" si="3"/>
        <v>0</v>
      </c>
      <c r="AO75" s="286" t="str">
        <f>IF(G0228_1074205010351_02_0_69_!CT75="","",G0228_1074205010351_02_0_69_!CT75)</f>
        <v>нд</v>
      </c>
      <c r="AP75" s="287">
        <f t="shared" si="4"/>
        <v>0</v>
      </c>
      <c r="AQ75" s="287">
        <f t="shared" si="5"/>
        <v>0</v>
      </c>
    </row>
    <row r="76" spans="1:44" ht="63" x14ac:dyDescent="0.2">
      <c r="A76" s="284" t="str">
        <f>G0228_1074205010351_02_0_69_!A76</f>
        <v>1.3.2</v>
      </c>
      <c r="B76" s="226" t="str">
        <f>G0228_1074205010351_02_0_69_!B76</f>
        <v>Инвестиционные проекты, предусмотренные схемой и программой развития субъекта Российской Федерации, всего, в том числе:</v>
      </c>
      <c r="C76" s="284" t="str">
        <f>G0228_1074205010351_02_0_69_!C76</f>
        <v>Г</v>
      </c>
      <c r="D76" s="260" t="str">
        <f>G0228_1074205010351_02_0_69_!E76</f>
        <v>нд</v>
      </c>
      <c r="E76" s="260" t="str">
        <f>G0228_1074205010351_02_0_69_!F76</f>
        <v>нд</v>
      </c>
      <c r="F76" s="260" t="str">
        <f>G0228_1074205010351_02_0_69_!G76</f>
        <v>нд</v>
      </c>
      <c r="G76" s="260" t="str">
        <f>G0228_1074205010351_02_0_69_!H76</f>
        <v>нд</v>
      </c>
      <c r="H76" s="367">
        <f t="shared" ref="H76" si="47">SUM(H77:H77)</f>
        <v>0</v>
      </c>
      <c r="I76" s="367">
        <f t="shared" ref="I76" si="48">SUM(I77:I77)</f>
        <v>0</v>
      </c>
      <c r="J76" s="367">
        <f t="shared" ref="J76" si="49">SUM(J77:J77)</f>
        <v>0</v>
      </c>
      <c r="K76" s="367">
        <f t="shared" ref="K76" si="50">SUM(K77:K77)</f>
        <v>0</v>
      </c>
      <c r="L76" s="367">
        <f t="shared" ref="L76" si="51">SUM(L77:L77)</f>
        <v>0</v>
      </c>
      <c r="M76" s="367">
        <f t="shared" ref="M76" si="52">SUM(M77:M77)</f>
        <v>0</v>
      </c>
      <c r="N76" s="367">
        <f t="shared" ref="N76" si="53">SUM(N77:N77)</f>
        <v>0</v>
      </c>
      <c r="O76" s="367">
        <f t="shared" ref="O76" si="54">SUM(O77:O77)</f>
        <v>0</v>
      </c>
      <c r="P76" s="367">
        <f t="shared" ref="P76" si="55">SUM(P77:P77)</f>
        <v>0</v>
      </c>
      <c r="Q76" s="367">
        <f t="shared" ref="Q76" si="56">SUM(Q77:Q77)</f>
        <v>0</v>
      </c>
      <c r="R76" s="367">
        <f t="shared" ref="R76" si="57">SUM(R77:R77)</f>
        <v>0</v>
      </c>
      <c r="S76" s="367">
        <f t="shared" ref="S76" si="58">SUM(S77:S77)</f>
        <v>0</v>
      </c>
      <c r="T76" s="367">
        <f t="shared" ref="T76" si="59">SUM(T77:T77)</f>
        <v>0</v>
      </c>
      <c r="U76" s="367">
        <f t="shared" ref="U76" si="60">SUM(U77:U77)</f>
        <v>0</v>
      </c>
      <c r="V76" s="367">
        <f t="shared" ref="V76" si="61">SUM(V77:V77)</f>
        <v>0</v>
      </c>
      <c r="W76" s="367">
        <f t="shared" ref="W76" si="62">SUM(W77:W77)</f>
        <v>0</v>
      </c>
      <c r="X76" s="367">
        <f t="shared" ref="X76" si="63">SUM(X77:X77)</f>
        <v>0</v>
      </c>
      <c r="Y76" s="367">
        <f t="shared" ref="Y76" si="64">SUM(Y77:Y77)</f>
        <v>0</v>
      </c>
      <c r="Z76" s="367">
        <f t="shared" ref="Z76" si="65">SUM(Z77:Z77)</f>
        <v>0</v>
      </c>
      <c r="AA76" s="367">
        <f t="shared" ref="AA76" si="66">SUM(AA77:AA77)</f>
        <v>0</v>
      </c>
      <c r="AB76" s="367">
        <f t="shared" ref="AB76" si="67">SUM(AB77:AB77)</f>
        <v>0</v>
      </c>
      <c r="AC76" s="367">
        <f t="shared" ref="AC76" si="68">SUM(AC77:AC77)</f>
        <v>0</v>
      </c>
      <c r="AD76" s="367">
        <f t="shared" ref="AD76" si="69">SUM(AD77:AD77)</f>
        <v>0</v>
      </c>
      <c r="AE76" s="367">
        <f t="shared" ref="AE76" si="70">SUM(AE77:AE77)</f>
        <v>0</v>
      </c>
      <c r="AF76" s="367">
        <f t="shared" ref="AF76" si="71">SUM(AF77:AF77)</f>
        <v>0</v>
      </c>
      <c r="AG76" s="367">
        <f t="shared" ref="AG76" si="72">SUM(AG77:AG77)</f>
        <v>0</v>
      </c>
      <c r="AH76" s="367">
        <f t="shared" ref="AH76" si="73">SUM(AH77:AH77)</f>
        <v>0</v>
      </c>
      <c r="AI76" s="367">
        <f t="shared" ref="AI76" si="74">SUM(AI77:AI77)</f>
        <v>0</v>
      </c>
      <c r="AJ76" s="367">
        <f t="shared" ref="AJ76" si="75">SUM(AJ77:AJ77)</f>
        <v>0</v>
      </c>
      <c r="AK76" s="367">
        <f t="shared" ref="AK76" si="76">SUM(AK77:AK77)</f>
        <v>0</v>
      </c>
      <c r="AL76" s="367">
        <f t="shared" ref="AL76" si="77">SUM(AL77:AL77)</f>
        <v>0</v>
      </c>
      <c r="AM76" s="367">
        <f t="shared" ref="AM76" si="78">SUM(AM77:AM77)</f>
        <v>0</v>
      </c>
      <c r="AN76" s="367">
        <f t="shared" ref="AN76" si="79">SUM(AN77:AN77)</f>
        <v>0</v>
      </c>
      <c r="AO76" s="286" t="str">
        <f>IF(G0228_1074205010351_02_0_69_!CT76="","",G0228_1074205010351_02_0_69_!CT76)</f>
        <v>нд</v>
      </c>
      <c r="AP76" s="287">
        <f t="shared" si="4"/>
        <v>0</v>
      </c>
      <c r="AQ76" s="287">
        <f t="shared" si="5"/>
        <v>0</v>
      </c>
    </row>
    <row r="77" spans="1:44" ht="15.75" hidden="1" x14ac:dyDescent="0.2">
      <c r="A77" s="284"/>
      <c r="B77" s="226"/>
      <c r="C77" s="284"/>
      <c r="D77" s="260"/>
      <c r="E77" s="260"/>
      <c r="F77" s="260"/>
      <c r="G77" s="260"/>
      <c r="H77" s="374"/>
      <c r="I77" s="108"/>
      <c r="J77" s="367"/>
      <c r="K77" s="367"/>
      <c r="L77" s="374"/>
      <c r="M77" s="374"/>
      <c r="N77" s="374"/>
      <c r="O77" s="374"/>
      <c r="P77" s="285"/>
      <c r="Q77" s="285"/>
      <c r="R77" s="285"/>
      <c r="S77" s="285"/>
      <c r="T77" s="285"/>
      <c r="U77" s="367"/>
      <c r="V77" s="374"/>
      <c r="W77" s="367"/>
      <c r="X77" s="367"/>
      <c r="Y77" s="108"/>
      <c r="Z77" s="108"/>
      <c r="AA77" s="367"/>
      <c r="AB77" s="108"/>
      <c r="AC77" s="374"/>
      <c r="AD77" s="108"/>
      <c r="AE77" s="367"/>
      <c r="AF77" s="108"/>
      <c r="AG77" s="367"/>
      <c r="AH77" s="108"/>
      <c r="AI77" s="367"/>
      <c r="AJ77" s="108"/>
      <c r="AK77" s="367"/>
      <c r="AL77" s="108"/>
      <c r="AM77" s="367"/>
      <c r="AN77" s="367"/>
      <c r="AO77" s="286"/>
      <c r="AP77" s="287"/>
      <c r="AQ77" s="287"/>
      <c r="AR77" s="283"/>
    </row>
    <row r="78" spans="1:44" ht="47.25" x14ac:dyDescent="0.2">
      <c r="A78" s="284" t="str">
        <f>G0228_1074205010351_02_0_69_!A78</f>
        <v>1.4</v>
      </c>
      <c r="B78" s="226" t="str">
        <f>G0228_1074205010351_02_0_69_!B78</f>
        <v>Прочее новое строительство объектов электросетевого хозяйства, всего, в том числе:</v>
      </c>
      <c r="C78" s="284" t="str">
        <f>G0228_1074205010351_02_0_69_!C78</f>
        <v>Г</v>
      </c>
      <c r="D78" s="260" t="str">
        <f>G0228_1074205010351_02_0_69_!E78</f>
        <v>нд</v>
      </c>
      <c r="E78" s="260" t="str">
        <f>G0228_1074205010351_02_0_69_!F78</f>
        <v>нд</v>
      </c>
      <c r="F78" s="260" t="str">
        <f>G0228_1074205010351_02_0_69_!G78</f>
        <v>нд</v>
      </c>
      <c r="G78" s="260" t="str">
        <f>G0228_1074205010351_02_0_69_!H78</f>
        <v>нд</v>
      </c>
      <c r="H78" s="367">
        <f t="shared" ref="H78" si="80">SUM(H79:H82)</f>
        <v>0</v>
      </c>
      <c r="I78" s="367">
        <f t="shared" ref="I78" si="81">SUM(I79:I82)</f>
        <v>0</v>
      </c>
      <c r="J78" s="367">
        <f t="shared" ref="J78" si="82">SUM(J79:J82)</f>
        <v>0</v>
      </c>
      <c r="K78" s="367">
        <f t="shared" ref="K78" si="83">SUM(K79:K82)</f>
        <v>0</v>
      </c>
      <c r="L78" s="367">
        <f t="shared" ref="L78" si="84">SUM(L79:L82)</f>
        <v>0</v>
      </c>
      <c r="M78" s="367">
        <f t="shared" ref="M78" si="85">SUM(M79:M82)</f>
        <v>0</v>
      </c>
      <c r="N78" s="367">
        <f t="shared" ref="N78" si="86">SUM(N79:N82)</f>
        <v>0</v>
      </c>
      <c r="O78" s="367">
        <f t="shared" ref="O78" si="87">SUM(O79:O82)</f>
        <v>0</v>
      </c>
      <c r="P78" s="367">
        <f t="shared" ref="P78" si="88">SUM(P79:P82)</f>
        <v>0</v>
      </c>
      <c r="Q78" s="367">
        <f t="shared" ref="Q78" si="89">SUM(Q79:Q82)</f>
        <v>0</v>
      </c>
      <c r="R78" s="367">
        <f t="shared" ref="R78" si="90">SUM(R79:R82)</f>
        <v>0</v>
      </c>
      <c r="S78" s="367">
        <f t="shared" ref="S78" si="91">SUM(S79:S82)</f>
        <v>0</v>
      </c>
      <c r="T78" s="367">
        <f t="shared" ref="T78" si="92">SUM(T79:T82)</f>
        <v>0</v>
      </c>
      <c r="U78" s="367">
        <f t="shared" ref="U78" si="93">SUM(U79:U82)</f>
        <v>0</v>
      </c>
      <c r="V78" s="367">
        <f t="shared" ref="V78" si="94">SUM(V79:V82)</f>
        <v>0</v>
      </c>
      <c r="W78" s="367">
        <f t="shared" ref="W78" si="95">SUM(W79:W82)</f>
        <v>0</v>
      </c>
      <c r="X78" s="367">
        <f t="shared" ref="X78" si="96">SUM(X79:X82)</f>
        <v>0</v>
      </c>
      <c r="Y78" s="367">
        <f t="shared" ref="Y78" si="97">SUM(Y79:Y82)</f>
        <v>0</v>
      </c>
      <c r="Z78" s="367">
        <f t="shared" ref="Z78" si="98">SUM(Z79:Z82)</f>
        <v>0</v>
      </c>
      <c r="AA78" s="367">
        <f t="shared" ref="AA78" si="99">SUM(AA79:AA82)</f>
        <v>0</v>
      </c>
      <c r="AB78" s="367">
        <f t="shared" ref="AB78" si="100">SUM(AB79:AB82)</f>
        <v>0</v>
      </c>
      <c r="AC78" s="367">
        <f t="shared" ref="AC78" si="101">SUM(AC79:AC82)</f>
        <v>0</v>
      </c>
      <c r="AD78" s="367">
        <f t="shared" ref="AD78" si="102">SUM(AD79:AD82)</f>
        <v>0</v>
      </c>
      <c r="AE78" s="367">
        <f t="shared" ref="AE78" si="103">SUM(AE79:AE82)</f>
        <v>0</v>
      </c>
      <c r="AF78" s="367">
        <f t="shared" ref="AF78" si="104">SUM(AF79:AF82)</f>
        <v>0</v>
      </c>
      <c r="AG78" s="367">
        <f t="shared" ref="AG78" si="105">SUM(AG79:AG82)</f>
        <v>0</v>
      </c>
      <c r="AH78" s="367">
        <f t="shared" ref="AH78" si="106">SUM(AH79:AH82)</f>
        <v>0</v>
      </c>
      <c r="AI78" s="367">
        <f t="shared" ref="AI78" si="107">SUM(AI79:AI82)</f>
        <v>0</v>
      </c>
      <c r="AJ78" s="367">
        <f t="shared" ref="AJ78" si="108">SUM(AJ79:AJ82)</f>
        <v>0</v>
      </c>
      <c r="AK78" s="367">
        <f t="shared" ref="AK78" si="109">SUM(AK79:AK82)</f>
        <v>0</v>
      </c>
      <c r="AL78" s="367">
        <f t="shared" ref="AL78" si="110">SUM(AL79:AL82)</f>
        <v>0</v>
      </c>
      <c r="AM78" s="367">
        <f t="shared" ref="AM78" si="111">SUM(AM79:AM82)</f>
        <v>0</v>
      </c>
      <c r="AN78" s="367">
        <f t="shared" ref="AN78" si="112">SUM(AN79:AN82)</f>
        <v>0</v>
      </c>
      <c r="AO78" s="286" t="str">
        <f>IF(G0228_1074205010351_02_0_69_!CT78="","",G0228_1074205010351_02_0_69_!CT78)</f>
        <v>нд</v>
      </c>
      <c r="AP78" s="287">
        <f t="shared" ref="AP78:AP87" si="113">SUM(AC78,AE78,AG78,AI78,AK78)</f>
        <v>0</v>
      </c>
      <c r="AQ78" s="287">
        <f t="shared" ref="AQ78:AQ102" si="114">SUM(AC78,AE78,AG78,AJ78,AL78)</f>
        <v>0</v>
      </c>
    </row>
    <row r="79" spans="1:44" ht="15.75" hidden="1" x14ac:dyDescent="0.2">
      <c r="A79" s="284"/>
      <c r="B79" s="226"/>
      <c r="C79" s="284"/>
      <c r="D79" s="500"/>
      <c r="E79" s="500"/>
      <c r="F79" s="500"/>
      <c r="G79" s="500"/>
      <c r="H79" s="501"/>
      <c r="I79" s="108"/>
      <c r="J79" s="501"/>
      <c r="K79" s="501"/>
      <c r="L79" s="501"/>
      <c r="M79" s="501"/>
      <c r="N79" s="501"/>
      <c r="O79" s="501"/>
      <c r="P79" s="501"/>
      <c r="Q79" s="501"/>
      <c r="R79" s="501"/>
      <c r="S79" s="501"/>
      <c r="T79" s="501"/>
      <c r="U79" s="501"/>
      <c r="V79" s="501"/>
      <c r="W79" s="501"/>
      <c r="X79" s="501"/>
      <c r="Y79" s="108"/>
      <c r="Z79" s="108"/>
      <c r="AA79" s="501"/>
      <c r="AB79" s="108"/>
      <c r="AC79" s="501"/>
      <c r="AD79" s="108"/>
      <c r="AE79" s="501"/>
      <c r="AF79" s="108"/>
      <c r="AG79" s="501"/>
      <c r="AH79" s="108"/>
      <c r="AI79" s="501"/>
      <c r="AJ79" s="108"/>
      <c r="AK79" s="501"/>
      <c r="AL79" s="108"/>
      <c r="AM79" s="501"/>
      <c r="AN79" s="501"/>
      <c r="AO79" s="286"/>
      <c r="AP79" s="287"/>
      <c r="AQ79" s="287"/>
    </row>
    <row r="80" spans="1:44" ht="15.75" hidden="1" x14ac:dyDescent="0.2">
      <c r="A80" s="284"/>
      <c r="B80" s="226"/>
      <c r="C80" s="284"/>
      <c r="D80" s="500"/>
      <c r="E80" s="500"/>
      <c r="F80" s="500"/>
      <c r="G80" s="500"/>
      <c r="H80" s="501"/>
      <c r="I80" s="108"/>
      <c r="J80" s="501"/>
      <c r="K80" s="501"/>
      <c r="L80" s="501"/>
      <c r="M80" s="501"/>
      <c r="N80" s="501"/>
      <c r="O80" s="501"/>
      <c r="P80" s="501"/>
      <c r="Q80" s="501"/>
      <c r="R80" s="501"/>
      <c r="S80" s="501"/>
      <c r="T80" s="501"/>
      <c r="U80" s="501"/>
      <c r="V80" s="501"/>
      <c r="W80" s="501"/>
      <c r="X80" s="501"/>
      <c r="Y80" s="108"/>
      <c r="Z80" s="108"/>
      <c r="AA80" s="501"/>
      <c r="AB80" s="108"/>
      <c r="AC80" s="501"/>
      <c r="AD80" s="108"/>
      <c r="AE80" s="501"/>
      <c r="AF80" s="108"/>
      <c r="AG80" s="501"/>
      <c r="AH80" s="108"/>
      <c r="AI80" s="501"/>
      <c r="AJ80" s="108"/>
      <c r="AK80" s="501"/>
      <c r="AL80" s="108"/>
      <c r="AM80" s="501"/>
      <c r="AN80" s="501"/>
      <c r="AO80" s="286"/>
      <c r="AP80" s="287"/>
      <c r="AQ80" s="287"/>
    </row>
    <row r="81" spans="1:44" ht="15.75" hidden="1" x14ac:dyDescent="0.2">
      <c r="A81" s="284"/>
      <c r="B81" s="226"/>
      <c r="C81" s="284"/>
      <c r="D81" s="260"/>
      <c r="E81" s="260"/>
      <c r="F81" s="260"/>
      <c r="G81" s="260"/>
      <c r="H81" s="374"/>
      <c r="I81" s="108"/>
      <c r="J81" s="367"/>
      <c r="K81" s="367"/>
      <c r="L81" s="374"/>
      <c r="M81" s="374"/>
      <c r="N81" s="374"/>
      <c r="O81" s="374"/>
      <c r="P81" s="285"/>
      <c r="Q81" s="285"/>
      <c r="R81" s="285"/>
      <c r="S81" s="285"/>
      <c r="T81" s="285"/>
      <c r="U81" s="367"/>
      <c r="V81" s="374"/>
      <c r="W81" s="367"/>
      <c r="X81" s="367"/>
      <c r="Y81" s="108"/>
      <c r="Z81" s="108"/>
      <c r="AA81" s="367"/>
      <c r="AB81" s="108"/>
      <c r="AC81" s="374"/>
      <c r="AD81" s="108"/>
      <c r="AE81" s="374"/>
      <c r="AF81" s="108"/>
      <c r="AG81" s="367"/>
      <c r="AH81" s="108"/>
      <c r="AI81" s="367"/>
      <c r="AJ81" s="108"/>
      <c r="AK81" s="367"/>
      <c r="AL81" s="108"/>
      <c r="AM81" s="367"/>
      <c r="AN81" s="367"/>
      <c r="AO81" s="286"/>
      <c r="AP81" s="287"/>
      <c r="AQ81" s="287"/>
    </row>
    <row r="82" spans="1:44" ht="15.75" hidden="1" x14ac:dyDescent="0.2">
      <c r="A82" s="284"/>
      <c r="B82" s="226"/>
      <c r="C82" s="284"/>
      <c r="D82" s="260"/>
      <c r="E82" s="260"/>
      <c r="F82" s="260"/>
      <c r="G82" s="260"/>
      <c r="H82" s="374"/>
      <c r="I82" s="108"/>
      <c r="J82" s="367"/>
      <c r="K82" s="367"/>
      <c r="L82" s="374"/>
      <c r="M82" s="374"/>
      <c r="N82" s="374"/>
      <c r="O82" s="374"/>
      <c r="P82" s="285"/>
      <c r="Q82" s="285"/>
      <c r="R82" s="285"/>
      <c r="S82" s="285"/>
      <c r="T82" s="285"/>
      <c r="U82" s="367"/>
      <c r="V82" s="374"/>
      <c r="W82" s="367"/>
      <c r="X82" s="367"/>
      <c r="Y82" s="108"/>
      <c r="Z82" s="108"/>
      <c r="AA82" s="367"/>
      <c r="AB82" s="108"/>
      <c r="AC82" s="374"/>
      <c r="AD82" s="108"/>
      <c r="AE82" s="374"/>
      <c r="AF82" s="108"/>
      <c r="AG82" s="374"/>
      <c r="AH82" s="108"/>
      <c r="AI82" s="374"/>
      <c r="AJ82" s="108"/>
      <c r="AK82" s="374"/>
      <c r="AL82" s="108"/>
      <c r="AM82" s="367"/>
      <c r="AN82" s="367"/>
      <c r="AO82" s="286"/>
      <c r="AP82" s="287"/>
      <c r="AQ82" s="287"/>
      <c r="AR82" s="283"/>
    </row>
    <row r="83" spans="1:44" ht="47.25" x14ac:dyDescent="0.2">
      <c r="A83" s="284" t="str">
        <f>G0228_1074205010351_02_0_69_!A83</f>
        <v>1.5</v>
      </c>
      <c r="B83" s="226" t="str">
        <f>G0228_1074205010351_02_0_69_!B83</f>
        <v>Покупка земельных участков для целей реализации инвестиционных проектов, всего, в том числе:</v>
      </c>
      <c r="C83" s="284" t="str">
        <f>G0228_1074205010351_02_0_69_!C83</f>
        <v>Г</v>
      </c>
      <c r="D83" s="260" t="str">
        <f>G0228_1074205010351_02_0_69_!E83</f>
        <v>нд</v>
      </c>
      <c r="E83" s="260" t="str">
        <f>G0228_1074205010351_02_0_69_!F83</f>
        <v>нд</v>
      </c>
      <c r="F83" s="260" t="str">
        <f>G0228_1074205010351_02_0_69_!G83</f>
        <v>нд</v>
      </c>
      <c r="G83" s="260" t="str">
        <f>G0228_1074205010351_02_0_69_!H83</f>
        <v>нд</v>
      </c>
      <c r="H83" s="367">
        <v>0</v>
      </c>
      <c r="I83" s="367">
        <v>0</v>
      </c>
      <c r="J83" s="367">
        <v>0</v>
      </c>
      <c r="K83" s="367">
        <v>0</v>
      </c>
      <c r="L83" s="367">
        <v>0</v>
      </c>
      <c r="M83" s="367">
        <v>0</v>
      </c>
      <c r="N83" s="367">
        <v>0</v>
      </c>
      <c r="O83" s="367">
        <v>0</v>
      </c>
      <c r="P83" s="367">
        <v>0</v>
      </c>
      <c r="Q83" s="367">
        <v>0</v>
      </c>
      <c r="R83" s="367">
        <v>0</v>
      </c>
      <c r="S83" s="367">
        <v>0</v>
      </c>
      <c r="T83" s="367">
        <v>0</v>
      </c>
      <c r="U83" s="367">
        <v>0</v>
      </c>
      <c r="V83" s="367">
        <v>0</v>
      </c>
      <c r="W83" s="367">
        <v>0</v>
      </c>
      <c r="X83" s="367">
        <v>0</v>
      </c>
      <c r="Y83" s="367">
        <v>0</v>
      </c>
      <c r="Z83" s="367">
        <v>0</v>
      </c>
      <c r="AA83" s="367">
        <v>0</v>
      </c>
      <c r="AB83" s="367">
        <v>0</v>
      </c>
      <c r="AC83" s="367">
        <v>0</v>
      </c>
      <c r="AD83" s="367">
        <v>0</v>
      </c>
      <c r="AE83" s="367">
        <v>0</v>
      </c>
      <c r="AF83" s="367">
        <v>0</v>
      </c>
      <c r="AG83" s="367">
        <v>0</v>
      </c>
      <c r="AH83" s="367">
        <v>0</v>
      </c>
      <c r="AI83" s="367">
        <v>0</v>
      </c>
      <c r="AJ83" s="367">
        <v>0</v>
      </c>
      <c r="AK83" s="367">
        <v>0</v>
      </c>
      <c r="AL83" s="367">
        <v>0</v>
      </c>
      <c r="AM83" s="367">
        <f t="shared" ref="AM83" si="115">SUM(AC83,AE83,AG83,AI83,AK83)</f>
        <v>0</v>
      </c>
      <c r="AN83" s="367">
        <f t="shared" ref="AN83:AN85" si="116">SUM(AD83,AF83,AH83,AJ83,AL83)</f>
        <v>0</v>
      </c>
      <c r="AO83" s="286" t="str">
        <f>IF(G0228_1074205010351_02_0_69_!CT83="","",G0228_1074205010351_02_0_69_!CT83)</f>
        <v>нд</v>
      </c>
      <c r="AP83" s="287">
        <f t="shared" si="113"/>
        <v>0</v>
      </c>
      <c r="AQ83" s="287">
        <f t="shared" si="114"/>
        <v>0</v>
      </c>
    </row>
    <row r="84" spans="1:44" ht="31.5" x14ac:dyDescent="0.2">
      <c r="A84" s="284" t="str">
        <f>G0228_1074205010351_02_0_69_!A84</f>
        <v>1.6</v>
      </c>
      <c r="B84" s="226" t="str">
        <f>G0228_1074205010351_02_0_69_!B84</f>
        <v>Прочие инвестиционные проекты, всего, в том числе:</v>
      </c>
      <c r="C84" s="284" t="str">
        <f>G0228_1074205010351_02_0_69_!C84</f>
        <v>Г</v>
      </c>
      <c r="D84" s="260" t="str">
        <f>G0228_1074205010351_02_0_69_!E84</f>
        <v>нд</v>
      </c>
      <c r="E84" s="260" t="str">
        <f>G0228_1074205010351_02_0_69_!F84</f>
        <v>нд</v>
      </c>
      <c r="F84" s="260" t="str">
        <f>G0228_1074205010351_02_0_69_!G84</f>
        <v>нд</v>
      </c>
      <c r="G84" s="260" t="str">
        <f>G0228_1074205010351_02_0_69_!H84</f>
        <v>нд</v>
      </c>
      <c r="H84" s="367">
        <f t="shared" ref="H84" si="117">SUM(H85:H101)</f>
        <v>0.70702690355329945</v>
      </c>
      <c r="I84" s="367">
        <f t="shared" ref="I84" si="118">SUM(I85:I101)</f>
        <v>0.48586294416243653</v>
      </c>
      <c r="J84" s="367">
        <f t="shared" ref="J84" si="119">SUM(J85:J101)</f>
        <v>0</v>
      </c>
      <c r="K84" s="367">
        <f t="shared" ref="K84" si="120">SUM(K85:K101)</f>
        <v>4.6428099999999999</v>
      </c>
      <c r="L84" s="367">
        <f t="shared" ref="L84" si="121">SUM(L85:L101)</f>
        <v>0</v>
      </c>
      <c r="M84" s="367">
        <f t="shared" ref="M84" si="122">SUM(M85:M101)</f>
        <v>0</v>
      </c>
      <c r="N84" s="367">
        <f t="shared" ref="N84" si="123">SUM(N85:N101)</f>
        <v>0</v>
      </c>
      <c r="O84" s="367">
        <f t="shared" ref="O84" si="124">SUM(O85:O101)</f>
        <v>4.1215000000000002</v>
      </c>
      <c r="P84" s="367">
        <f t="shared" ref="P84" si="125">SUM(P85:P101)</f>
        <v>3.1905000000000001</v>
      </c>
      <c r="Q84" s="367">
        <f t="shared" ref="Q84" si="126">SUM(Q85:Q101)</f>
        <v>0</v>
      </c>
      <c r="R84" s="367">
        <f t="shared" ref="R84" si="127">SUM(R85:R101)</f>
        <v>0</v>
      </c>
      <c r="S84" s="367">
        <f t="shared" ref="S84" si="128">SUM(S85:S101)</f>
        <v>0</v>
      </c>
      <c r="T84" s="367">
        <f t="shared" ref="T84" si="129">SUM(T85:T101)</f>
        <v>3.1905000000000001</v>
      </c>
      <c r="U84" s="367">
        <f t="shared" ref="U84" si="130">SUM(U85:U101)</f>
        <v>0.70702690355329945</v>
      </c>
      <c r="V84" s="367">
        <f t="shared" ref="V84" si="131">SUM(V85:V101)</f>
        <v>4.6428099999999999</v>
      </c>
      <c r="W84" s="367">
        <f t="shared" ref="W84" si="132">SUM(W85:W101)</f>
        <v>0.70702690355329945</v>
      </c>
      <c r="X84" s="367">
        <f t="shared" ref="X84" si="133">SUM(X85:X101)</f>
        <v>4.6428099999999999</v>
      </c>
      <c r="Y84" s="367">
        <f t="shared" ref="Y84" si="134">SUM(Y85:Y101)</f>
        <v>0.70702690355329945</v>
      </c>
      <c r="Z84" s="367">
        <f t="shared" ref="Z84" si="135">SUM(Z85:Z101)</f>
        <v>3.1905000000000001</v>
      </c>
      <c r="AA84" s="367">
        <f t="shared" ref="AA84" si="136">SUM(AA85:AA101)</f>
        <v>3.1905000000000001</v>
      </c>
      <c r="AB84" s="367">
        <f t="shared" ref="AB84" si="137">SUM(AB85:AB101)</f>
        <v>0</v>
      </c>
      <c r="AC84" s="367">
        <f t="shared" ref="AC84" si="138">SUM(AC85:AC101)</f>
        <v>3.1905000000000001</v>
      </c>
      <c r="AD84" s="367">
        <f t="shared" ref="AD84" si="139">SUM(AD85:AD101)</f>
        <v>3.1905000000000001</v>
      </c>
      <c r="AE84" s="367">
        <f t="shared" ref="AE84" si="140">SUM(AE85:AE101)</f>
        <v>1.45231</v>
      </c>
      <c r="AF84" s="367">
        <f t="shared" ref="AF84" si="141">SUM(AF85:AF101)</f>
        <v>0</v>
      </c>
      <c r="AG84" s="367">
        <f t="shared" ref="AG84" si="142">SUM(AG85:AG101)</f>
        <v>0</v>
      </c>
      <c r="AH84" s="367">
        <f t="shared" ref="AH84" si="143">SUM(AH85:AH101)</f>
        <v>0</v>
      </c>
      <c r="AI84" s="367">
        <f t="shared" ref="AI84" si="144">SUM(AI85:AI101)</f>
        <v>0</v>
      </c>
      <c r="AJ84" s="367">
        <f t="shared" ref="AJ84" si="145">SUM(AJ85:AJ101)</f>
        <v>0</v>
      </c>
      <c r="AK84" s="367">
        <f t="shared" ref="AK84" si="146">SUM(AK85:AK101)</f>
        <v>0</v>
      </c>
      <c r="AL84" s="367">
        <f t="shared" ref="AL84" si="147">SUM(AL85:AL101)</f>
        <v>0</v>
      </c>
      <c r="AM84" s="367">
        <f t="shared" ref="AM84" si="148">SUM(AM85:AM101)</f>
        <v>4.6428099999999999</v>
      </c>
      <c r="AN84" s="367">
        <f t="shared" ref="AN84" si="149">SUM(AN85:AN101)</f>
        <v>3.1905000000000001</v>
      </c>
      <c r="AO84" s="286" t="str">
        <f>IF(G0228_1074205010351_02_0_69_!CT84="","",G0228_1074205010351_02_0_69_!CT84)</f>
        <v>нд</v>
      </c>
      <c r="AP84" s="287">
        <f t="shared" si="113"/>
        <v>4.6428099999999999</v>
      </c>
      <c r="AQ84" s="287">
        <f t="shared" si="114"/>
        <v>4.6428099999999999</v>
      </c>
    </row>
    <row r="85" spans="1:44" ht="47.25" customHeight="1" x14ac:dyDescent="0.2">
      <c r="A85" s="284" t="str">
        <f>G0228_1074205010351_02_0_69_!A85</f>
        <v>1.6.1</v>
      </c>
      <c r="B85" s="226" t="str">
        <f>G0228_1074205010351_02_0_69_!B85</f>
        <v>Приобретение автогидроподъемника</v>
      </c>
      <c r="C85" s="284" t="str">
        <f>G0228_1074205010351_02_0_69_!C85</f>
        <v>J_0000000002</v>
      </c>
      <c r="D85" s="260" t="str">
        <f>G0228_1074205010351_02_0_69_!E85</f>
        <v>Н</v>
      </c>
      <c r="E85" s="260">
        <f>G0228_1074205010351_02_0_69_!F85</f>
        <v>2020</v>
      </c>
      <c r="F85" s="260">
        <f>G0228_1074205010351_02_0_69_!G85</f>
        <v>2020</v>
      </c>
      <c r="G85" s="260" t="str">
        <f>G0228_1074205010351_02_0_69_!H85</f>
        <v>нд</v>
      </c>
      <c r="H85" s="374">
        <f>G0228_1074205010351_02_0_69_!J85</f>
        <v>0.48586294416243653</v>
      </c>
      <c r="I85" s="108">
        <f>G0228_1074205010351_02_0_69_!N85</f>
        <v>0.48586294416243653</v>
      </c>
      <c r="J85" s="367">
        <v>0</v>
      </c>
      <c r="K85" s="367">
        <f>O85</f>
        <v>3.1905000000000001</v>
      </c>
      <c r="L85" s="374">
        <v>0</v>
      </c>
      <c r="M85" s="374">
        <v>0</v>
      </c>
      <c r="N85" s="374">
        <v>0</v>
      </c>
      <c r="O85" s="374">
        <v>3.1905000000000001</v>
      </c>
      <c r="P85" s="491">
        <f>T85</f>
        <v>3.1905000000000001</v>
      </c>
      <c r="Q85" s="491">
        <v>0</v>
      </c>
      <c r="R85" s="491">
        <v>0</v>
      </c>
      <c r="S85" s="491">
        <v>0</v>
      </c>
      <c r="T85" s="491">
        <f>O85</f>
        <v>3.1905000000000001</v>
      </c>
      <c r="U85" s="367">
        <f>H85</f>
        <v>0.48586294416243653</v>
      </c>
      <c r="V85" s="374">
        <f>O85</f>
        <v>3.1905000000000001</v>
      </c>
      <c r="W85" s="367">
        <f t="shared" ref="W85:W87" si="150">U85</f>
        <v>0.48586294416243653</v>
      </c>
      <c r="X85" s="367">
        <f>V85</f>
        <v>3.1905000000000001</v>
      </c>
      <c r="Y85" s="108">
        <f>I85</f>
        <v>0.48586294416243653</v>
      </c>
      <c r="Z85" s="108">
        <f>P85</f>
        <v>3.1905000000000001</v>
      </c>
      <c r="AA85" s="367">
        <f>AC85</f>
        <v>3.1905000000000001</v>
      </c>
      <c r="AB85" s="108">
        <v>0</v>
      </c>
      <c r="AC85" s="374">
        <f>3.1905</f>
        <v>3.1905000000000001</v>
      </c>
      <c r="AD85" s="108">
        <f>AC85</f>
        <v>3.1905000000000001</v>
      </c>
      <c r="AE85" s="374">
        <v>0</v>
      </c>
      <c r="AF85" s="108" t="s">
        <v>482</v>
      </c>
      <c r="AG85" s="374">
        <v>0</v>
      </c>
      <c r="AH85" s="108" t="s">
        <v>482</v>
      </c>
      <c r="AI85" s="374">
        <v>0</v>
      </c>
      <c r="AJ85" s="108" t="s">
        <v>482</v>
      </c>
      <c r="AK85" s="374">
        <v>0</v>
      </c>
      <c r="AL85" s="108" t="s">
        <v>482</v>
      </c>
      <c r="AM85" s="367">
        <f>AC85</f>
        <v>3.1905000000000001</v>
      </c>
      <c r="AN85" s="367">
        <f t="shared" si="116"/>
        <v>3.1905000000000001</v>
      </c>
      <c r="AO85" s="286" t="str">
        <f>IF(G0228_1074205010351_02_0_69_!CT85="","",G0228_1074205010351_02_0_69_!CT85)</f>
        <v>нд</v>
      </c>
      <c r="AP85" s="287">
        <f t="shared" si="113"/>
        <v>3.1905000000000001</v>
      </c>
      <c r="AQ85" s="287">
        <f t="shared" si="114"/>
        <v>3.1905000000000001</v>
      </c>
    </row>
    <row r="86" spans="1:44" ht="21" hidden="1" customHeight="1" x14ac:dyDescent="0.2">
      <c r="A86" s="284"/>
      <c r="B86" s="226"/>
      <c r="C86" s="284"/>
      <c r="D86" s="260"/>
      <c r="E86" s="260"/>
      <c r="F86" s="260"/>
      <c r="G86" s="260"/>
      <c r="H86" s="374"/>
      <c r="I86" s="108"/>
      <c r="J86" s="367"/>
      <c r="K86" s="367"/>
      <c r="L86" s="374"/>
      <c r="M86" s="374"/>
      <c r="N86" s="374"/>
      <c r="O86" s="374"/>
      <c r="P86" s="285"/>
      <c r="Q86" s="285"/>
      <c r="R86" s="285"/>
      <c r="S86" s="285"/>
      <c r="T86" s="285"/>
      <c r="U86" s="367"/>
      <c r="V86" s="374"/>
      <c r="W86" s="367"/>
      <c r="X86" s="367"/>
      <c r="Y86" s="108"/>
      <c r="Z86" s="108"/>
      <c r="AA86" s="367"/>
      <c r="AB86" s="108"/>
      <c r="AC86" s="374"/>
      <c r="AD86" s="108"/>
      <c r="AE86" s="367"/>
      <c r="AF86" s="108"/>
      <c r="AG86" s="367"/>
      <c r="AH86" s="108"/>
      <c r="AI86" s="367"/>
      <c r="AJ86" s="108"/>
      <c r="AK86" s="367"/>
      <c r="AL86" s="108"/>
      <c r="AM86" s="367"/>
      <c r="AN86" s="367"/>
      <c r="AO86" s="286"/>
      <c r="AP86" s="287"/>
      <c r="AQ86" s="287"/>
    </row>
    <row r="87" spans="1:44" ht="15.75" x14ac:dyDescent="0.2">
      <c r="A87" s="284" t="str">
        <f>G0228_1074205010351_02_0_69_!A87</f>
        <v>1.6.2</v>
      </c>
      <c r="B87" s="226" t="str">
        <f>G0228_1074205010351_02_0_69_!B87</f>
        <v>Приобретение бригадного автомобиля</v>
      </c>
      <c r="C87" s="284" t="str">
        <f>G0228_1074205010351_02_0_69_!C87</f>
        <v>J_0000000003</v>
      </c>
      <c r="D87" s="260" t="str">
        <f>G0228_1074205010351_02_0_69_!E87</f>
        <v>Н</v>
      </c>
      <c r="E87" s="260">
        <f>G0228_1074205010351_02_0_69_!F87</f>
        <v>2021</v>
      </c>
      <c r="F87" s="260">
        <f>G0228_1074205010351_02_0_69_!G87</f>
        <v>2021</v>
      </c>
      <c r="G87" s="260" t="str">
        <f>G0228_1074205010351_02_0_69_!H87</f>
        <v>нд</v>
      </c>
      <c r="H87" s="374">
        <f>G0228_1074205010351_02_0_69_!J87</f>
        <v>0.22116395939086295</v>
      </c>
      <c r="I87" s="108" t="s">
        <v>482</v>
      </c>
      <c r="J87" s="367">
        <v>0</v>
      </c>
      <c r="K87" s="367">
        <f>J87+V87</f>
        <v>1.45231</v>
      </c>
      <c r="L87" s="374">
        <v>0</v>
      </c>
      <c r="M87" s="374">
        <v>0</v>
      </c>
      <c r="N87" s="374">
        <v>0</v>
      </c>
      <c r="O87" s="374">
        <v>0.93100000000000005</v>
      </c>
      <c r="P87" s="285" t="str">
        <f>AF87</f>
        <v>нд</v>
      </c>
      <c r="Q87" s="285">
        <f t="shared" ref="Q87:S87" si="151">L87</f>
        <v>0</v>
      </c>
      <c r="R87" s="285">
        <f t="shared" si="151"/>
        <v>0</v>
      </c>
      <c r="S87" s="285">
        <f t="shared" si="151"/>
        <v>0</v>
      </c>
      <c r="T87" s="285" t="str">
        <f>P87</f>
        <v>нд</v>
      </c>
      <c r="U87" s="367">
        <f t="shared" ref="U87" si="152">H87</f>
        <v>0.22116395939086295</v>
      </c>
      <c r="V87" s="374">
        <f>SUM(AC87,AE87,AG87,AI87,AK87)</f>
        <v>1.45231</v>
      </c>
      <c r="W87" s="367">
        <f t="shared" si="150"/>
        <v>0.22116395939086295</v>
      </c>
      <c r="X87" s="367">
        <f t="shared" ref="X87" si="153">V87</f>
        <v>1.45231</v>
      </c>
      <c r="Y87" s="108">
        <f>W87</f>
        <v>0.22116395939086295</v>
      </c>
      <c r="Z87" s="108" t="str">
        <f>AF87</f>
        <v>нд</v>
      </c>
      <c r="AA87" s="367">
        <v>0</v>
      </c>
      <c r="AB87" s="108" t="str">
        <f>Z87</f>
        <v>нд</v>
      </c>
      <c r="AC87" s="374">
        <v>0</v>
      </c>
      <c r="AD87" s="108" t="s">
        <v>482</v>
      </c>
      <c r="AE87" s="374">
        <v>1.45231</v>
      </c>
      <c r="AF87" s="108" t="s">
        <v>482</v>
      </c>
      <c r="AG87" s="374">
        <v>0</v>
      </c>
      <c r="AH87" s="108" t="s">
        <v>482</v>
      </c>
      <c r="AI87" s="374">
        <v>0</v>
      </c>
      <c r="AJ87" s="108" t="s">
        <v>482</v>
      </c>
      <c r="AK87" s="374">
        <v>0</v>
      </c>
      <c r="AL87" s="108" t="s">
        <v>482</v>
      </c>
      <c r="AM87" s="367">
        <f>AE87</f>
        <v>1.45231</v>
      </c>
      <c r="AN87" s="367" t="str">
        <f>AF87</f>
        <v>нд</v>
      </c>
      <c r="AO87" s="286" t="str">
        <f>IF(G0228_1074205010351_02_0_69_!CT87="","",G0228_1074205010351_02_0_69_!CT87)</f>
        <v>нд</v>
      </c>
      <c r="AP87" s="287">
        <f t="shared" si="113"/>
        <v>1.45231</v>
      </c>
      <c r="AQ87" s="287">
        <f t="shared" si="114"/>
        <v>1.45231</v>
      </c>
    </row>
    <row r="88" spans="1:44" ht="15.75" hidden="1" x14ac:dyDescent="0.2">
      <c r="A88" s="284"/>
      <c r="B88" s="226"/>
      <c r="C88" s="284"/>
      <c r="D88" s="260"/>
      <c r="E88" s="260"/>
      <c r="F88" s="260"/>
      <c r="G88" s="260"/>
      <c r="H88" s="374"/>
      <c r="I88" s="108"/>
      <c r="J88" s="367"/>
      <c r="K88" s="367"/>
      <c r="L88" s="374"/>
      <c r="M88" s="374"/>
      <c r="N88" s="374"/>
      <c r="O88" s="374"/>
      <c r="P88" s="285"/>
      <c r="Q88" s="285"/>
      <c r="R88" s="285"/>
      <c r="S88" s="285"/>
      <c r="T88" s="285"/>
      <c r="U88" s="367"/>
      <c r="V88" s="374"/>
      <c r="W88" s="367"/>
      <c r="X88" s="367"/>
      <c r="Y88" s="108"/>
      <c r="Z88" s="108"/>
      <c r="AA88" s="367"/>
      <c r="AB88" s="108"/>
      <c r="AC88" s="374"/>
      <c r="AD88" s="108"/>
      <c r="AE88" s="367"/>
      <c r="AF88" s="108"/>
      <c r="AG88" s="367"/>
      <c r="AH88" s="108"/>
      <c r="AI88" s="367"/>
      <c r="AJ88" s="108"/>
      <c r="AK88" s="367"/>
      <c r="AL88" s="108"/>
      <c r="AM88" s="367"/>
      <c r="AN88" s="367"/>
      <c r="AO88" s="286"/>
      <c r="AP88" s="287"/>
      <c r="AQ88" s="287"/>
    </row>
    <row r="89" spans="1:44" ht="15.75" hidden="1" x14ac:dyDescent="0.2">
      <c r="A89" s="284"/>
      <c r="B89" s="226"/>
      <c r="C89" s="284"/>
      <c r="D89" s="260"/>
      <c r="E89" s="260"/>
      <c r="F89" s="260"/>
      <c r="G89" s="260"/>
      <c r="H89" s="374"/>
      <c r="I89" s="108"/>
      <c r="J89" s="367"/>
      <c r="K89" s="367"/>
      <c r="L89" s="374"/>
      <c r="M89" s="374"/>
      <c r="N89" s="374"/>
      <c r="O89" s="374"/>
      <c r="P89" s="285"/>
      <c r="Q89" s="285"/>
      <c r="R89" s="285"/>
      <c r="S89" s="285"/>
      <c r="T89" s="285"/>
      <c r="U89" s="367"/>
      <c r="V89" s="374"/>
      <c r="W89" s="367"/>
      <c r="X89" s="367"/>
      <c r="Y89" s="108"/>
      <c r="Z89" s="108"/>
      <c r="AA89" s="367"/>
      <c r="AB89" s="108"/>
      <c r="AC89" s="374"/>
      <c r="AD89" s="108"/>
      <c r="AE89" s="374"/>
      <c r="AF89" s="108"/>
      <c r="AG89" s="374"/>
      <c r="AH89" s="108"/>
      <c r="AI89" s="374"/>
      <c r="AJ89" s="108"/>
      <c r="AK89" s="374"/>
      <c r="AL89" s="108"/>
      <c r="AM89" s="367"/>
      <c r="AN89" s="367"/>
      <c r="AO89" s="286"/>
      <c r="AP89" s="287"/>
      <c r="AQ89" s="287"/>
      <c r="AR89" s="283"/>
    </row>
    <row r="90" spans="1:44" ht="15.75" hidden="1" x14ac:dyDescent="0.2">
      <c r="A90" s="284"/>
      <c r="B90" s="226"/>
      <c r="C90" s="284"/>
      <c r="D90" s="260"/>
      <c r="E90" s="260"/>
      <c r="F90" s="260"/>
      <c r="G90" s="260"/>
      <c r="H90" s="374"/>
      <c r="I90" s="108"/>
      <c r="J90" s="367"/>
      <c r="K90" s="367"/>
      <c r="L90" s="374"/>
      <c r="M90" s="374"/>
      <c r="N90" s="374"/>
      <c r="O90" s="374"/>
      <c r="P90" s="285"/>
      <c r="Q90" s="285"/>
      <c r="R90" s="285"/>
      <c r="S90" s="285"/>
      <c r="T90" s="285"/>
      <c r="U90" s="367"/>
      <c r="V90" s="374"/>
      <c r="W90" s="367"/>
      <c r="X90" s="367"/>
      <c r="Y90" s="108"/>
      <c r="Z90" s="108"/>
      <c r="AA90" s="367"/>
      <c r="AB90" s="108"/>
      <c r="AC90" s="374"/>
      <c r="AD90" s="108"/>
      <c r="AE90" s="374"/>
      <c r="AF90" s="108"/>
      <c r="AG90" s="374"/>
      <c r="AH90" s="108"/>
      <c r="AI90" s="374"/>
      <c r="AJ90" s="108"/>
      <c r="AK90" s="374"/>
      <c r="AL90" s="108"/>
      <c r="AM90" s="367"/>
      <c r="AN90" s="367"/>
      <c r="AO90" s="286"/>
      <c r="AP90" s="287"/>
      <c r="AQ90" s="287"/>
    </row>
    <row r="91" spans="1:44" ht="15.75" hidden="1" x14ac:dyDescent="0.2">
      <c r="A91" s="284"/>
      <c r="B91" s="226"/>
      <c r="C91" s="284"/>
      <c r="D91" s="260"/>
      <c r="E91" s="260"/>
      <c r="F91" s="260"/>
      <c r="G91" s="260"/>
      <c r="H91" s="374"/>
      <c r="I91" s="108"/>
      <c r="J91" s="367"/>
      <c r="K91" s="367"/>
      <c r="L91" s="374"/>
      <c r="M91" s="374"/>
      <c r="N91" s="374"/>
      <c r="O91" s="374"/>
      <c r="P91" s="285"/>
      <c r="Q91" s="285"/>
      <c r="R91" s="285"/>
      <c r="S91" s="285"/>
      <c r="T91" s="285"/>
      <c r="U91" s="367"/>
      <c r="V91" s="374"/>
      <c r="W91" s="367"/>
      <c r="X91" s="367"/>
      <c r="Y91" s="108"/>
      <c r="Z91" s="108"/>
      <c r="AA91" s="367"/>
      <c r="AB91" s="108"/>
      <c r="AC91" s="374"/>
      <c r="AD91" s="108"/>
      <c r="AE91" s="367"/>
      <c r="AF91" s="108"/>
      <c r="AG91" s="367"/>
      <c r="AH91" s="108"/>
      <c r="AI91" s="367"/>
      <c r="AJ91" s="108"/>
      <c r="AK91" s="367"/>
      <c r="AL91" s="108"/>
      <c r="AM91" s="367"/>
      <c r="AN91" s="367"/>
      <c r="AO91" s="286"/>
      <c r="AP91" s="287"/>
      <c r="AQ91" s="287"/>
    </row>
    <row r="92" spans="1:44" ht="15.75" hidden="1" x14ac:dyDescent="0.2">
      <c r="A92" s="284"/>
      <c r="B92" s="226"/>
      <c r="C92" s="284"/>
      <c r="D92" s="260"/>
      <c r="E92" s="260"/>
      <c r="F92" s="260"/>
      <c r="G92" s="260"/>
      <c r="H92" s="374"/>
      <c r="I92" s="108"/>
      <c r="J92" s="367"/>
      <c r="K92" s="367"/>
      <c r="L92" s="374"/>
      <c r="M92" s="374"/>
      <c r="N92" s="374"/>
      <c r="O92" s="374"/>
      <c r="P92" s="285"/>
      <c r="Q92" s="285"/>
      <c r="R92" s="285"/>
      <c r="S92" s="285"/>
      <c r="T92" s="285"/>
      <c r="U92" s="367"/>
      <c r="V92" s="374"/>
      <c r="W92" s="367"/>
      <c r="X92" s="367"/>
      <c r="Y92" s="108"/>
      <c r="Z92" s="108"/>
      <c r="AA92" s="367"/>
      <c r="AB92" s="108"/>
      <c r="AC92" s="374"/>
      <c r="AD92" s="108"/>
      <c r="AE92" s="367"/>
      <c r="AF92" s="108"/>
      <c r="AG92" s="367"/>
      <c r="AH92" s="108"/>
      <c r="AI92" s="374"/>
      <c r="AJ92" s="108"/>
      <c r="AK92" s="374"/>
      <c r="AL92" s="108"/>
      <c r="AM92" s="367"/>
      <c r="AN92" s="367"/>
      <c r="AO92" s="286"/>
      <c r="AP92" s="287"/>
      <c r="AQ92" s="287"/>
    </row>
    <row r="93" spans="1:44" ht="15.75" hidden="1" x14ac:dyDescent="0.2">
      <c r="A93" s="284"/>
      <c r="B93" s="226"/>
      <c r="C93" s="284"/>
      <c r="D93" s="260"/>
      <c r="E93" s="260"/>
      <c r="F93" s="260"/>
      <c r="G93" s="260"/>
      <c r="H93" s="374"/>
      <c r="I93" s="108"/>
      <c r="J93" s="367"/>
      <c r="K93" s="367"/>
      <c r="L93" s="374"/>
      <c r="M93" s="374"/>
      <c r="N93" s="374"/>
      <c r="O93" s="374"/>
      <c r="P93" s="285"/>
      <c r="Q93" s="285"/>
      <c r="R93" s="285"/>
      <c r="S93" s="285"/>
      <c r="T93" s="285"/>
      <c r="U93" s="367"/>
      <c r="V93" s="374"/>
      <c r="W93" s="367"/>
      <c r="X93" s="367"/>
      <c r="Y93" s="108"/>
      <c r="Z93" s="108"/>
      <c r="AA93" s="367"/>
      <c r="AB93" s="108"/>
      <c r="AC93" s="367"/>
      <c r="AD93" s="108"/>
      <c r="AE93" s="374"/>
      <c r="AF93" s="108"/>
      <c r="AG93" s="367"/>
      <c r="AH93" s="108"/>
      <c r="AI93" s="374"/>
      <c r="AJ93" s="108"/>
      <c r="AK93" s="374"/>
      <c r="AL93" s="108"/>
      <c r="AM93" s="367"/>
      <c r="AN93" s="367"/>
      <c r="AO93" s="286"/>
      <c r="AP93" s="287"/>
      <c r="AQ93" s="287"/>
    </row>
    <row r="94" spans="1:44" ht="15.75" hidden="1" x14ac:dyDescent="0.2">
      <c r="A94" s="284"/>
      <c r="B94" s="226"/>
      <c r="C94" s="284"/>
      <c r="D94" s="260"/>
      <c r="E94" s="260"/>
      <c r="F94" s="260"/>
      <c r="G94" s="260"/>
      <c r="H94" s="374"/>
      <c r="I94" s="108"/>
      <c r="J94" s="367"/>
      <c r="K94" s="367"/>
      <c r="L94" s="374"/>
      <c r="M94" s="374"/>
      <c r="N94" s="374"/>
      <c r="O94" s="374"/>
      <c r="P94" s="285"/>
      <c r="Q94" s="285"/>
      <c r="R94" s="285"/>
      <c r="S94" s="285"/>
      <c r="T94" s="285"/>
      <c r="U94" s="367"/>
      <c r="V94" s="374"/>
      <c r="W94" s="367"/>
      <c r="X94" s="367"/>
      <c r="Y94" s="108"/>
      <c r="Z94" s="108"/>
      <c r="AA94" s="367"/>
      <c r="AB94" s="108"/>
      <c r="AC94" s="367"/>
      <c r="AD94" s="108"/>
      <c r="AE94" s="367"/>
      <c r="AF94" s="108"/>
      <c r="AG94" s="374"/>
      <c r="AH94" s="108"/>
      <c r="AI94" s="374"/>
      <c r="AJ94" s="108"/>
      <c r="AK94" s="374"/>
      <c r="AL94" s="108"/>
      <c r="AM94" s="367"/>
      <c r="AN94" s="367"/>
      <c r="AO94" s="286"/>
      <c r="AP94" s="287"/>
      <c r="AQ94" s="287"/>
    </row>
    <row r="95" spans="1:44" ht="15.75" hidden="1" x14ac:dyDescent="0.2">
      <c r="A95" s="284"/>
      <c r="B95" s="226"/>
      <c r="C95" s="284"/>
      <c r="D95" s="260"/>
      <c r="E95" s="260"/>
      <c r="F95" s="260"/>
      <c r="G95" s="260"/>
      <c r="H95" s="374"/>
      <c r="I95" s="108"/>
      <c r="J95" s="367"/>
      <c r="K95" s="367"/>
      <c r="L95" s="374"/>
      <c r="M95" s="374"/>
      <c r="N95" s="374"/>
      <c r="O95" s="374"/>
      <c r="P95" s="285"/>
      <c r="Q95" s="285"/>
      <c r="R95" s="285"/>
      <c r="S95" s="285"/>
      <c r="T95" s="285"/>
      <c r="U95" s="367"/>
      <c r="V95" s="374"/>
      <c r="W95" s="367"/>
      <c r="X95" s="367"/>
      <c r="Y95" s="108"/>
      <c r="Z95" s="108"/>
      <c r="AA95" s="367"/>
      <c r="AB95" s="108"/>
      <c r="AC95" s="374"/>
      <c r="AD95" s="108"/>
      <c r="AE95" s="367"/>
      <c r="AF95" s="108"/>
      <c r="AG95" s="367"/>
      <c r="AH95" s="108"/>
      <c r="AI95" s="374"/>
      <c r="AJ95" s="108"/>
      <c r="AK95" s="374"/>
      <c r="AL95" s="108"/>
      <c r="AM95" s="367"/>
      <c r="AN95" s="367"/>
      <c r="AO95" s="286"/>
      <c r="AP95" s="287"/>
      <c r="AQ95" s="287"/>
      <c r="AR95" s="283"/>
    </row>
    <row r="96" spans="1:44" ht="15.75" hidden="1" x14ac:dyDescent="0.2">
      <c r="A96" s="284"/>
      <c r="B96" s="226"/>
      <c r="C96" s="284"/>
      <c r="D96" s="260"/>
      <c r="E96" s="260"/>
      <c r="F96" s="260"/>
      <c r="G96" s="260"/>
      <c r="H96" s="374"/>
      <c r="I96" s="108"/>
      <c r="J96" s="367"/>
      <c r="K96" s="367"/>
      <c r="L96" s="374"/>
      <c r="M96" s="374"/>
      <c r="N96" s="374"/>
      <c r="O96" s="374"/>
      <c r="P96" s="285"/>
      <c r="Q96" s="285"/>
      <c r="R96" s="285"/>
      <c r="S96" s="285"/>
      <c r="T96" s="285"/>
      <c r="U96" s="367"/>
      <c r="V96" s="374"/>
      <c r="W96" s="367"/>
      <c r="X96" s="367"/>
      <c r="Y96" s="108"/>
      <c r="Z96" s="108"/>
      <c r="AA96" s="367"/>
      <c r="AB96" s="108"/>
      <c r="AC96" s="374"/>
      <c r="AD96" s="108"/>
      <c r="AE96" s="374"/>
      <c r="AF96" s="108"/>
      <c r="AG96" s="374"/>
      <c r="AH96" s="108"/>
      <c r="AI96" s="374"/>
      <c r="AJ96" s="108"/>
      <c r="AK96" s="374"/>
      <c r="AL96" s="108"/>
      <c r="AM96" s="367"/>
      <c r="AN96" s="367"/>
      <c r="AO96" s="286"/>
      <c r="AP96" s="287"/>
      <c r="AQ96" s="287"/>
    </row>
    <row r="97" spans="1:44" ht="15.75" hidden="1" x14ac:dyDescent="0.2">
      <c r="A97" s="284"/>
      <c r="B97" s="226"/>
      <c r="C97" s="284"/>
      <c r="D97" s="260"/>
      <c r="E97" s="260"/>
      <c r="F97" s="260"/>
      <c r="G97" s="260"/>
      <c r="H97" s="374"/>
      <c r="I97" s="108"/>
      <c r="J97" s="367"/>
      <c r="K97" s="367"/>
      <c r="L97" s="367"/>
      <c r="M97" s="374"/>
      <c r="N97" s="374"/>
      <c r="O97" s="367"/>
      <c r="P97" s="285"/>
      <c r="Q97" s="285"/>
      <c r="R97" s="285"/>
      <c r="S97" s="285"/>
      <c r="T97" s="285"/>
      <c r="U97" s="367"/>
      <c r="V97" s="374"/>
      <c r="W97" s="367"/>
      <c r="X97" s="367"/>
      <c r="Y97" s="108"/>
      <c r="Z97" s="108"/>
      <c r="AA97" s="367"/>
      <c r="AB97" s="108"/>
      <c r="AC97" s="374"/>
      <c r="AD97" s="108"/>
      <c r="AE97" s="367"/>
      <c r="AF97" s="108"/>
      <c r="AG97" s="367"/>
      <c r="AH97" s="108"/>
      <c r="AI97" s="374"/>
      <c r="AJ97" s="108"/>
      <c r="AK97" s="374"/>
      <c r="AL97" s="108"/>
      <c r="AM97" s="367"/>
      <c r="AN97" s="367"/>
      <c r="AO97" s="286"/>
      <c r="AP97" s="287"/>
      <c r="AQ97" s="287"/>
    </row>
    <row r="98" spans="1:44" ht="15.75" hidden="1" x14ac:dyDescent="0.2">
      <c r="A98" s="284"/>
      <c r="B98" s="226"/>
      <c r="C98" s="284"/>
      <c r="D98" s="260"/>
      <c r="E98" s="260"/>
      <c r="F98" s="260"/>
      <c r="G98" s="260"/>
      <c r="H98" s="374"/>
      <c r="I98" s="108"/>
      <c r="J98" s="367"/>
      <c r="K98" s="367"/>
      <c r="L98" s="374"/>
      <c r="M98" s="374"/>
      <c r="N98" s="374"/>
      <c r="O98" s="374"/>
      <c r="P98" s="285"/>
      <c r="Q98" s="285"/>
      <c r="R98" s="285"/>
      <c r="S98" s="285"/>
      <c r="T98" s="285"/>
      <c r="U98" s="367"/>
      <c r="V98" s="374"/>
      <c r="W98" s="367"/>
      <c r="X98" s="367"/>
      <c r="Y98" s="108"/>
      <c r="Z98" s="108"/>
      <c r="AA98" s="367"/>
      <c r="AB98" s="108"/>
      <c r="AC98" s="367"/>
      <c r="AD98" s="108"/>
      <c r="AE98" s="367"/>
      <c r="AF98" s="108"/>
      <c r="AG98" s="367"/>
      <c r="AH98" s="108"/>
      <c r="AI98" s="374"/>
      <c r="AJ98" s="108"/>
      <c r="AK98" s="374"/>
      <c r="AL98" s="108"/>
      <c r="AM98" s="367"/>
      <c r="AN98" s="367"/>
      <c r="AO98" s="286"/>
      <c r="AP98" s="287"/>
      <c r="AQ98" s="287"/>
      <c r="AR98" s="283"/>
    </row>
    <row r="99" spans="1:44" ht="15.75" hidden="1" x14ac:dyDescent="0.2">
      <c r="A99" s="284"/>
      <c r="B99" s="226"/>
      <c r="C99" s="284"/>
      <c r="D99" s="260"/>
      <c r="E99" s="260"/>
      <c r="F99" s="260"/>
      <c r="G99" s="260"/>
      <c r="H99" s="374"/>
      <c r="I99" s="108"/>
      <c r="J99" s="367"/>
      <c r="K99" s="367"/>
      <c r="L99" s="374"/>
      <c r="M99" s="374"/>
      <c r="N99" s="374"/>
      <c r="O99" s="374"/>
      <c r="P99" s="285"/>
      <c r="Q99" s="285"/>
      <c r="R99" s="285"/>
      <c r="S99" s="285"/>
      <c r="T99" s="285"/>
      <c r="U99" s="367"/>
      <c r="V99" s="374"/>
      <c r="W99" s="367"/>
      <c r="X99" s="367"/>
      <c r="Y99" s="108"/>
      <c r="Z99" s="108"/>
      <c r="AA99" s="367"/>
      <c r="AB99" s="108"/>
      <c r="AC99" s="374"/>
      <c r="AD99" s="108"/>
      <c r="AE99" s="367"/>
      <c r="AF99" s="108"/>
      <c r="AG99" s="374"/>
      <c r="AH99" s="108"/>
      <c r="AI99" s="374"/>
      <c r="AJ99" s="108"/>
      <c r="AK99" s="374"/>
      <c r="AL99" s="108"/>
      <c r="AM99" s="367"/>
      <c r="AN99" s="367"/>
      <c r="AO99" s="286"/>
      <c r="AP99" s="287"/>
      <c r="AQ99" s="287"/>
    </row>
    <row r="100" spans="1:44" ht="15.75" hidden="1" x14ac:dyDescent="0.2">
      <c r="A100" s="284"/>
      <c r="B100" s="226"/>
      <c r="C100" s="284"/>
      <c r="D100" s="260"/>
      <c r="E100" s="260"/>
      <c r="F100" s="260"/>
      <c r="G100" s="260"/>
      <c r="H100" s="374"/>
      <c r="I100" s="108"/>
      <c r="J100" s="367"/>
      <c r="K100" s="367"/>
      <c r="L100" s="374"/>
      <c r="M100" s="374"/>
      <c r="N100" s="374"/>
      <c r="O100" s="374"/>
      <c r="P100" s="285"/>
      <c r="Q100" s="285"/>
      <c r="R100" s="285"/>
      <c r="S100" s="285"/>
      <c r="T100" s="285"/>
      <c r="U100" s="367"/>
      <c r="V100" s="374"/>
      <c r="W100" s="367"/>
      <c r="X100" s="367"/>
      <c r="Y100" s="108"/>
      <c r="Z100" s="108"/>
      <c r="AA100" s="367"/>
      <c r="AB100" s="108"/>
      <c r="AC100" s="374"/>
      <c r="AD100" s="108"/>
      <c r="AE100" s="367"/>
      <c r="AF100" s="108"/>
      <c r="AG100" s="367"/>
      <c r="AH100" s="108"/>
      <c r="AI100" s="367"/>
      <c r="AJ100" s="108"/>
      <c r="AK100" s="374"/>
      <c r="AL100" s="108"/>
      <c r="AM100" s="367"/>
      <c r="AN100" s="367"/>
      <c r="AO100" s="286"/>
      <c r="AP100" s="287"/>
      <c r="AQ100" s="287"/>
    </row>
    <row r="101" spans="1:44" ht="15.75" hidden="1" x14ac:dyDescent="0.2">
      <c r="A101" s="284"/>
      <c r="B101" s="226"/>
      <c r="C101" s="284"/>
      <c r="D101" s="260"/>
      <c r="E101" s="260"/>
      <c r="F101" s="260"/>
      <c r="G101" s="260"/>
      <c r="H101" s="374"/>
      <c r="I101" s="108"/>
      <c r="J101" s="367"/>
      <c r="K101" s="367"/>
      <c r="L101" s="374"/>
      <c r="M101" s="374"/>
      <c r="N101" s="374"/>
      <c r="O101" s="374"/>
      <c r="P101" s="285"/>
      <c r="Q101" s="285"/>
      <c r="R101" s="285"/>
      <c r="S101" s="285"/>
      <c r="T101" s="285"/>
      <c r="U101" s="367"/>
      <c r="V101" s="374"/>
      <c r="W101" s="367"/>
      <c r="X101" s="367"/>
      <c r="Y101" s="108"/>
      <c r="Z101" s="108"/>
      <c r="AA101" s="367"/>
      <c r="AB101" s="108"/>
      <c r="AC101" s="374"/>
      <c r="AD101" s="108"/>
      <c r="AE101" s="367"/>
      <c r="AF101" s="108"/>
      <c r="AG101" s="367"/>
      <c r="AH101" s="108"/>
      <c r="AI101" s="367"/>
      <c r="AJ101" s="108"/>
      <c r="AK101" s="367"/>
      <c r="AL101" s="108"/>
      <c r="AM101" s="367"/>
      <c r="AN101" s="367"/>
      <c r="AO101" s="286"/>
      <c r="AP101" s="287"/>
      <c r="AQ101" s="287"/>
    </row>
    <row r="102" spans="1:44" ht="15" x14ac:dyDescent="0.2">
      <c r="AQ102" s="287">
        <f t="shared" si="114"/>
        <v>0</v>
      </c>
      <c r="AR102" s="283">
        <f>SUM(AD102,AF102,AH102)</f>
        <v>0</v>
      </c>
    </row>
  </sheetData>
  <mergeCells count="29">
    <mergeCell ref="AC15:AN15"/>
    <mergeCell ref="A15:A17"/>
    <mergeCell ref="B15:B17"/>
    <mergeCell ref="C15:C17"/>
    <mergeCell ref="D15:D17"/>
    <mergeCell ref="E15:E17"/>
    <mergeCell ref="AN16:AN17"/>
    <mergeCell ref="U15:Z15"/>
    <mergeCell ref="F15:G16"/>
    <mergeCell ref="H15:I16"/>
    <mergeCell ref="J15:J17"/>
    <mergeCell ref="K15:T15"/>
    <mergeCell ref="AC16:AD16"/>
    <mergeCell ref="A4:AO4"/>
    <mergeCell ref="A6:AO6"/>
    <mergeCell ref="A7:AO7"/>
    <mergeCell ref="A9:AO9"/>
    <mergeCell ref="AA15:AB16"/>
    <mergeCell ref="AK16:AL16"/>
    <mergeCell ref="AO15:AO17"/>
    <mergeCell ref="K16:O16"/>
    <mergeCell ref="P16:T16"/>
    <mergeCell ref="U16:V16"/>
    <mergeCell ref="W16:X16"/>
    <mergeCell ref="Y16:Z16"/>
    <mergeCell ref="AM16:AM17"/>
    <mergeCell ref="AI16:AJ16"/>
    <mergeCell ref="AG16:AH16"/>
    <mergeCell ref="AE16:AF16"/>
  </mergeCells>
  <pageMargins left="0.59055118110236227" right="0.19685039370078741" top="0.19685039370078741" bottom="0.19685039370078741" header="0.27559055118110237" footer="0.27559055118110237"/>
  <pageSetup paperSize="8" scale="63" fitToWidth="2" fitToHeight="0" orientation="landscape" r:id="rId1"/>
  <headerFooter alignWithMargins="0">
    <oddHeader>&amp;L&amp;"Arial,обычный"&amp;6Подготовлено с использованием системы ГАРАНТ</oddHeader>
  </headerFooter>
  <rowBreaks count="1" manualBreakCount="1">
    <brk id="55" max="40" man="1"/>
  </rowBreaks>
  <colBreaks count="1" manualBreakCount="1">
    <brk id="24" max="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DN101"/>
  <sheetViews>
    <sheetView view="pageBreakPreview" zoomScale="50" zoomScaleNormal="100" zoomScaleSheetLayoutView="50" workbookViewId="0">
      <pane xSplit="3" ySplit="18" topLeftCell="BA19" activePane="bottomRight" state="frozen"/>
      <selection pane="topRight" activeCell="D1" sqref="D1"/>
      <selection pane="bottomLeft" activeCell="A19" sqref="A19"/>
      <selection pane="bottomRight" activeCell="A53" sqref="A53:XFD53"/>
    </sheetView>
  </sheetViews>
  <sheetFormatPr defaultRowHeight="15.75" x14ac:dyDescent="0.25"/>
  <cols>
    <col min="1" max="1" width="13.28515625" style="110" customWidth="1"/>
    <col min="2" max="2" width="36" style="110" customWidth="1"/>
    <col min="3" max="3" width="15.85546875" style="264" customWidth="1"/>
    <col min="4" max="5" width="13.85546875" style="377" customWidth="1"/>
    <col min="6" max="6" width="10.42578125" style="377" customWidth="1"/>
    <col min="7" max="7" width="10.5703125" style="377" customWidth="1"/>
    <col min="8" max="12" width="6.5703125" style="377" customWidth="1"/>
    <col min="13" max="13" width="10.42578125" style="377" customWidth="1"/>
    <col min="14" max="14" width="10.5703125" style="377" customWidth="1"/>
    <col min="15" max="19" width="6.5703125" style="377" customWidth="1"/>
    <col min="20" max="25" width="9" style="377" customWidth="1"/>
    <col min="26" max="26" width="11.42578125" style="377" customWidth="1"/>
    <col min="27" max="39" width="9" style="377" customWidth="1"/>
    <col min="40" max="40" width="10.28515625" style="377" customWidth="1"/>
    <col min="41" max="53" width="9" style="377" customWidth="1"/>
    <col min="54" max="54" width="10.85546875" style="377" customWidth="1"/>
    <col min="55" max="58" width="9" style="377" customWidth="1"/>
    <col min="59" max="59" width="7.85546875" style="377" customWidth="1"/>
    <col min="60" max="67" width="9" style="377" customWidth="1"/>
    <col min="68" max="68" width="10.42578125" style="377" customWidth="1"/>
    <col min="69" max="69" width="14.5703125" style="377" customWidth="1"/>
    <col min="70" max="81" width="9" style="377" customWidth="1"/>
    <col min="82" max="82" width="11.85546875" style="377" customWidth="1"/>
    <col min="83" max="95" width="9" style="377" customWidth="1"/>
    <col min="96" max="96" width="11.85546875" style="377" customWidth="1"/>
    <col min="97" max="97" width="9" style="377" customWidth="1"/>
    <col min="98" max="98" width="14.7109375" style="377" customWidth="1"/>
    <col min="99" max="103" width="9" style="377" customWidth="1"/>
    <col min="104" max="104" width="27.28515625" style="110" customWidth="1"/>
    <col min="105" max="105" width="4.7109375" style="110" customWidth="1"/>
    <col min="106" max="106" width="4.28515625" style="110" customWidth="1"/>
    <col min="107" max="107" width="4.42578125" style="110" customWidth="1"/>
    <col min="108" max="108" width="5.140625" style="110" customWidth="1"/>
    <col min="109" max="109" width="5.7109375" style="110" customWidth="1"/>
    <col min="110" max="110" width="6.28515625" style="110" customWidth="1"/>
    <col min="111" max="111" width="6.5703125" style="110" customWidth="1"/>
    <col min="112" max="112" width="6.28515625" style="110" customWidth="1"/>
    <col min="113" max="114" width="5.7109375" style="110" customWidth="1"/>
    <col min="115" max="115" width="14.7109375" style="110" customWidth="1"/>
    <col min="116" max="125" width="5.7109375" style="110" customWidth="1"/>
    <col min="126" max="16384" width="9.140625" style="110"/>
  </cols>
  <sheetData>
    <row r="1" spans="1:118" s="242" customFormat="1" x14ac:dyDescent="0.25">
      <c r="C1" s="87"/>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75"/>
      <c r="AH1" s="365"/>
      <c r="AI1" s="365"/>
      <c r="AJ1" s="365"/>
      <c r="AK1" s="365"/>
      <c r="AL1" s="365"/>
      <c r="AM1" s="365"/>
      <c r="AN1" s="365"/>
      <c r="AO1" s="365"/>
      <c r="AP1" s="365"/>
      <c r="AQ1" s="365"/>
      <c r="AR1" s="365"/>
      <c r="AS1" s="365"/>
      <c r="AT1" s="365"/>
      <c r="AU1" s="365"/>
      <c r="AV1" s="365"/>
      <c r="AW1" s="365"/>
      <c r="AX1" s="365"/>
      <c r="AY1" s="365"/>
      <c r="AZ1" s="365"/>
      <c r="BA1" s="365"/>
      <c r="BB1" s="365"/>
      <c r="BC1" s="365"/>
      <c r="BD1" s="365"/>
      <c r="BE1" s="365"/>
      <c r="BF1" s="365"/>
      <c r="BG1" s="365"/>
      <c r="BH1" s="365"/>
      <c r="BI1" s="365"/>
      <c r="BJ1" s="365"/>
      <c r="BK1" s="365"/>
      <c r="BL1" s="365"/>
      <c r="BM1" s="365"/>
      <c r="BN1" s="365"/>
      <c r="BO1" s="365"/>
      <c r="BP1" s="365"/>
      <c r="BQ1" s="365"/>
      <c r="BR1" s="365"/>
      <c r="BS1" s="365"/>
      <c r="BT1" s="365"/>
      <c r="BU1" s="365"/>
      <c r="BV1" s="365"/>
      <c r="BW1" s="365"/>
      <c r="BX1" s="365"/>
      <c r="BY1" s="365"/>
      <c r="BZ1" s="365"/>
      <c r="CA1" s="365"/>
      <c r="CB1" s="365"/>
      <c r="CC1" s="365"/>
      <c r="CD1" s="365"/>
      <c r="CE1" s="365"/>
      <c r="CF1" s="365"/>
      <c r="CG1" s="365"/>
      <c r="CH1" s="365"/>
      <c r="CI1" s="365"/>
      <c r="CJ1" s="365"/>
      <c r="CK1" s="365"/>
      <c r="CL1" s="365"/>
      <c r="CM1" s="365"/>
      <c r="CN1" s="365"/>
      <c r="CO1" s="365"/>
      <c r="CP1" s="365"/>
      <c r="CQ1" s="365"/>
      <c r="CR1" s="365"/>
      <c r="CS1" s="365"/>
      <c r="CT1" s="365"/>
      <c r="CU1" s="365"/>
      <c r="CV1" s="365"/>
      <c r="CW1" s="365"/>
      <c r="CX1" s="365"/>
      <c r="CY1" s="365"/>
      <c r="CZ1" s="288" t="s">
        <v>99</v>
      </c>
    </row>
    <row r="2" spans="1:118" s="242" customFormat="1" ht="31.5" x14ac:dyDescent="0.25">
      <c r="C2" s="87"/>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75"/>
      <c r="AH2" s="365"/>
      <c r="AI2" s="365"/>
      <c r="AJ2" s="365"/>
      <c r="AK2" s="365"/>
      <c r="AL2" s="365"/>
      <c r="AM2" s="365"/>
      <c r="AN2" s="365"/>
      <c r="AO2" s="365"/>
      <c r="AP2" s="365"/>
      <c r="AQ2" s="365"/>
      <c r="AR2" s="365"/>
      <c r="AS2" s="365"/>
      <c r="AT2" s="365"/>
      <c r="AU2" s="365"/>
      <c r="AV2" s="365"/>
      <c r="AW2" s="365"/>
      <c r="AX2" s="365"/>
      <c r="AY2" s="365"/>
      <c r="AZ2" s="365"/>
      <c r="BA2" s="365"/>
      <c r="BB2" s="365"/>
      <c r="BC2" s="365"/>
      <c r="BD2" s="365"/>
      <c r="BE2" s="365"/>
      <c r="BF2" s="365"/>
      <c r="BG2" s="365"/>
      <c r="BH2" s="365"/>
      <c r="BI2" s="365"/>
      <c r="BJ2" s="365"/>
      <c r="BK2" s="365"/>
      <c r="BL2" s="365"/>
      <c r="BM2" s="365"/>
      <c r="BN2" s="365"/>
      <c r="BO2" s="365"/>
      <c r="BP2" s="365"/>
      <c r="BQ2" s="365"/>
      <c r="BR2" s="365"/>
      <c r="BS2" s="365"/>
      <c r="BT2" s="365"/>
      <c r="BU2" s="365"/>
      <c r="BV2" s="365"/>
      <c r="BW2" s="365"/>
      <c r="BX2" s="365"/>
      <c r="BY2" s="365"/>
      <c r="BZ2" s="365"/>
      <c r="CA2" s="365"/>
      <c r="CB2" s="365"/>
      <c r="CC2" s="365"/>
      <c r="CD2" s="365"/>
      <c r="CE2" s="365"/>
      <c r="CF2" s="365"/>
      <c r="CG2" s="365"/>
      <c r="CH2" s="365"/>
      <c r="CI2" s="365"/>
      <c r="CJ2" s="365"/>
      <c r="CK2" s="365"/>
      <c r="CL2" s="365"/>
      <c r="CM2" s="365"/>
      <c r="CN2" s="365"/>
      <c r="CO2" s="365"/>
      <c r="CP2" s="365"/>
      <c r="CQ2" s="365"/>
      <c r="CR2" s="365"/>
      <c r="CS2" s="365"/>
      <c r="CT2" s="365"/>
      <c r="CU2" s="365"/>
      <c r="CV2" s="365"/>
      <c r="CW2" s="365"/>
      <c r="CX2" s="365"/>
      <c r="CY2" s="365"/>
      <c r="CZ2" s="288" t="s">
        <v>1</v>
      </c>
    </row>
    <row r="3" spans="1:118" s="242" customFormat="1" x14ac:dyDescent="0.25">
      <c r="C3" s="87"/>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75"/>
      <c r="AH3" s="365"/>
      <c r="AI3" s="365"/>
      <c r="AJ3" s="365"/>
      <c r="AK3" s="365"/>
      <c r="AL3" s="365"/>
      <c r="AM3" s="365"/>
      <c r="AN3" s="365"/>
      <c r="AO3" s="365"/>
      <c r="AP3" s="365"/>
      <c r="AQ3" s="365"/>
      <c r="AR3" s="365"/>
      <c r="AS3" s="365"/>
      <c r="AT3" s="365"/>
      <c r="AU3" s="365"/>
      <c r="AV3" s="365"/>
      <c r="AW3" s="365"/>
      <c r="AX3" s="365"/>
      <c r="AY3" s="365"/>
      <c r="AZ3" s="365"/>
      <c r="BA3" s="365"/>
      <c r="BB3" s="365"/>
      <c r="BC3" s="365"/>
      <c r="BD3" s="365"/>
      <c r="BE3" s="365"/>
      <c r="BF3" s="365"/>
      <c r="BG3" s="365"/>
      <c r="BH3" s="365"/>
      <c r="BI3" s="365"/>
      <c r="BJ3" s="365"/>
      <c r="BK3" s="365"/>
      <c r="BL3" s="365"/>
      <c r="BM3" s="365"/>
      <c r="BN3" s="365"/>
      <c r="BO3" s="365"/>
      <c r="BP3" s="365"/>
      <c r="BQ3" s="365"/>
      <c r="BR3" s="365"/>
      <c r="BS3" s="365"/>
      <c r="BT3" s="365"/>
      <c r="BU3" s="365"/>
      <c r="BV3" s="365"/>
      <c r="BW3" s="365"/>
      <c r="BX3" s="365"/>
      <c r="BY3" s="365"/>
      <c r="BZ3" s="365"/>
      <c r="CA3" s="365"/>
      <c r="CB3" s="365"/>
      <c r="CC3" s="365"/>
      <c r="CD3" s="365"/>
      <c r="CE3" s="365"/>
      <c r="CF3" s="365"/>
      <c r="CG3" s="365"/>
      <c r="CH3" s="365"/>
      <c r="CI3" s="365"/>
      <c r="CJ3" s="365"/>
      <c r="CK3" s="365"/>
      <c r="CL3" s="365"/>
      <c r="CM3" s="365"/>
      <c r="CN3" s="365"/>
      <c r="CO3" s="365"/>
      <c r="CP3" s="365"/>
      <c r="CQ3" s="365"/>
      <c r="CR3" s="365"/>
      <c r="CS3" s="365"/>
      <c r="CT3" s="365"/>
      <c r="CU3" s="365"/>
      <c r="CV3" s="365"/>
      <c r="CW3" s="365"/>
      <c r="CX3" s="365"/>
      <c r="CY3" s="365"/>
      <c r="CZ3" s="288" t="s">
        <v>2</v>
      </c>
    </row>
    <row r="4" spans="1:118" x14ac:dyDescent="0.25">
      <c r="A4" s="573" t="s">
        <v>100</v>
      </c>
      <c r="B4" s="573"/>
      <c r="C4" s="573"/>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row>
    <row r="5" spans="1:118" x14ac:dyDescent="0.25">
      <c r="A5" s="574"/>
      <c r="B5" s="574"/>
      <c r="C5" s="574"/>
      <c r="D5" s="574"/>
      <c r="E5" s="574"/>
      <c r="F5" s="574"/>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262"/>
    </row>
    <row r="6" spans="1:118" ht="18.75" x14ac:dyDescent="0.25">
      <c r="A6" s="575" t="str">
        <f>G0228_1074205010351_01_1_69_!A7</f>
        <v xml:space="preserve">Инвестиционная программа              ООО "ИнвестГрадСтрой"                </v>
      </c>
      <c r="B6" s="575"/>
      <c r="C6" s="575"/>
      <c r="D6" s="575"/>
      <c r="E6" s="575"/>
      <c r="F6" s="575"/>
      <c r="G6" s="575"/>
      <c r="H6" s="575"/>
      <c r="I6" s="575"/>
      <c r="J6" s="575"/>
      <c r="K6" s="575"/>
      <c r="L6" s="575"/>
      <c r="M6" s="575"/>
      <c r="N6" s="575"/>
      <c r="O6" s="575"/>
      <c r="P6" s="575"/>
      <c r="Q6" s="575"/>
      <c r="R6" s="575"/>
      <c r="S6" s="575"/>
      <c r="T6" s="575"/>
      <c r="U6" s="575"/>
      <c r="V6" s="575"/>
      <c r="W6" s="575"/>
      <c r="X6" s="575"/>
      <c r="Y6" s="575"/>
      <c r="Z6" s="575"/>
      <c r="AA6" s="575"/>
      <c r="AB6" s="575"/>
      <c r="AC6" s="575"/>
      <c r="AD6" s="575"/>
      <c r="AE6" s="575"/>
      <c r="AF6" s="575"/>
      <c r="AG6" s="575"/>
      <c r="AH6" s="394"/>
      <c r="AI6" s="394"/>
      <c r="AJ6" s="394"/>
      <c r="AK6" s="394"/>
      <c r="AL6" s="394"/>
      <c r="AM6" s="394"/>
      <c r="AN6" s="394"/>
      <c r="AO6" s="394"/>
      <c r="AP6" s="394"/>
      <c r="AQ6" s="394"/>
      <c r="AR6" s="394"/>
      <c r="AS6" s="394"/>
      <c r="AT6" s="394"/>
      <c r="AU6" s="394"/>
      <c r="AV6" s="394"/>
      <c r="AW6" s="394"/>
      <c r="AX6" s="394"/>
      <c r="AY6" s="394"/>
      <c r="AZ6" s="394"/>
      <c r="BA6" s="394"/>
      <c r="BB6" s="394"/>
      <c r="BC6" s="394"/>
      <c r="BD6" s="394"/>
      <c r="BE6" s="394"/>
      <c r="BF6" s="394"/>
      <c r="BG6" s="394"/>
      <c r="BH6" s="394"/>
      <c r="BI6" s="394"/>
      <c r="BJ6" s="394"/>
      <c r="BK6" s="394"/>
      <c r="BL6" s="394"/>
      <c r="BM6" s="394"/>
      <c r="BN6" s="394"/>
      <c r="BO6" s="394"/>
      <c r="BP6" s="394"/>
      <c r="BQ6" s="394"/>
      <c r="BR6" s="394"/>
      <c r="BS6" s="394"/>
      <c r="BT6" s="394"/>
      <c r="BU6" s="394"/>
      <c r="BV6" s="394"/>
      <c r="BW6" s="394"/>
      <c r="BX6" s="394"/>
      <c r="BY6" s="394"/>
      <c r="BZ6" s="394"/>
      <c r="CA6" s="394"/>
      <c r="CB6" s="394"/>
      <c r="CC6" s="394"/>
      <c r="CD6" s="394"/>
      <c r="CE6" s="394"/>
      <c r="CF6" s="394"/>
      <c r="CG6" s="394"/>
      <c r="CH6" s="394"/>
      <c r="CI6" s="394"/>
      <c r="CJ6" s="394"/>
      <c r="CK6" s="394"/>
      <c r="CL6" s="394"/>
      <c r="CM6" s="394"/>
      <c r="CN6" s="394"/>
      <c r="CO6" s="394"/>
      <c r="CP6" s="394"/>
      <c r="CQ6" s="394"/>
      <c r="CR6" s="394"/>
      <c r="CS6" s="394"/>
      <c r="CT6" s="394"/>
      <c r="CU6" s="394"/>
      <c r="CV6" s="394"/>
      <c r="CW6" s="394"/>
      <c r="CX6" s="394"/>
      <c r="CY6" s="394"/>
      <c r="CZ6" s="289"/>
      <c r="DA6" s="290"/>
      <c r="DB6" s="290"/>
      <c r="DC6" s="290"/>
      <c r="DD6" s="290"/>
      <c r="DE6" s="290"/>
      <c r="DF6" s="290"/>
      <c r="DG6" s="290"/>
      <c r="DH6" s="290"/>
      <c r="DI6" s="290"/>
      <c r="DJ6" s="290"/>
      <c r="DK6" s="290"/>
      <c r="DL6" s="290"/>
      <c r="DM6" s="290"/>
      <c r="DN6" s="290"/>
    </row>
    <row r="7" spans="1:118" x14ac:dyDescent="0.25">
      <c r="A7" s="576" t="s">
        <v>4</v>
      </c>
      <c r="B7" s="576"/>
      <c r="C7" s="576"/>
      <c r="D7" s="576"/>
      <c r="E7" s="576"/>
      <c r="F7" s="576"/>
      <c r="G7" s="576"/>
      <c r="H7" s="576"/>
      <c r="I7" s="576"/>
      <c r="J7" s="576"/>
      <c r="K7" s="576"/>
      <c r="L7" s="576"/>
      <c r="M7" s="576"/>
      <c r="N7" s="576"/>
      <c r="O7" s="576"/>
      <c r="P7" s="576"/>
      <c r="Q7" s="576"/>
      <c r="R7" s="576"/>
      <c r="S7" s="576"/>
      <c r="T7" s="576"/>
      <c r="U7" s="576"/>
      <c r="V7" s="576"/>
      <c r="W7" s="576"/>
      <c r="X7" s="576"/>
      <c r="Y7" s="576"/>
      <c r="Z7" s="576"/>
      <c r="AA7" s="576"/>
      <c r="AB7" s="576"/>
      <c r="AC7" s="576"/>
      <c r="AD7" s="576"/>
      <c r="AE7" s="576"/>
      <c r="AF7" s="576"/>
      <c r="AG7" s="576"/>
      <c r="AH7" s="395"/>
      <c r="AI7" s="395"/>
      <c r="AJ7" s="395"/>
      <c r="AK7" s="395"/>
      <c r="AL7" s="395"/>
      <c r="AM7" s="395"/>
      <c r="AN7" s="395"/>
      <c r="AO7" s="395"/>
      <c r="AP7" s="395"/>
      <c r="AQ7" s="395"/>
      <c r="AR7" s="395"/>
      <c r="AS7" s="395"/>
      <c r="AT7" s="395"/>
      <c r="AU7" s="395"/>
      <c r="AV7" s="395"/>
      <c r="AW7" s="395"/>
      <c r="AX7" s="395"/>
      <c r="AY7" s="395"/>
      <c r="AZ7" s="395"/>
      <c r="BA7" s="395"/>
      <c r="BB7" s="395"/>
      <c r="BC7" s="395"/>
      <c r="BD7" s="395"/>
      <c r="BE7" s="395"/>
      <c r="BF7" s="395"/>
      <c r="BG7" s="395"/>
      <c r="BH7" s="395"/>
      <c r="BI7" s="395"/>
      <c r="BJ7" s="395"/>
      <c r="BK7" s="395"/>
      <c r="BL7" s="395"/>
      <c r="BM7" s="395"/>
      <c r="BN7" s="395"/>
      <c r="BO7" s="395"/>
      <c r="BP7" s="395"/>
      <c r="BQ7" s="395"/>
      <c r="BR7" s="395"/>
      <c r="BS7" s="395"/>
      <c r="BT7" s="395"/>
      <c r="BU7" s="395"/>
      <c r="BV7" s="395"/>
      <c r="BW7" s="395"/>
      <c r="BX7" s="395"/>
      <c r="BY7" s="395"/>
      <c r="BZ7" s="395"/>
      <c r="CA7" s="395"/>
      <c r="CB7" s="395"/>
      <c r="CC7" s="395"/>
      <c r="CD7" s="395"/>
      <c r="CE7" s="395"/>
      <c r="CF7" s="395"/>
      <c r="CG7" s="395"/>
      <c r="CH7" s="395"/>
      <c r="CI7" s="395"/>
      <c r="CJ7" s="395"/>
      <c r="CK7" s="395"/>
      <c r="CL7" s="395"/>
      <c r="CM7" s="395"/>
      <c r="CN7" s="395"/>
      <c r="CO7" s="395"/>
      <c r="CP7" s="395"/>
      <c r="CQ7" s="395"/>
      <c r="CR7" s="395"/>
      <c r="CS7" s="395"/>
      <c r="CT7" s="395"/>
      <c r="CU7" s="395"/>
      <c r="CV7" s="395"/>
      <c r="CW7" s="395"/>
      <c r="CX7" s="395"/>
      <c r="CY7" s="395"/>
      <c r="CZ7" s="291"/>
      <c r="DA7" s="292"/>
      <c r="DB7" s="292"/>
      <c r="DC7" s="292"/>
      <c r="DD7" s="292"/>
      <c r="DE7" s="292"/>
      <c r="DF7" s="292"/>
      <c r="DG7" s="292"/>
      <c r="DH7" s="292"/>
      <c r="DI7" s="292"/>
      <c r="DJ7" s="292"/>
      <c r="DK7" s="292"/>
      <c r="DL7" s="292"/>
      <c r="DM7" s="292"/>
    </row>
    <row r="8" spans="1:118" x14ac:dyDescent="0.25">
      <c r="A8" s="576"/>
      <c r="B8" s="576"/>
      <c r="C8" s="576"/>
      <c r="D8" s="576"/>
      <c r="E8" s="576"/>
      <c r="F8" s="576"/>
      <c r="G8" s="576"/>
      <c r="H8" s="576"/>
      <c r="I8" s="576"/>
      <c r="J8" s="576"/>
      <c r="K8" s="576"/>
      <c r="L8" s="576"/>
      <c r="M8" s="576"/>
      <c r="N8" s="576"/>
      <c r="O8" s="576"/>
      <c r="P8" s="576"/>
      <c r="Q8" s="576"/>
      <c r="R8" s="576"/>
      <c r="S8" s="576"/>
      <c r="T8" s="576"/>
      <c r="U8" s="576"/>
      <c r="V8" s="576"/>
      <c r="W8" s="576"/>
      <c r="X8" s="576"/>
      <c r="Y8" s="576"/>
      <c r="Z8" s="576"/>
      <c r="AA8" s="576"/>
      <c r="AB8" s="576"/>
      <c r="AC8" s="576"/>
      <c r="AD8" s="576"/>
      <c r="AE8" s="576"/>
      <c r="AF8" s="576"/>
      <c r="AG8" s="576"/>
      <c r="AH8" s="395"/>
      <c r="AI8" s="395"/>
      <c r="AJ8" s="395"/>
      <c r="AK8" s="395"/>
      <c r="AL8" s="395"/>
      <c r="AM8" s="395"/>
      <c r="AN8" s="395"/>
      <c r="AO8" s="395"/>
      <c r="AP8" s="395"/>
      <c r="AQ8" s="395"/>
      <c r="AR8" s="395"/>
      <c r="AS8" s="395"/>
      <c r="AT8" s="395"/>
      <c r="AU8" s="395"/>
      <c r="AV8" s="395"/>
      <c r="AW8" s="395"/>
      <c r="AX8" s="395"/>
      <c r="AY8" s="395"/>
      <c r="AZ8" s="395"/>
      <c r="BA8" s="395"/>
      <c r="BB8" s="395"/>
      <c r="BC8" s="395"/>
      <c r="BD8" s="395"/>
      <c r="BE8" s="395"/>
      <c r="BF8" s="395"/>
      <c r="BG8" s="395"/>
      <c r="BH8" s="395"/>
      <c r="BI8" s="395"/>
      <c r="BJ8" s="395"/>
      <c r="BK8" s="395"/>
      <c r="BL8" s="395"/>
      <c r="BM8" s="395"/>
      <c r="BN8" s="395"/>
      <c r="BO8" s="395"/>
      <c r="BP8" s="395"/>
      <c r="BQ8" s="395"/>
      <c r="BR8" s="395"/>
      <c r="BS8" s="395"/>
      <c r="BT8" s="395"/>
      <c r="BU8" s="395"/>
      <c r="BV8" s="395"/>
      <c r="BW8" s="395"/>
      <c r="BX8" s="395"/>
      <c r="BY8" s="395"/>
      <c r="BZ8" s="395"/>
      <c r="CA8" s="395"/>
      <c r="CB8" s="395"/>
      <c r="CC8" s="395"/>
      <c r="CD8" s="395"/>
      <c r="CE8" s="395"/>
      <c r="CF8" s="395"/>
      <c r="CG8" s="395"/>
      <c r="CH8" s="395"/>
      <c r="CI8" s="395"/>
      <c r="CJ8" s="395"/>
      <c r="CK8" s="395"/>
      <c r="CL8" s="395"/>
      <c r="CM8" s="395"/>
      <c r="CN8" s="395"/>
      <c r="CO8" s="395"/>
      <c r="CP8" s="395"/>
      <c r="CQ8" s="395"/>
      <c r="CR8" s="395"/>
      <c r="CS8" s="395"/>
      <c r="CT8" s="395"/>
      <c r="CU8" s="395"/>
      <c r="CV8" s="395"/>
      <c r="CW8" s="395"/>
      <c r="CX8" s="395"/>
      <c r="CY8" s="395"/>
      <c r="CZ8" s="293"/>
      <c r="DA8" s="292"/>
      <c r="DB8" s="292"/>
      <c r="DC8" s="292"/>
      <c r="DD8" s="292"/>
      <c r="DE8" s="292"/>
      <c r="DF8" s="292"/>
      <c r="DG8" s="292"/>
      <c r="DH8" s="292"/>
      <c r="DI8" s="292"/>
      <c r="DJ8" s="292"/>
      <c r="DK8" s="292"/>
      <c r="DL8" s="292"/>
      <c r="DM8" s="292"/>
    </row>
    <row r="9" spans="1:118" x14ac:dyDescent="0.25">
      <c r="A9" s="572" t="s">
        <v>955</v>
      </c>
      <c r="B9" s="572"/>
      <c r="C9" s="572"/>
      <c r="D9" s="572"/>
      <c r="E9" s="572"/>
      <c r="F9" s="572"/>
      <c r="G9" s="572"/>
      <c r="H9" s="572"/>
      <c r="I9" s="572"/>
      <c r="J9" s="572"/>
      <c r="K9" s="572"/>
      <c r="L9" s="572"/>
      <c r="M9" s="572"/>
      <c r="N9" s="572"/>
      <c r="O9" s="572"/>
      <c r="P9" s="572"/>
      <c r="Q9" s="572"/>
      <c r="R9" s="572"/>
      <c r="S9" s="572"/>
      <c r="T9" s="572"/>
      <c r="U9" s="572"/>
      <c r="V9" s="572"/>
      <c r="W9" s="572"/>
      <c r="X9" s="572"/>
      <c r="Y9" s="572"/>
      <c r="Z9" s="572"/>
      <c r="AA9" s="572"/>
      <c r="AB9" s="572"/>
      <c r="AC9" s="572"/>
      <c r="AD9" s="572"/>
      <c r="AE9" s="572"/>
      <c r="AF9" s="572"/>
      <c r="AG9" s="572"/>
      <c r="AH9" s="393"/>
      <c r="AI9" s="396"/>
      <c r="AJ9" s="396"/>
      <c r="AK9" s="396"/>
      <c r="AL9" s="396"/>
      <c r="AM9" s="396"/>
      <c r="AN9" s="396"/>
      <c r="AO9" s="396"/>
      <c r="AP9" s="396"/>
      <c r="AQ9" s="396"/>
      <c r="AR9" s="396"/>
      <c r="AS9" s="396"/>
      <c r="AT9" s="396"/>
      <c r="AU9" s="396"/>
      <c r="AV9" s="396"/>
      <c r="AW9" s="396"/>
      <c r="AX9" s="396"/>
      <c r="AY9" s="396"/>
      <c r="AZ9" s="396"/>
      <c r="BA9" s="396"/>
      <c r="BB9" s="396"/>
      <c r="BC9" s="396"/>
      <c r="BD9" s="396"/>
      <c r="BE9" s="396"/>
      <c r="BF9" s="396"/>
      <c r="BG9" s="396"/>
      <c r="BH9" s="396"/>
      <c r="BI9" s="396"/>
      <c r="BJ9" s="396"/>
      <c r="BK9" s="396"/>
      <c r="BL9" s="396"/>
      <c r="BM9" s="396"/>
      <c r="BN9" s="396"/>
      <c r="BO9" s="396"/>
      <c r="BP9" s="396"/>
      <c r="BQ9" s="396"/>
      <c r="BR9" s="396"/>
      <c r="BS9" s="396"/>
      <c r="BT9" s="396"/>
      <c r="BU9" s="396"/>
      <c r="BV9" s="396"/>
      <c r="BW9" s="396"/>
      <c r="BX9" s="396"/>
      <c r="BY9" s="396"/>
      <c r="BZ9" s="396"/>
      <c r="CA9" s="396"/>
      <c r="CB9" s="396"/>
      <c r="CC9" s="396"/>
      <c r="CD9" s="396"/>
      <c r="CE9" s="396"/>
      <c r="CF9" s="396"/>
      <c r="CG9" s="396"/>
      <c r="CH9" s="396"/>
      <c r="CI9" s="396"/>
      <c r="CJ9" s="396"/>
      <c r="CK9" s="396"/>
      <c r="CL9" s="396"/>
      <c r="CM9" s="396"/>
      <c r="CN9" s="396"/>
      <c r="CO9" s="396"/>
      <c r="CP9" s="396"/>
      <c r="CQ9" s="396"/>
      <c r="CR9" s="396"/>
      <c r="CS9" s="396"/>
      <c r="CT9" s="396"/>
      <c r="CU9" s="396"/>
      <c r="CV9" s="396"/>
      <c r="CW9" s="396"/>
      <c r="CX9" s="396"/>
      <c r="CY9" s="396"/>
      <c r="CZ9" s="186"/>
    </row>
    <row r="10" spans="1:118" ht="5.25" customHeight="1" x14ac:dyDescent="0.25">
      <c r="A10" s="304"/>
      <c r="B10" s="304"/>
      <c r="C10" s="304"/>
      <c r="AH10" s="393"/>
      <c r="AI10" s="396"/>
      <c r="AJ10" s="396"/>
      <c r="AK10" s="396"/>
      <c r="AL10" s="396"/>
      <c r="AM10" s="396"/>
      <c r="AN10" s="396"/>
      <c r="AO10" s="396"/>
      <c r="AP10" s="396"/>
      <c r="AQ10" s="396"/>
      <c r="AR10" s="396"/>
      <c r="AS10" s="396"/>
      <c r="AT10" s="396"/>
      <c r="AU10" s="396"/>
      <c r="AV10" s="396"/>
      <c r="AW10" s="396"/>
      <c r="AX10" s="396"/>
      <c r="AY10" s="396"/>
      <c r="AZ10" s="396"/>
      <c r="BA10" s="396"/>
      <c r="BB10" s="396"/>
      <c r="BC10" s="396"/>
      <c r="BD10" s="396"/>
      <c r="BE10" s="396"/>
      <c r="BF10" s="396"/>
      <c r="BG10" s="396"/>
      <c r="BH10" s="396"/>
      <c r="BI10" s="396"/>
      <c r="BJ10" s="396"/>
      <c r="BK10" s="396"/>
      <c r="BL10" s="396"/>
      <c r="BM10" s="396"/>
      <c r="BN10" s="396"/>
      <c r="BO10" s="396"/>
      <c r="BP10" s="396"/>
      <c r="BQ10" s="396"/>
      <c r="BR10" s="396"/>
      <c r="BS10" s="396"/>
      <c r="BT10" s="396"/>
      <c r="BU10" s="396"/>
      <c r="BV10" s="396"/>
      <c r="BW10" s="396"/>
      <c r="BX10" s="396"/>
      <c r="BY10" s="396"/>
      <c r="BZ10" s="396"/>
      <c r="CA10" s="396"/>
      <c r="CB10" s="396"/>
      <c r="CC10" s="396"/>
      <c r="CD10" s="396"/>
      <c r="CE10" s="396"/>
      <c r="CF10" s="396"/>
      <c r="CG10" s="396"/>
      <c r="CH10" s="396"/>
      <c r="CI10" s="396"/>
      <c r="CJ10" s="396"/>
      <c r="CK10" s="396"/>
      <c r="CL10" s="396"/>
      <c r="CM10" s="396"/>
      <c r="CN10" s="396"/>
      <c r="CO10" s="396"/>
      <c r="CP10" s="396"/>
      <c r="CQ10" s="396"/>
      <c r="CR10" s="396"/>
      <c r="CS10" s="396"/>
      <c r="CT10" s="396"/>
      <c r="CU10" s="396"/>
      <c r="CV10" s="396"/>
      <c r="CW10" s="396"/>
      <c r="CX10" s="396"/>
      <c r="CY10" s="396"/>
      <c r="CZ10" s="186"/>
    </row>
    <row r="11" spans="1:118" ht="5.25" customHeight="1" x14ac:dyDescent="0.25">
      <c r="A11" s="304"/>
      <c r="B11" s="304"/>
      <c r="C11" s="304"/>
      <c r="AH11" s="393"/>
      <c r="AI11" s="396"/>
      <c r="AJ11" s="396"/>
      <c r="AK11" s="396"/>
      <c r="AL11" s="396"/>
      <c r="AM11" s="396"/>
      <c r="AN11" s="396"/>
      <c r="AO11" s="396"/>
      <c r="AP11" s="396"/>
      <c r="AQ11" s="396"/>
      <c r="AR11" s="396"/>
      <c r="AS11" s="396"/>
      <c r="AT11" s="396"/>
      <c r="AU11" s="396"/>
      <c r="AV11" s="396"/>
      <c r="AW11" s="396"/>
      <c r="AX11" s="396"/>
      <c r="AY11" s="396"/>
      <c r="AZ11" s="396"/>
      <c r="BA11" s="396"/>
      <c r="BB11" s="396"/>
      <c r="BC11" s="396"/>
      <c r="BD11" s="396"/>
      <c r="BE11" s="396"/>
      <c r="BF11" s="396"/>
      <c r="BG11" s="396"/>
      <c r="BH11" s="396"/>
      <c r="BI11" s="396"/>
      <c r="BJ11" s="396"/>
      <c r="BK11" s="396"/>
      <c r="BL11" s="396"/>
      <c r="BM11" s="396"/>
      <c r="BN11" s="396"/>
      <c r="BO11" s="396"/>
      <c r="BP11" s="396"/>
      <c r="BQ11" s="396"/>
      <c r="BR11" s="396"/>
      <c r="BS11" s="396"/>
      <c r="BT11" s="396"/>
      <c r="BU11" s="396"/>
      <c r="BV11" s="396"/>
      <c r="BW11" s="396"/>
      <c r="BX11" s="396"/>
      <c r="BY11" s="396"/>
      <c r="BZ11" s="396"/>
      <c r="CA11" s="396"/>
      <c r="CB11" s="396"/>
      <c r="CC11" s="396"/>
      <c r="CD11" s="396"/>
      <c r="CE11" s="396"/>
      <c r="CF11" s="396"/>
      <c r="CG11" s="396"/>
      <c r="CH11" s="396"/>
      <c r="CI11" s="396"/>
      <c r="CJ11" s="396"/>
      <c r="CK11" s="396"/>
      <c r="CL11" s="396"/>
      <c r="CM11" s="396"/>
      <c r="CN11" s="396"/>
      <c r="CO11" s="396"/>
      <c r="CP11" s="396"/>
      <c r="CQ11" s="396"/>
      <c r="CR11" s="396"/>
      <c r="CS11" s="396"/>
      <c r="CT11" s="396"/>
      <c r="CU11" s="396"/>
      <c r="CV11" s="396"/>
      <c r="CW11" s="396"/>
      <c r="CX11" s="396"/>
      <c r="CY11" s="396"/>
      <c r="CZ11" s="186"/>
    </row>
    <row r="12" spans="1:118" x14ac:dyDescent="0.25">
      <c r="A12" s="577"/>
      <c r="B12" s="577"/>
      <c r="C12" s="577"/>
      <c r="D12" s="577"/>
      <c r="E12" s="577"/>
      <c r="F12" s="577"/>
      <c r="G12" s="577"/>
      <c r="H12" s="577"/>
      <c r="I12" s="577"/>
      <c r="J12" s="577"/>
      <c r="K12" s="577"/>
      <c r="L12" s="577"/>
      <c r="M12" s="577"/>
      <c r="N12" s="577"/>
      <c r="O12" s="577"/>
      <c r="P12" s="577"/>
      <c r="Q12" s="577"/>
      <c r="R12" s="577"/>
      <c r="S12" s="577"/>
      <c r="T12" s="577"/>
      <c r="U12" s="577"/>
      <c r="V12" s="577"/>
      <c r="W12" s="577"/>
      <c r="X12" s="577"/>
      <c r="Y12" s="577"/>
      <c r="Z12" s="577"/>
      <c r="AA12" s="577"/>
      <c r="AB12" s="577"/>
      <c r="AC12" s="577"/>
      <c r="AD12" s="577"/>
      <c r="AE12" s="577"/>
      <c r="AF12" s="577"/>
      <c r="AG12" s="577"/>
      <c r="AH12" s="577"/>
      <c r="AI12" s="577"/>
      <c r="AJ12" s="577"/>
      <c r="AK12" s="577"/>
      <c r="AL12" s="577"/>
      <c r="AM12" s="577"/>
      <c r="AN12" s="577"/>
      <c r="AO12" s="577"/>
      <c r="AP12" s="577"/>
      <c r="AQ12" s="577"/>
      <c r="AR12" s="577"/>
      <c r="AS12" s="577"/>
      <c r="AT12" s="577"/>
      <c r="AU12" s="577"/>
      <c r="AV12" s="577"/>
      <c r="AW12" s="577"/>
      <c r="AX12" s="577"/>
      <c r="AY12" s="577"/>
      <c r="AZ12" s="577"/>
      <c r="BA12" s="577"/>
      <c r="BB12" s="577"/>
      <c r="BC12" s="577"/>
      <c r="BD12" s="577"/>
      <c r="BE12" s="577"/>
      <c r="BF12" s="577"/>
      <c r="BG12" s="577"/>
      <c r="BH12" s="577"/>
      <c r="BI12" s="577"/>
      <c r="BJ12" s="577"/>
      <c r="BK12" s="577"/>
      <c r="BL12" s="577"/>
      <c r="BM12" s="577"/>
      <c r="BN12" s="577"/>
      <c r="BO12" s="577"/>
      <c r="BP12" s="577"/>
      <c r="BQ12" s="577"/>
      <c r="BR12" s="577"/>
      <c r="BS12" s="577"/>
      <c r="BT12" s="577"/>
      <c r="BU12" s="577"/>
      <c r="BV12" s="577"/>
      <c r="BW12" s="577"/>
      <c r="BX12" s="577"/>
      <c r="BY12" s="577"/>
      <c r="BZ12" s="577"/>
      <c r="CA12" s="577"/>
      <c r="CB12" s="577"/>
      <c r="CC12" s="577"/>
      <c r="CD12" s="577"/>
      <c r="CE12" s="577"/>
      <c r="CF12" s="577"/>
      <c r="CG12" s="577"/>
      <c r="CH12" s="577"/>
      <c r="CI12" s="577"/>
      <c r="CJ12" s="577"/>
      <c r="CK12" s="577"/>
      <c r="CL12" s="577"/>
      <c r="CM12" s="577"/>
      <c r="CN12" s="577"/>
      <c r="CO12" s="577"/>
      <c r="CP12" s="577"/>
      <c r="CQ12" s="577"/>
      <c r="CR12" s="577"/>
      <c r="CS12" s="577"/>
      <c r="CT12" s="577"/>
      <c r="CU12" s="577"/>
      <c r="CV12" s="577"/>
      <c r="CW12" s="577"/>
      <c r="CX12" s="577"/>
      <c r="CY12" s="397"/>
      <c r="CZ12" s="112"/>
      <c r="DA12" s="112"/>
      <c r="DB12" s="112"/>
      <c r="DC12" s="112"/>
      <c r="DD12" s="112"/>
      <c r="DE12" s="112"/>
      <c r="DF12" s="112"/>
      <c r="DG12" s="112"/>
      <c r="DH12" s="112"/>
      <c r="DI12" s="112"/>
      <c r="DJ12" s="112"/>
      <c r="DK12" s="112"/>
    </row>
    <row r="13" spans="1:118" ht="33" customHeight="1" x14ac:dyDescent="0.25">
      <c r="A13" s="578" t="s">
        <v>5</v>
      </c>
      <c r="B13" s="578" t="s">
        <v>6</v>
      </c>
      <c r="C13" s="578" t="s">
        <v>7</v>
      </c>
      <c r="D13" s="571" t="s">
        <v>101</v>
      </c>
      <c r="E13" s="571"/>
      <c r="F13" s="571" t="s">
        <v>925</v>
      </c>
      <c r="G13" s="571"/>
      <c r="H13" s="571"/>
      <c r="I13" s="571"/>
      <c r="J13" s="571"/>
      <c r="K13" s="571"/>
      <c r="L13" s="571"/>
      <c r="M13" s="571"/>
      <c r="N13" s="571"/>
      <c r="O13" s="571"/>
      <c r="P13" s="571"/>
      <c r="Q13" s="571"/>
      <c r="R13" s="571"/>
      <c r="S13" s="571"/>
      <c r="T13" s="571" t="s">
        <v>102</v>
      </c>
      <c r="U13" s="571"/>
      <c r="V13" s="571"/>
      <c r="W13" s="571"/>
      <c r="X13" s="571"/>
      <c r="Y13" s="571"/>
      <c r="Z13" s="571"/>
      <c r="AA13" s="571"/>
      <c r="AB13" s="571"/>
      <c r="AC13" s="571"/>
      <c r="AD13" s="571"/>
      <c r="AE13" s="571"/>
      <c r="AF13" s="571"/>
      <c r="AG13" s="571"/>
      <c r="AH13" s="571" t="s">
        <v>102</v>
      </c>
      <c r="AI13" s="571"/>
      <c r="AJ13" s="571"/>
      <c r="AK13" s="571"/>
      <c r="AL13" s="571"/>
      <c r="AM13" s="571"/>
      <c r="AN13" s="571"/>
      <c r="AO13" s="571"/>
      <c r="AP13" s="571"/>
      <c r="AQ13" s="571"/>
      <c r="AR13" s="571"/>
      <c r="AS13" s="571"/>
      <c r="AT13" s="571"/>
      <c r="AU13" s="571"/>
      <c r="AV13" s="571"/>
      <c r="AW13" s="571"/>
      <c r="AX13" s="571"/>
      <c r="AY13" s="571"/>
      <c r="AZ13" s="571"/>
      <c r="BA13" s="571"/>
      <c r="BB13" s="571"/>
      <c r="BC13" s="571"/>
      <c r="BD13" s="571"/>
      <c r="BE13" s="571"/>
      <c r="BF13" s="571"/>
      <c r="BG13" s="571"/>
      <c r="BH13" s="571"/>
      <c r="BI13" s="571"/>
      <c r="BJ13" s="571"/>
      <c r="BK13" s="571"/>
      <c r="BL13" s="571"/>
      <c r="BM13" s="571"/>
      <c r="BN13" s="571"/>
      <c r="BO13" s="571"/>
      <c r="BP13" s="571"/>
      <c r="BQ13" s="571"/>
      <c r="BR13" s="571"/>
      <c r="BS13" s="571"/>
      <c r="BT13" s="571"/>
      <c r="BU13" s="571"/>
      <c r="BV13" s="571"/>
      <c r="BW13" s="571"/>
      <c r="BX13" s="571"/>
      <c r="BY13" s="571"/>
      <c r="BZ13" s="571"/>
      <c r="CA13" s="571"/>
      <c r="CB13" s="571"/>
      <c r="CC13" s="571"/>
      <c r="CD13" s="571"/>
      <c r="CE13" s="571"/>
      <c r="CF13" s="571"/>
      <c r="CG13" s="571"/>
      <c r="CH13" s="571"/>
      <c r="CI13" s="571"/>
      <c r="CJ13" s="571"/>
      <c r="CK13" s="571"/>
      <c r="CL13" s="571"/>
      <c r="CM13" s="571"/>
      <c r="CN13" s="571"/>
      <c r="CO13" s="571"/>
      <c r="CP13" s="571"/>
      <c r="CQ13" s="571"/>
      <c r="CR13" s="571"/>
      <c r="CS13" s="571"/>
      <c r="CT13" s="571"/>
      <c r="CU13" s="571"/>
      <c r="CV13" s="571"/>
      <c r="CW13" s="571"/>
      <c r="CX13" s="571"/>
      <c r="CY13" s="571"/>
      <c r="CZ13" s="579" t="s">
        <v>53</v>
      </c>
      <c r="DA13" s="113"/>
      <c r="DB13" s="113"/>
      <c r="DC13" s="113"/>
      <c r="DD13" s="113"/>
      <c r="DE13" s="113"/>
      <c r="DF13" s="113"/>
      <c r="DG13" s="113"/>
      <c r="DH13" s="113"/>
      <c r="DI13" s="113"/>
      <c r="DJ13" s="113"/>
      <c r="DK13" s="113"/>
    </row>
    <row r="14" spans="1:118" ht="33" customHeight="1" x14ac:dyDescent="0.25">
      <c r="A14" s="578"/>
      <c r="B14" s="578"/>
      <c r="C14" s="578"/>
      <c r="D14" s="571"/>
      <c r="E14" s="571"/>
      <c r="F14" s="571"/>
      <c r="G14" s="571"/>
      <c r="H14" s="571"/>
      <c r="I14" s="571"/>
      <c r="J14" s="571"/>
      <c r="K14" s="571"/>
      <c r="L14" s="571"/>
      <c r="M14" s="571"/>
      <c r="N14" s="571"/>
      <c r="O14" s="571"/>
      <c r="P14" s="571"/>
      <c r="Q14" s="571"/>
      <c r="R14" s="571"/>
      <c r="S14" s="571"/>
      <c r="T14" s="571" t="s">
        <v>868</v>
      </c>
      <c r="U14" s="571"/>
      <c r="V14" s="571"/>
      <c r="W14" s="571"/>
      <c r="X14" s="571"/>
      <c r="Y14" s="571"/>
      <c r="Z14" s="571"/>
      <c r="AA14" s="571"/>
      <c r="AB14" s="571"/>
      <c r="AC14" s="571"/>
      <c r="AD14" s="571"/>
      <c r="AE14" s="571"/>
      <c r="AF14" s="571"/>
      <c r="AG14" s="571"/>
      <c r="AH14" s="571" t="s">
        <v>869</v>
      </c>
      <c r="AI14" s="571"/>
      <c r="AJ14" s="571"/>
      <c r="AK14" s="571"/>
      <c r="AL14" s="571"/>
      <c r="AM14" s="571"/>
      <c r="AN14" s="571"/>
      <c r="AO14" s="571"/>
      <c r="AP14" s="571"/>
      <c r="AQ14" s="571"/>
      <c r="AR14" s="571"/>
      <c r="AS14" s="571"/>
      <c r="AT14" s="571"/>
      <c r="AU14" s="571"/>
      <c r="AV14" s="571" t="s">
        <v>870</v>
      </c>
      <c r="AW14" s="571"/>
      <c r="AX14" s="571"/>
      <c r="AY14" s="571"/>
      <c r="AZ14" s="571"/>
      <c r="BA14" s="571"/>
      <c r="BB14" s="571"/>
      <c r="BC14" s="571"/>
      <c r="BD14" s="571"/>
      <c r="BE14" s="571"/>
      <c r="BF14" s="571"/>
      <c r="BG14" s="571"/>
      <c r="BH14" s="571"/>
      <c r="BI14" s="571"/>
      <c r="BJ14" s="571" t="s">
        <v>871</v>
      </c>
      <c r="BK14" s="571"/>
      <c r="BL14" s="571"/>
      <c r="BM14" s="571"/>
      <c r="BN14" s="571"/>
      <c r="BO14" s="571"/>
      <c r="BP14" s="571"/>
      <c r="BQ14" s="571"/>
      <c r="BR14" s="571"/>
      <c r="BS14" s="571"/>
      <c r="BT14" s="571"/>
      <c r="BU14" s="571"/>
      <c r="BV14" s="571"/>
      <c r="BW14" s="571"/>
      <c r="BX14" s="571" t="s">
        <v>872</v>
      </c>
      <c r="BY14" s="571"/>
      <c r="BZ14" s="571"/>
      <c r="CA14" s="571"/>
      <c r="CB14" s="571"/>
      <c r="CC14" s="571"/>
      <c r="CD14" s="571"/>
      <c r="CE14" s="571"/>
      <c r="CF14" s="571"/>
      <c r="CG14" s="571"/>
      <c r="CH14" s="571"/>
      <c r="CI14" s="571"/>
      <c r="CJ14" s="571"/>
      <c r="CK14" s="571"/>
      <c r="CL14" s="571" t="s">
        <v>103</v>
      </c>
      <c r="CM14" s="571"/>
      <c r="CN14" s="571"/>
      <c r="CO14" s="571"/>
      <c r="CP14" s="571"/>
      <c r="CQ14" s="571"/>
      <c r="CR14" s="571"/>
      <c r="CS14" s="571"/>
      <c r="CT14" s="571"/>
      <c r="CU14" s="571"/>
      <c r="CV14" s="571"/>
      <c r="CW14" s="571"/>
      <c r="CX14" s="571"/>
      <c r="CY14" s="571"/>
      <c r="CZ14" s="579"/>
    </row>
    <row r="15" spans="1:118" ht="33" customHeight="1" x14ac:dyDescent="0.25">
      <c r="A15" s="578"/>
      <c r="B15" s="578"/>
      <c r="C15" s="578"/>
      <c r="D15" s="571"/>
      <c r="E15" s="571"/>
      <c r="F15" s="571" t="s">
        <v>54</v>
      </c>
      <c r="G15" s="571"/>
      <c r="H15" s="571"/>
      <c r="I15" s="571"/>
      <c r="J15" s="571"/>
      <c r="K15" s="571"/>
      <c r="L15" s="571"/>
      <c r="M15" s="571" t="s">
        <v>55</v>
      </c>
      <c r="N15" s="571"/>
      <c r="O15" s="571"/>
      <c r="P15" s="571"/>
      <c r="Q15" s="571"/>
      <c r="R15" s="571"/>
      <c r="S15" s="571"/>
      <c r="T15" s="571" t="s">
        <v>54</v>
      </c>
      <c r="U15" s="571"/>
      <c r="V15" s="571"/>
      <c r="W15" s="571"/>
      <c r="X15" s="571"/>
      <c r="Y15" s="571"/>
      <c r="Z15" s="571"/>
      <c r="AA15" s="571" t="s">
        <v>55</v>
      </c>
      <c r="AB15" s="571"/>
      <c r="AC15" s="571"/>
      <c r="AD15" s="571"/>
      <c r="AE15" s="571"/>
      <c r="AF15" s="571"/>
      <c r="AG15" s="571"/>
      <c r="AH15" s="571" t="s">
        <v>54</v>
      </c>
      <c r="AI15" s="571"/>
      <c r="AJ15" s="571"/>
      <c r="AK15" s="571"/>
      <c r="AL15" s="571"/>
      <c r="AM15" s="571"/>
      <c r="AN15" s="571"/>
      <c r="AO15" s="571" t="s">
        <v>55</v>
      </c>
      <c r="AP15" s="571"/>
      <c r="AQ15" s="571"/>
      <c r="AR15" s="571"/>
      <c r="AS15" s="571"/>
      <c r="AT15" s="571"/>
      <c r="AU15" s="571"/>
      <c r="AV15" s="571" t="s">
        <v>54</v>
      </c>
      <c r="AW15" s="571"/>
      <c r="AX15" s="571"/>
      <c r="AY15" s="571"/>
      <c r="AZ15" s="571"/>
      <c r="BA15" s="571"/>
      <c r="BB15" s="571"/>
      <c r="BC15" s="571" t="s">
        <v>55</v>
      </c>
      <c r="BD15" s="571"/>
      <c r="BE15" s="571"/>
      <c r="BF15" s="571"/>
      <c r="BG15" s="571"/>
      <c r="BH15" s="571"/>
      <c r="BI15" s="571"/>
      <c r="BJ15" s="571" t="s">
        <v>54</v>
      </c>
      <c r="BK15" s="571"/>
      <c r="BL15" s="571"/>
      <c r="BM15" s="571"/>
      <c r="BN15" s="571"/>
      <c r="BO15" s="571"/>
      <c r="BP15" s="571"/>
      <c r="BQ15" s="571" t="s">
        <v>55</v>
      </c>
      <c r="BR15" s="571"/>
      <c r="BS15" s="571"/>
      <c r="BT15" s="571"/>
      <c r="BU15" s="571"/>
      <c r="BV15" s="571"/>
      <c r="BW15" s="571"/>
      <c r="BX15" s="571" t="s">
        <v>54</v>
      </c>
      <c r="BY15" s="571"/>
      <c r="BZ15" s="571"/>
      <c r="CA15" s="571"/>
      <c r="CB15" s="571"/>
      <c r="CC15" s="571"/>
      <c r="CD15" s="571"/>
      <c r="CE15" s="571" t="s">
        <v>55</v>
      </c>
      <c r="CF15" s="571"/>
      <c r="CG15" s="571"/>
      <c r="CH15" s="571"/>
      <c r="CI15" s="571"/>
      <c r="CJ15" s="571"/>
      <c r="CK15" s="571"/>
      <c r="CL15" s="571" t="s">
        <v>54</v>
      </c>
      <c r="CM15" s="571"/>
      <c r="CN15" s="571"/>
      <c r="CO15" s="571"/>
      <c r="CP15" s="571"/>
      <c r="CQ15" s="571"/>
      <c r="CR15" s="571"/>
      <c r="CS15" s="571" t="s">
        <v>55</v>
      </c>
      <c r="CT15" s="571"/>
      <c r="CU15" s="571"/>
      <c r="CV15" s="571"/>
      <c r="CW15" s="571"/>
      <c r="CX15" s="571"/>
      <c r="CY15" s="571"/>
      <c r="CZ15" s="579"/>
    </row>
    <row r="16" spans="1:118" ht="63" x14ac:dyDescent="0.25">
      <c r="A16" s="578"/>
      <c r="B16" s="578"/>
      <c r="C16" s="578"/>
      <c r="D16" s="571" t="s">
        <v>58</v>
      </c>
      <c r="E16" s="571" t="s">
        <v>55</v>
      </c>
      <c r="F16" s="398" t="s">
        <v>104</v>
      </c>
      <c r="G16" s="571" t="s">
        <v>105</v>
      </c>
      <c r="H16" s="571"/>
      <c r="I16" s="571"/>
      <c r="J16" s="571"/>
      <c r="K16" s="571"/>
      <c r="L16" s="571"/>
      <c r="M16" s="398" t="s">
        <v>104</v>
      </c>
      <c r="N16" s="571" t="s">
        <v>105</v>
      </c>
      <c r="O16" s="571"/>
      <c r="P16" s="571"/>
      <c r="Q16" s="571"/>
      <c r="R16" s="571"/>
      <c r="S16" s="571"/>
      <c r="T16" s="398" t="s">
        <v>104</v>
      </c>
      <c r="U16" s="571" t="s">
        <v>105</v>
      </c>
      <c r="V16" s="571"/>
      <c r="W16" s="571"/>
      <c r="X16" s="571"/>
      <c r="Y16" s="571"/>
      <c r="Z16" s="571"/>
      <c r="AA16" s="398" t="s">
        <v>104</v>
      </c>
      <c r="AB16" s="571" t="s">
        <v>105</v>
      </c>
      <c r="AC16" s="571"/>
      <c r="AD16" s="571"/>
      <c r="AE16" s="571"/>
      <c r="AF16" s="571"/>
      <c r="AG16" s="571"/>
      <c r="AH16" s="398" t="s">
        <v>104</v>
      </c>
      <c r="AI16" s="571" t="s">
        <v>105</v>
      </c>
      <c r="AJ16" s="571"/>
      <c r="AK16" s="571"/>
      <c r="AL16" s="571"/>
      <c r="AM16" s="571"/>
      <c r="AN16" s="571"/>
      <c r="AO16" s="398" t="s">
        <v>104</v>
      </c>
      <c r="AP16" s="571" t="s">
        <v>105</v>
      </c>
      <c r="AQ16" s="571"/>
      <c r="AR16" s="571"/>
      <c r="AS16" s="571"/>
      <c r="AT16" s="571"/>
      <c r="AU16" s="571"/>
      <c r="AV16" s="398" t="s">
        <v>104</v>
      </c>
      <c r="AW16" s="571" t="s">
        <v>105</v>
      </c>
      <c r="AX16" s="571"/>
      <c r="AY16" s="571"/>
      <c r="AZ16" s="571"/>
      <c r="BA16" s="571"/>
      <c r="BB16" s="571"/>
      <c r="BC16" s="398" t="s">
        <v>104</v>
      </c>
      <c r="BD16" s="571" t="s">
        <v>105</v>
      </c>
      <c r="BE16" s="571"/>
      <c r="BF16" s="571"/>
      <c r="BG16" s="571"/>
      <c r="BH16" s="571"/>
      <c r="BI16" s="571"/>
      <c r="BJ16" s="398" t="s">
        <v>104</v>
      </c>
      <c r="BK16" s="571" t="s">
        <v>105</v>
      </c>
      <c r="BL16" s="571"/>
      <c r="BM16" s="571"/>
      <c r="BN16" s="571"/>
      <c r="BO16" s="571"/>
      <c r="BP16" s="571"/>
      <c r="BQ16" s="398" t="s">
        <v>104</v>
      </c>
      <c r="BR16" s="571" t="s">
        <v>105</v>
      </c>
      <c r="BS16" s="571"/>
      <c r="BT16" s="571"/>
      <c r="BU16" s="571"/>
      <c r="BV16" s="571"/>
      <c r="BW16" s="571"/>
      <c r="BX16" s="398" t="s">
        <v>104</v>
      </c>
      <c r="BY16" s="571" t="s">
        <v>105</v>
      </c>
      <c r="BZ16" s="571"/>
      <c r="CA16" s="571"/>
      <c r="CB16" s="571"/>
      <c r="CC16" s="571"/>
      <c r="CD16" s="571"/>
      <c r="CE16" s="398" t="s">
        <v>104</v>
      </c>
      <c r="CF16" s="571" t="s">
        <v>105</v>
      </c>
      <c r="CG16" s="571"/>
      <c r="CH16" s="571"/>
      <c r="CI16" s="571"/>
      <c r="CJ16" s="571"/>
      <c r="CK16" s="571"/>
      <c r="CL16" s="398" t="s">
        <v>104</v>
      </c>
      <c r="CM16" s="571" t="s">
        <v>105</v>
      </c>
      <c r="CN16" s="571"/>
      <c r="CO16" s="571"/>
      <c r="CP16" s="571"/>
      <c r="CQ16" s="571"/>
      <c r="CR16" s="571"/>
      <c r="CS16" s="398" t="s">
        <v>104</v>
      </c>
      <c r="CT16" s="571" t="s">
        <v>105</v>
      </c>
      <c r="CU16" s="571"/>
      <c r="CV16" s="571"/>
      <c r="CW16" s="571"/>
      <c r="CX16" s="571"/>
      <c r="CY16" s="571"/>
      <c r="CZ16" s="579"/>
    </row>
    <row r="17" spans="1:104" ht="66" x14ac:dyDescent="0.25">
      <c r="A17" s="578"/>
      <c r="B17" s="578"/>
      <c r="C17" s="578"/>
      <c r="D17" s="571"/>
      <c r="E17" s="571"/>
      <c r="F17" s="378" t="s">
        <v>106</v>
      </c>
      <c r="G17" s="378" t="s">
        <v>106</v>
      </c>
      <c r="H17" s="399" t="s">
        <v>107</v>
      </c>
      <c r="I17" s="399" t="s">
        <v>108</v>
      </c>
      <c r="J17" s="399" t="s">
        <v>109</v>
      </c>
      <c r="K17" s="399" t="s">
        <v>110</v>
      </c>
      <c r="L17" s="399" t="s">
        <v>111</v>
      </c>
      <c r="M17" s="378" t="s">
        <v>106</v>
      </c>
      <c r="N17" s="378" t="s">
        <v>106</v>
      </c>
      <c r="O17" s="399" t="s">
        <v>107</v>
      </c>
      <c r="P17" s="399" t="s">
        <v>108</v>
      </c>
      <c r="Q17" s="399" t="s">
        <v>109</v>
      </c>
      <c r="R17" s="399" t="s">
        <v>110</v>
      </c>
      <c r="S17" s="399" t="s">
        <v>111</v>
      </c>
      <c r="T17" s="378" t="s">
        <v>106</v>
      </c>
      <c r="U17" s="378" t="s">
        <v>106</v>
      </c>
      <c r="V17" s="399" t="s">
        <v>107</v>
      </c>
      <c r="W17" s="399" t="s">
        <v>108</v>
      </c>
      <c r="X17" s="399" t="s">
        <v>109</v>
      </c>
      <c r="Y17" s="399" t="s">
        <v>110</v>
      </c>
      <c r="Z17" s="399" t="s">
        <v>111</v>
      </c>
      <c r="AA17" s="378" t="s">
        <v>106</v>
      </c>
      <c r="AB17" s="378" t="s">
        <v>106</v>
      </c>
      <c r="AC17" s="399" t="s">
        <v>107</v>
      </c>
      <c r="AD17" s="399" t="s">
        <v>108</v>
      </c>
      <c r="AE17" s="399" t="s">
        <v>109</v>
      </c>
      <c r="AF17" s="399" t="s">
        <v>110</v>
      </c>
      <c r="AG17" s="399" t="s">
        <v>111</v>
      </c>
      <c r="AH17" s="378" t="s">
        <v>106</v>
      </c>
      <c r="AI17" s="378" t="s">
        <v>106</v>
      </c>
      <c r="AJ17" s="399" t="s">
        <v>107</v>
      </c>
      <c r="AK17" s="399" t="s">
        <v>108</v>
      </c>
      <c r="AL17" s="399" t="s">
        <v>109</v>
      </c>
      <c r="AM17" s="399" t="s">
        <v>110</v>
      </c>
      <c r="AN17" s="399" t="s">
        <v>111</v>
      </c>
      <c r="AO17" s="378" t="s">
        <v>106</v>
      </c>
      <c r="AP17" s="378" t="s">
        <v>106</v>
      </c>
      <c r="AQ17" s="399" t="s">
        <v>107</v>
      </c>
      <c r="AR17" s="399" t="s">
        <v>108</v>
      </c>
      <c r="AS17" s="399" t="s">
        <v>109</v>
      </c>
      <c r="AT17" s="399" t="s">
        <v>110</v>
      </c>
      <c r="AU17" s="399" t="s">
        <v>111</v>
      </c>
      <c r="AV17" s="378" t="s">
        <v>106</v>
      </c>
      <c r="AW17" s="378" t="s">
        <v>106</v>
      </c>
      <c r="AX17" s="399" t="s">
        <v>107</v>
      </c>
      <c r="AY17" s="399" t="s">
        <v>108</v>
      </c>
      <c r="AZ17" s="399" t="s">
        <v>109</v>
      </c>
      <c r="BA17" s="399" t="s">
        <v>110</v>
      </c>
      <c r="BB17" s="399" t="s">
        <v>111</v>
      </c>
      <c r="BC17" s="378" t="s">
        <v>106</v>
      </c>
      <c r="BD17" s="378" t="s">
        <v>106</v>
      </c>
      <c r="BE17" s="399" t="s">
        <v>107</v>
      </c>
      <c r="BF17" s="399" t="s">
        <v>108</v>
      </c>
      <c r="BG17" s="399" t="s">
        <v>109</v>
      </c>
      <c r="BH17" s="399" t="s">
        <v>110</v>
      </c>
      <c r="BI17" s="399" t="s">
        <v>111</v>
      </c>
      <c r="BJ17" s="378" t="s">
        <v>106</v>
      </c>
      <c r="BK17" s="378" t="s">
        <v>106</v>
      </c>
      <c r="BL17" s="399" t="s">
        <v>107</v>
      </c>
      <c r="BM17" s="399" t="s">
        <v>108</v>
      </c>
      <c r="BN17" s="399" t="s">
        <v>109</v>
      </c>
      <c r="BO17" s="399" t="s">
        <v>110</v>
      </c>
      <c r="BP17" s="399" t="s">
        <v>111</v>
      </c>
      <c r="BQ17" s="378" t="s">
        <v>106</v>
      </c>
      <c r="BR17" s="378" t="s">
        <v>106</v>
      </c>
      <c r="BS17" s="399" t="s">
        <v>107</v>
      </c>
      <c r="BT17" s="399" t="s">
        <v>108</v>
      </c>
      <c r="BU17" s="399" t="s">
        <v>109</v>
      </c>
      <c r="BV17" s="399" t="s">
        <v>110</v>
      </c>
      <c r="BW17" s="399" t="s">
        <v>111</v>
      </c>
      <c r="BX17" s="378" t="s">
        <v>106</v>
      </c>
      <c r="BY17" s="378" t="s">
        <v>106</v>
      </c>
      <c r="BZ17" s="399" t="s">
        <v>107</v>
      </c>
      <c r="CA17" s="399" t="s">
        <v>108</v>
      </c>
      <c r="CB17" s="399" t="s">
        <v>109</v>
      </c>
      <c r="CC17" s="399" t="s">
        <v>110</v>
      </c>
      <c r="CD17" s="399" t="s">
        <v>111</v>
      </c>
      <c r="CE17" s="378" t="s">
        <v>106</v>
      </c>
      <c r="CF17" s="378" t="s">
        <v>106</v>
      </c>
      <c r="CG17" s="399" t="s">
        <v>107</v>
      </c>
      <c r="CH17" s="399" t="s">
        <v>108</v>
      </c>
      <c r="CI17" s="399" t="s">
        <v>109</v>
      </c>
      <c r="CJ17" s="399" t="s">
        <v>110</v>
      </c>
      <c r="CK17" s="399" t="s">
        <v>111</v>
      </c>
      <c r="CL17" s="378" t="s">
        <v>106</v>
      </c>
      <c r="CM17" s="378" t="s">
        <v>106</v>
      </c>
      <c r="CN17" s="399" t="s">
        <v>107</v>
      </c>
      <c r="CO17" s="399" t="s">
        <v>108</v>
      </c>
      <c r="CP17" s="399" t="s">
        <v>109</v>
      </c>
      <c r="CQ17" s="399" t="s">
        <v>110</v>
      </c>
      <c r="CR17" s="399" t="s">
        <v>111</v>
      </c>
      <c r="CS17" s="378" t="s">
        <v>106</v>
      </c>
      <c r="CT17" s="378" t="s">
        <v>106</v>
      </c>
      <c r="CU17" s="399" t="s">
        <v>107</v>
      </c>
      <c r="CV17" s="399" t="s">
        <v>108</v>
      </c>
      <c r="CW17" s="399" t="s">
        <v>109</v>
      </c>
      <c r="CX17" s="399" t="s">
        <v>110</v>
      </c>
      <c r="CY17" s="399" t="s">
        <v>111</v>
      </c>
      <c r="CZ17" s="579"/>
    </row>
    <row r="18" spans="1:104" x14ac:dyDescent="0.25">
      <c r="A18" s="261">
        <v>1</v>
      </c>
      <c r="B18" s="261">
        <v>2</v>
      </c>
      <c r="C18" s="261">
        <v>3</v>
      </c>
      <c r="D18" s="398">
        <v>4</v>
      </c>
      <c r="E18" s="398">
        <v>5</v>
      </c>
      <c r="F18" s="398" t="s">
        <v>112</v>
      </c>
      <c r="G18" s="398" t="s">
        <v>113</v>
      </c>
      <c r="H18" s="398" t="s">
        <v>114</v>
      </c>
      <c r="I18" s="398" t="s">
        <v>115</v>
      </c>
      <c r="J18" s="398" t="s">
        <v>116</v>
      </c>
      <c r="K18" s="398" t="s">
        <v>117</v>
      </c>
      <c r="L18" s="398" t="s">
        <v>118</v>
      </c>
      <c r="M18" s="398" t="s">
        <v>119</v>
      </c>
      <c r="N18" s="398" t="s">
        <v>120</v>
      </c>
      <c r="O18" s="398" t="s">
        <v>121</v>
      </c>
      <c r="P18" s="398" t="s">
        <v>122</v>
      </c>
      <c r="Q18" s="398" t="s">
        <v>123</v>
      </c>
      <c r="R18" s="398" t="s">
        <v>124</v>
      </c>
      <c r="S18" s="398" t="s">
        <v>125</v>
      </c>
      <c r="T18" s="398" t="s">
        <v>126</v>
      </c>
      <c r="U18" s="398" t="s">
        <v>127</v>
      </c>
      <c r="V18" s="398" t="s">
        <v>128</v>
      </c>
      <c r="W18" s="398" t="s">
        <v>129</v>
      </c>
      <c r="X18" s="398" t="s">
        <v>130</v>
      </c>
      <c r="Y18" s="398" t="s">
        <v>131</v>
      </c>
      <c r="Z18" s="398" t="s">
        <v>132</v>
      </c>
      <c r="AA18" s="398" t="s">
        <v>133</v>
      </c>
      <c r="AB18" s="398" t="s">
        <v>134</v>
      </c>
      <c r="AC18" s="398" t="s">
        <v>135</v>
      </c>
      <c r="AD18" s="398" t="s">
        <v>136</v>
      </c>
      <c r="AE18" s="398" t="s">
        <v>137</v>
      </c>
      <c r="AF18" s="398" t="s">
        <v>138</v>
      </c>
      <c r="AG18" s="398" t="s">
        <v>139</v>
      </c>
      <c r="AH18" s="398" t="s">
        <v>140</v>
      </c>
      <c r="AI18" s="398" t="s">
        <v>141</v>
      </c>
      <c r="AJ18" s="398" t="s">
        <v>142</v>
      </c>
      <c r="AK18" s="398" t="s">
        <v>143</v>
      </c>
      <c r="AL18" s="398" t="s">
        <v>144</v>
      </c>
      <c r="AM18" s="398" t="s">
        <v>145</v>
      </c>
      <c r="AN18" s="398" t="s">
        <v>146</v>
      </c>
      <c r="AO18" s="398" t="s">
        <v>147</v>
      </c>
      <c r="AP18" s="398" t="s">
        <v>148</v>
      </c>
      <c r="AQ18" s="398" t="s">
        <v>149</v>
      </c>
      <c r="AR18" s="398" t="s">
        <v>150</v>
      </c>
      <c r="AS18" s="398" t="s">
        <v>151</v>
      </c>
      <c r="AT18" s="398" t="s">
        <v>152</v>
      </c>
      <c r="AU18" s="398" t="s">
        <v>153</v>
      </c>
      <c r="AV18" s="398" t="s">
        <v>154</v>
      </c>
      <c r="AW18" s="398" t="s">
        <v>155</v>
      </c>
      <c r="AX18" s="398" t="s">
        <v>156</v>
      </c>
      <c r="AY18" s="398" t="s">
        <v>157</v>
      </c>
      <c r="AZ18" s="398" t="s">
        <v>158</v>
      </c>
      <c r="BA18" s="398" t="s">
        <v>159</v>
      </c>
      <c r="BB18" s="398" t="s">
        <v>160</v>
      </c>
      <c r="BC18" s="398" t="s">
        <v>161</v>
      </c>
      <c r="BD18" s="398" t="s">
        <v>162</v>
      </c>
      <c r="BE18" s="398" t="s">
        <v>163</v>
      </c>
      <c r="BF18" s="398" t="s">
        <v>164</v>
      </c>
      <c r="BG18" s="398" t="s">
        <v>165</v>
      </c>
      <c r="BH18" s="398" t="s">
        <v>166</v>
      </c>
      <c r="BI18" s="398" t="s">
        <v>167</v>
      </c>
      <c r="BJ18" s="398" t="s">
        <v>668</v>
      </c>
      <c r="BK18" s="398" t="s">
        <v>669</v>
      </c>
      <c r="BL18" s="398" t="s">
        <v>670</v>
      </c>
      <c r="BM18" s="398" t="s">
        <v>671</v>
      </c>
      <c r="BN18" s="398" t="s">
        <v>672</v>
      </c>
      <c r="BO18" s="398" t="s">
        <v>673</v>
      </c>
      <c r="BP18" s="398" t="s">
        <v>674</v>
      </c>
      <c r="BQ18" s="398" t="s">
        <v>675</v>
      </c>
      <c r="BR18" s="398" t="s">
        <v>676</v>
      </c>
      <c r="BS18" s="398" t="s">
        <v>677</v>
      </c>
      <c r="BT18" s="398" t="s">
        <v>678</v>
      </c>
      <c r="BU18" s="398" t="s">
        <v>679</v>
      </c>
      <c r="BV18" s="398" t="s">
        <v>680</v>
      </c>
      <c r="BW18" s="398" t="s">
        <v>681</v>
      </c>
      <c r="BX18" s="398" t="s">
        <v>682</v>
      </c>
      <c r="BY18" s="398" t="s">
        <v>683</v>
      </c>
      <c r="BZ18" s="398" t="s">
        <v>684</v>
      </c>
      <c r="CA18" s="398" t="s">
        <v>685</v>
      </c>
      <c r="CB18" s="398" t="s">
        <v>686</v>
      </c>
      <c r="CC18" s="398" t="s">
        <v>687</v>
      </c>
      <c r="CD18" s="398" t="s">
        <v>688</v>
      </c>
      <c r="CE18" s="398" t="s">
        <v>689</v>
      </c>
      <c r="CF18" s="398" t="s">
        <v>690</v>
      </c>
      <c r="CG18" s="398" t="s">
        <v>691</v>
      </c>
      <c r="CH18" s="398" t="s">
        <v>692</v>
      </c>
      <c r="CI18" s="398" t="s">
        <v>693</v>
      </c>
      <c r="CJ18" s="398" t="s">
        <v>694</v>
      </c>
      <c r="CK18" s="398" t="s">
        <v>695</v>
      </c>
      <c r="CL18" s="398" t="s">
        <v>168</v>
      </c>
      <c r="CM18" s="398" t="s">
        <v>169</v>
      </c>
      <c r="CN18" s="398" t="s">
        <v>170</v>
      </c>
      <c r="CO18" s="398" t="s">
        <v>171</v>
      </c>
      <c r="CP18" s="398" t="s">
        <v>172</v>
      </c>
      <c r="CQ18" s="398" t="s">
        <v>173</v>
      </c>
      <c r="CR18" s="398" t="s">
        <v>174</v>
      </c>
      <c r="CS18" s="398" t="s">
        <v>175</v>
      </c>
      <c r="CT18" s="398" t="s">
        <v>176</v>
      </c>
      <c r="CU18" s="398" t="s">
        <v>177</v>
      </c>
      <c r="CV18" s="398" t="s">
        <v>178</v>
      </c>
      <c r="CW18" s="398" t="s">
        <v>179</v>
      </c>
      <c r="CX18" s="398" t="s">
        <v>180</v>
      </c>
      <c r="CY18" s="398" t="s">
        <v>181</v>
      </c>
      <c r="CZ18" s="187" t="s">
        <v>182</v>
      </c>
    </row>
    <row r="19" spans="1:104" s="296" customFormat="1" ht="31.5" x14ac:dyDescent="0.25">
      <c r="A19" s="294">
        <f>G0228_1074205010351_02_0_69_!A19</f>
        <v>0</v>
      </c>
      <c r="B19" s="295" t="str">
        <f>G0228_1074205010351_02_0_69_!B19</f>
        <v>ВСЕГО по инвестиционной программе, в том числе:</v>
      </c>
      <c r="C19" s="294" t="str">
        <f>G0228_1074205010351_02_0_69_!C19</f>
        <v>Г</v>
      </c>
      <c r="D19" s="400">
        <f t="shared" ref="D19:BO19" si="0">SUM(D20:D25)</f>
        <v>12.051946058398869</v>
      </c>
      <c r="E19" s="400">
        <f t="shared" si="0"/>
        <v>239.66111272506558</v>
      </c>
      <c r="F19" s="400">
        <f t="shared" si="0"/>
        <v>0</v>
      </c>
      <c r="G19" s="400">
        <f t="shared" si="0"/>
        <v>8.261333333333333</v>
      </c>
      <c r="H19" s="400">
        <f t="shared" si="0"/>
        <v>0</v>
      </c>
      <c r="I19" s="400">
        <f t="shared" si="0"/>
        <v>0</v>
      </c>
      <c r="J19" s="400">
        <f t="shared" si="0"/>
        <v>0</v>
      </c>
      <c r="K19" s="400">
        <f t="shared" si="0"/>
        <v>0</v>
      </c>
      <c r="L19" s="400">
        <f t="shared" si="0"/>
        <v>3</v>
      </c>
      <c r="M19" s="400">
        <f t="shared" si="0"/>
        <v>0</v>
      </c>
      <c r="N19" s="400">
        <f t="shared" si="0"/>
        <v>235.87050000000005</v>
      </c>
      <c r="O19" s="400">
        <f t="shared" si="0"/>
        <v>0</v>
      </c>
      <c r="P19" s="400">
        <f t="shared" si="0"/>
        <v>0</v>
      </c>
      <c r="Q19" s="400">
        <f t="shared" si="0"/>
        <v>0</v>
      </c>
      <c r="R19" s="400">
        <f t="shared" si="0"/>
        <v>0</v>
      </c>
      <c r="S19" s="400">
        <f t="shared" si="0"/>
        <v>1</v>
      </c>
      <c r="T19" s="400">
        <f t="shared" si="0"/>
        <v>0</v>
      </c>
      <c r="U19" s="400">
        <f t="shared" si="0"/>
        <v>3.1905000000000001</v>
      </c>
      <c r="V19" s="400">
        <f t="shared" si="0"/>
        <v>0</v>
      </c>
      <c r="W19" s="400">
        <f t="shared" si="0"/>
        <v>0</v>
      </c>
      <c r="X19" s="400">
        <f t="shared" si="0"/>
        <v>0</v>
      </c>
      <c r="Y19" s="400">
        <f t="shared" si="0"/>
        <v>0</v>
      </c>
      <c r="Z19" s="400">
        <f t="shared" si="0"/>
        <v>1</v>
      </c>
      <c r="AA19" s="400">
        <f t="shared" si="0"/>
        <v>0</v>
      </c>
      <c r="AB19" s="400">
        <f t="shared" si="0"/>
        <v>3.1905000000000001</v>
      </c>
      <c r="AC19" s="400">
        <f t="shared" si="0"/>
        <v>0</v>
      </c>
      <c r="AD19" s="400">
        <f t="shared" si="0"/>
        <v>0</v>
      </c>
      <c r="AE19" s="400">
        <f t="shared" si="0"/>
        <v>0</v>
      </c>
      <c r="AF19" s="400">
        <f t="shared" si="0"/>
        <v>0</v>
      </c>
      <c r="AG19" s="400">
        <f t="shared" si="0"/>
        <v>1</v>
      </c>
      <c r="AH19" s="400">
        <f t="shared" si="0"/>
        <v>0</v>
      </c>
      <c r="AI19" s="400">
        <f t="shared" si="0"/>
        <v>3.2320000000000002</v>
      </c>
      <c r="AJ19" s="400">
        <f t="shared" si="0"/>
        <v>0</v>
      </c>
      <c r="AK19" s="400">
        <f t="shared" si="0"/>
        <v>0</v>
      </c>
      <c r="AL19" s="400">
        <f t="shared" si="0"/>
        <v>0</v>
      </c>
      <c r="AM19" s="400">
        <f t="shared" si="0"/>
        <v>0</v>
      </c>
      <c r="AN19" s="400">
        <f t="shared" si="0"/>
        <v>135</v>
      </c>
      <c r="AO19" s="400">
        <f t="shared" si="0"/>
        <v>0</v>
      </c>
      <c r="AP19" s="400">
        <f t="shared" si="0"/>
        <v>118.11969000000002</v>
      </c>
      <c r="AQ19" s="400">
        <f t="shared" si="0"/>
        <v>0</v>
      </c>
      <c r="AR19" s="400">
        <f t="shared" si="0"/>
        <v>0</v>
      </c>
      <c r="AS19" s="400">
        <f t="shared" si="0"/>
        <v>0</v>
      </c>
      <c r="AT19" s="400">
        <f t="shared" si="0"/>
        <v>0</v>
      </c>
      <c r="AU19" s="400">
        <f t="shared" si="0"/>
        <v>3</v>
      </c>
      <c r="AV19" s="400">
        <f t="shared" si="0"/>
        <v>0</v>
      </c>
      <c r="AW19" s="400">
        <f t="shared" si="0"/>
        <v>5.2035290083333328</v>
      </c>
      <c r="AX19" s="400">
        <f t="shared" si="0"/>
        <v>0</v>
      </c>
      <c r="AY19" s="400">
        <f t="shared" si="0"/>
        <v>0</v>
      </c>
      <c r="AZ19" s="400">
        <f t="shared" si="0"/>
        <v>0</v>
      </c>
      <c r="BA19" s="400">
        <f t="shared" si="0"/>
        <v>0</v>
      </c>
      <c r="BB19" s="400">
        <f t="shared" si="0"/>
        <v>70</v>
      </c>
      <c r="BC19" s="400">
        <f t="shared" si="0"/>
        <v>0</v>
      </c>
      <c r="BD19" s="400">
        <f t="shared" si="0"/>
        <v>121.55186234166668</v>
      </c>
      <c r="BE19" s="400">
        <f t="shared" si="0"/>
        <v>3.19</v>
      </c>
      <c r="BF19" s="400">
        <f t="shared" si="0"/>
        <v>0</v>
      </c>
      <c r="BG19" s="400">
        <f t="shared" si="0"/>
        <v>0</v>
      </c>
      <c r="BH19" s="400">
        <f t="shared" si="0"/>
        <v>0</v>
      </c>
      <c r="BI19" s="400">
        <f t="shared" si="0"/>
        <v>6</v>
      </c>
      <c r="BJ19" s="400">
        <f t="shared" si="0"/>
        <v>0</v>
      </c>
      <c r="BK19" s="400">
        <f t="shared" si="0"/>
        <v>0.16608190682999996</v>
      </c>
      <c r="BL19" s="400">
        <f t="shared" si="0"/>
        <v>0</v>
      </c>
      <c r="BM19" s="400">
        <f t="shared" si="0"/>
        <v>0</v>
      </c>
      <c r="BN19" s="400">
        <f t="shared" si="0"/>
        <v>0</v>
      </c>
      <c r="BO19" s="400">
        <f t="shared" si="0"/>
        <v>0</v>
      </c>
      <c r="BP19" s="400">
        <f t="shared" ref="BP19:CK19" si="1">SUM(BP20:BP25)</f>
        <v>68</v>
      </c>
      <c r="BQ19" s="400">
        <f t="shared" si="1"/>
        <v>0</v>
      </c>
      <c r="BR19" s="400">
        <f t="shared" si="1"/>
        <v>0.16608190682999996</v>
      </c>
      <c r="BS19" s="400">
        <f t="shared" si="1"/>
        <v>0</v>
      </c>
      <c r="BT19" s="400">
        <f t="shared" si="1"/>
        <v>0</v>
      </c>
      <c r="BU19" s="400">
        <f t="shared" si="1"/>
        <v>0</v>
      </c>
      <c r="BV19" s="400">
        <f t="shared" si="1"/>
        <v>0</v>
      </c>
      <c r="BW19" s="400">
        <f t="shared" si="1"/>
        <v>6</v>
      </c>
      <c r="BX19" s="400">
        <f t="shared" si="1"/>
        <v>0</v>
      </c>
      <c r="BY19" s="400">
        <f t="shared" si="1"/>
        <v>0.25983514323553492</v>
      </c>
      <c r="BZ19" s="400">
        <f t="shared" si="1"/>
        <v>0</v>
      </c>
      <c r="CA19" s="400">
        <f t="shared" si="1"/>
        <v>0</v>
      </c>
      <c r="CB19" s="400">
        <f t="shared" si="1"/>
        <v>0</v>
      </c>
      <c r="CC19" s="400">
        <f t="shared" si="1"/>
        <v>0</v>
      </c>
      <c r="CD19" s="400">
        <f t="shared" si="1"/>
        <v>71</v>
      </c>
      <c r="CE19" s="400">
        <f t="shared" si="1"/>
        <v>0</v>
      </c>
      <c r="CF19" s="400">
        <f t="shared" si="1"/>
        <v>0.25983514323553492</v>
      </c>
      <c r="CG19" s="400">
        <f t="shared" si="1"/>
        <v>32</v>
      </c>
      <c r="CH19" s="400">
        <f t="shared" si="1"/>
        <v>0</v>
      </c>
      <c r="CI19" s="400">
        <f t="shared" si="1"/>
        <v>0</v>
      </c>
      <c r="CJ19" s="400">
        <f t="shared" si="1"/>
        <v>0</v>
      </c>
      <c r="CK19" s="400">
        <f t="shared" si="1"/>
        <v>9</v>
      </c>
      <c r="CL19" s="400">
        <f t="shared" ref="CL19:CY19" si="2">SUM(T19,AH19,AV19,BJ19,BX19)</f>
        <v>0</v>
      </c>
      <c r="CM19" s="400">
        <f t="shared" si="2"/>
        <v>12.051946058398867</v>
      </c>
      <c r="CN19" s="400">
        <f t="shared" si="2"/>
        <v>0</v>
      </c>
      <c r="CO19" s="400">
        <f t="shared" si="2"/>
        <v>0</v>
      </c>
      <c r="CP19" s="400">
        <f t="shared" si="2"/>
        <v>0</v>
      </c>
      <c r="CQ19" s="400">
        <f t="shared" si="2"/>
        <v>0</v>
      </c>
      <c r="CR19" s="400">
        <f t="shared" si="2"/>
        <v>345</v>
      </c>
      <c r="CS19" s="400">
        <f t="shared" si="2"/>
        <v>0</v>
      </c>
      <c r="CT19" s="400">
        <f t="shared" si="2"/>
        <v>243.28796939173222</v>
      </c>
      <c r="CU19" s="400">
        <f t="shared" si="2"/>
        <v>35.19</v>
      </c>
      <c r="CV19" s="400">
        <f t="shared" si="2"/>
        <v>0</v>
      </c>
      <c r="CW19" s="400">
        <f t="shared" si="2"/>
        <v>0</v>
      </c>
      <c r="CX19" s="400">
        <f t="shared" si="2"/>
        <v>0</v>
      </c>
      <c r="CY19" s="400">
        <f t="shared" si="2"/>
        <v>25</v>
      </c>
      <c r="CZ19" s="286" t="str">
        <f>IF(G0228_1074205010351_02_0_69_!CT19="","",G0228_1074205010351_02_0_69_!CT19)</f>
        <v>нд</v>
      </c>
    </row>
    <row r="20" spans="1:104" ht="31.5" x14ac:dyDescent="0.25">
      <c r="A20" s="297" t="str">
        <f>G0228_1074205010351_02_0_69_!A20</f>
        <v>0.1</v>
      </c>
      <c r="B20" s="298" t="str">
        <f>G0228_1074205010351_02_0_69_!B20</f>
        <v>Технологическое присоединение, всего</v>
      </c>
      <c r="C20" s="297" t="str">
        <f>G0228_1074205010351_02_0_69_!C20</f>
        <v>Г</v>
      </c>
      <c r="D20" s="374">
        <f t="shared" ref="D20:BO20" si="3">SUM(D26)</f>
        <v>0</v>
      </c>
      <c r="E20" s="374">
        <f t="shared" si="3"/>
        <v>0</v>
      </c>
      <c r="F20" s="374">
        <f t="shared" si="3"/>
        <v>0</v>
      </c>
      <c r="G20" s="374">
        <f t="shared" si="3"/>
        <v>0</v>
      </c>
      <c r="H20" s="374">
        <f t="shared" si="3"/>
        <v>0</v>
      </c>
      <c r="I20" s="374">
        <f t="shared" si="3"/>
        <v>0</v>
      </c>
      <c r="J20" s="374">
        <f t="shared" si="3"/>
        <v>0</v>
      </c>
      <c r="K20" s="374">
        <f t="shared" si="3"/>
        <v>0</v>
      </c>
      <c r="L20" s="374">
        <f t="shared" si="3"/>
        <v>0</v>
      </c>
      <c r="M20" s="374">
        <f t="shared" si="3"/>
        <v>0</v>
      </c>
      <c r="N20" s="374">
        <f t="shared" si="3"/>
        <v>0</v>
      </c>
      <c r="O20" s="374">
        <f t="shared" si="3"/>
        <v>0</v>
      </c>
      <c r="P20" s="374">
        <f t="shared" si="3"/>
        <v>0</v>
      </c>
      <c r="Q20" s="374">
        <f t="shared" si="3"/>
        <v>0</v>
      </c>
      <c r="R20" s="374">
        <f t="shared" si="3"/>
        <v>0</v>
      </c>
      <c r="S20" s="374">
        <f t="shared" si="3"/>
        <v>0</v>
      </c>
      <c r="T20" s="374">
        <f t="shared" si="3"/>
        <v>0</v>
      </c>
      <c r="U20" s="374">
        <f t="shared" si="3"/>
        <v>0</v>
      </c>
      <c r="V20" s="374">
        <f t="shared" si="3"/>
        <v>0</v>
      </c>
      <c r="W20" s="374">
        <f t="shared" si="3"/>
        <v>0</v>
      </c>
      <c r="X20" s="374">
        <f t="shared" si="3"/>
        <v>0</v>
      </c>
      <c r="Y20" s="374">
        <f t="shared" si="3"/>
        <v>0</v>
      </c>
      <c r="Z20" s="374">
        <f t="shared" si="3"/>
        <v>0</v>
      </c>
      <c r="AA20" s="374">
        <f t="shared" si="3"/>
        <v>0</v>
      </c>
      <c r="AB20" s="374">
        <f t="shared" si="3"/>
        <v>0</v>
      </c>
      <c r="AC20" s="374">
        <f t="shared" si="3"/>
        <v>0</v>
      </c>
      <c r="AD20" s="374">
        <f t="shared" si="3"/>
        <v>0</v>
      </c>
      <c r="AE20" s="374">
        <f t="shared" si="3"/>
        <v>0</v>
      </c>
      <c r="AF20" s="374">
        <f t="shared" si="3"/>
        <v>0</v>
      </c>
      <c r="AG20" s="374">
        <f t="shared" si="3"/>
        <v>0</v>
      </c>
      <c r="AH20" s="374">
        <f t="shared" si="3"/>
        <v>0</v>
      </c>
      <c r="AI20" s="374">
        <f t="shared" si="3"/>
        <v>0</v>
      </c>
      <c r="AJ20" s="374">
        <f t="shared" si="3"/>
        <v>0</v>
      </c>
      <c r="AK20" s="374">
        <f t="shared" si="3"/>
        <v>0</v>
      </c>
      <c r="AL20" s="374">
        <f t="shared" si="3"/>
        <v>0</v>
      </c>
      <c r="AM20" s="374">
        <f t="shared" si="3"/>
        <v>0</v>
      </c>
      <c r="AN20" s="374">
        <f t="shared" si="3"/>
        <v>0</v>
      </c>
      <c r="AO20" s="374">
        <f t="shared" si="3"/>
        <v>0</v>
      </c>
      <c r="AP20" s="374">
        <f t="shared" si="3"/>
        <v>0</v>
      </c>
      <c r="AQ20" s="374">
        <f t="shared" si="3"/>
        <v>0</v>
      </c>
      <c r="AR20" s="374">
        <f t="shared" si="3"/>
        <v>0</v>
      </c>
      <c r="AS20" s="374">
        <f t="shared" si="3"/>
        <v>0</v>
      </c>
      <c r="AT20" s="374">
        <f t="shared" si="3"/>
        <v>0</v>
      </c>
      <c r="AU20" s="374">
        <f t="shared" si="3"/>
        <v>0</v>
      </c>
      <c r="AV20" s="374">
        <f t="shared" si="3"/>
        <v>0</v>
      </c>
      <c r="AW20" s="374">
        <f t="shared" si="3"/>
        <v>0</v>
      </c>
      <c r="AX20" s="374">
        <f t="shared" si="3"/>
        <v>0</v>
      </c>
      <c r="AY20" s="374">
        <f t="shared" si="3"/>
        <v>0</v>
      </c>
      <c r="AZ20" s="374">
        <f t="shared" si="3"/>
        <v>0</v>
      </c>
      <c r="BA20" s="374">
        <f t="shared" si="3"/>
        <v>0</v>
      </c>
      <c r="BB20" s="374">
        <f t="shared" si="3"/>
        <v>0</v>
      </c>
      <c r="BC20" s="374">
        <f t="shared" si="3"/>
        <v>0</v>
      </c>
      <c r="BD20" s="374">
        <f t="shared" si="3"/>
        <v>0</v>
      </c>
      <c r="BE20" s="374">
        <f t="shared" si="3"/>
        <v>0</v>
      </c>
      <c r="BF20" s="374">
        <f t="shared" si="3"/>
        <v>0</v>
      </c>
      <c r="BG20" s="374">
        <f t="shared" si="3"/>
        <v>0</v>
      </c>
      <c r="BH20" s="374">
        <f t="shared" si="3"/>
        <v>0</v>
      </c>
      <c r="BI20" s="374">
        <f t="shared" si="3"/>
        <v>0</v>
      </c>
      <c r="BJ20" s="374">
        <f t="shared" si="3"/>
        <v>0</v>
      </c>
      <c r="BK20" s="374">
        <f t="shared" si="3"/>
        <v>0</v>
      </c>
      <c r="BL20" s="374">
        <f t="shared" si="3"/>
        <v>0</v>
      </c>
      <c r="BM20" s="374">
        <f t="shared" si="3"/>
        <v>0</v>
      </c>
      <c r="BN20" s="374">
        <f t="shared" si="3"/>
        <v>0</v>
      </c>
      <c r="BO20" s="374">
        <f t="shared" si="3"/>
        <v>0</v>
      </c>
      <c r="BP20" s="374">
        <f t="shared" ref="BP20:CK20" si="4">SUM(BP26)</f>
        <v>0</v>
      </c>
      <c r="BQ20" s="374">
        <f t="shared" si="4"/>
        <v>0</v>
      </c>
      <c r="BR20" s="374">
        <f t="shared" si="4"/>
        <v>0</v>
      </c>
      <c r="BS20" s="374">
        <f t="shared" si="4"/>
        <v>0</v>
      </c>
      <c r="BT20" s="374">
        <f t="shared" si="4"/>
        <v>0</v>
      </c>
      <c r="BU20" s="374">
        <f t="shared" si="4"/>
        <v>0</v>
      </c>
      <c r="BV20" s="374">
        <f t="shared" si="4"/>
        <v>0</v>
      </c>
      <c r="BW20" s="374">
        <f t="shared" si="4"/>
        <v>0</v>
      </c>
      <c r="BX20" s="374">
        <f t="shared" si="4"/>
        <v>0</v>
      </c>
      <c r="BY20" s="374">
        <f t="shared" si="4"/>
        <v>0</v>
      </c>
      <c r="BZ20" s="374">
        <f t="shared" si="4"/>
        <v>0</v>
      </c>
      <c r="CA20" s="374">
        <f t="shared" si="4"/>
        <v>0</v>
      </c>
      <c r="CB20" s="374">
        <f t="shared" si="4"/>
        <v>0</v>
      </c>
      <c r="CC20" s="374">
        <f t="shared" si="4"/>
        <v>0</v>
      </c>
      <c r="CD20" s="374">
        <f t="shared" si="4"/>
        <v>0</v>
      </c>
      <c r="CE20" s="374">
        <f t="shared" si="4"/>
        <v>0</v>
      </c>
      <c r="CF20" s="374">
        <f t="shared" si="4"/>
        <v>0</v>
      </c>
      <c r="CG20" s="374">
        <f t="shared" si="4"/>
        <v>0</v>
      </c>
      <c r="CH20" s="374">
        <f t="shared" si="4"/>
        <v>0</v>
      </c>
      <c r="CI20" s="374">
        <f t="shared" si="4"/>
        <v>0</v>
      </c>
      <c r="CJ20" s="374">
        <f t="shared" si="4"/>
        <v>0</v>
      </c>
      <c r="CK20" s="374">
        <f t="shared" si="4"/>
        <v>0</v>
      </c>
      <c r="CL20" s="400">
        <f t="shared" ref="CL20:CY38" si="5">SUM(T20,AH20,AV20,BJ20,BX20)</f>
        <v>0</v>
      </c>
      <c r="CM20" s="400">
        <f t="shared" si="5"/>
        <v>0</v>
      </c>
      <c r="CN20" s="400">
        <f t="shared" si="5"/>
        <v>0</v>
      </c>
      <c r="CO20" s="400">
        <f t="shared" si="5"/>
        <v>0</v>
      </c>
      <c r="CP20" s="400">
        <f t="shared" si="5"/>
        <v>0</v>
      </c>
      <c r="CQ20" s="400">
        <f t="shared" si="5"/>
        <v>0</v>
      </c>
      <c r="CR20" s="400">
        <f t="shared" si="5"/>
        <v>0</v>
      </c>
      <c r="CS20" s="400">
        <f t="shared" si="5"/>
        <v>0</v>
      </c>
      <c r="CT20" s="400">
        <f t="shared" si="5"/>
        <v>0</v>
      </c>
      <c r="CU20" s="400">
        <f t="shared" si="5"/>
        <v>0</v>
      </c>
      <c r="CV20" s="400">
        <f t="shared" si="5"/>
        <v>0</v>
      </c>
      <c r="CW20" s="400">
        <f t="shared" si="5"/>
        <v>0</v>
      </c>
      <c r="CX20" s="400">
        <f t="shared" si="5"/>
        <v>0</v>
      </c>
      <c r="CY20" s="400">
        <f t="shared" si="5"/>
        <v>0</v>
      </c>
      <c r="CZ20" s="286" t="str">
        <f>IF(G0228_1074205010351_02_0_69_!CT20="","",G0228_1074205010351_02_0_69_!CT20)</f>
        <v>нд</v>
      </c>
    </row>
    <row r="21" spans="1:104" ht="47.25" x14ac:dyDescent="0.25">
      <c r="A21" s="297" t="str">
        <f>G0228_1074205010351_02_0_69_!A21</f>
        <v>0.2</v>
      </c>
      <c r="B21" s="298" t="str">
        <f>G0228_1074205010351_02_0_69_!B21</f>
        <v>Реконструкция, модернизация, техническое перевооружение, всего</v>
      </c>
      <c r="C21" s="297" t="str">
        <f>G0228_1074205010351_02_0_69_!C21</f>
        <v>Г</v>
      </c>
      <c r="D21" s="374">
        <f t="shared" ref="D21:BO21" si="6">SUM(D44)</f>
        <v>7.4091360583988681</v>
      </c>
      <c r="E21" s="374">
        <f t="shared" si="6"/>
        <v>235.01830272506558</v>
      </c>
      <c r="F21" s="374">
        <f t="shared" si="6"/>
        <v>0</v>
      </c>
      <c r="G21" s="374">
        <f t="shared" si="6"/>
        <v>5.0708333333333329</v>
      </c>
      <c r="H21" s="374">
        <f t="shared" si="6"/>
        <v>0</v>
      </c>
      <c r="I21" s="374">
        <f t="shared" si="6"/>
        <v>0</v>
      </c>
      <c r="J21" s="374">
        <f t="shared" si="6"/>
        <v>0</v>
      </c>
      <c r="K21" s="374">
        <f t="shared" si="6"/>
        <v>0</v>
      </c>
      <c r="L21" s="374">
        <f t="shared" si="6"/>
        <v>2</v>
      </c>
      <c r="M21" s="374">
        <f t="shared" si="6"/>
        <v>0</v>
      </c>
      <c r="N21" s="374">
        <f t="shared" si="6"/>
        <v>232.68000000000004</v>
      </c>
      <c r="O21" s="374">
        <f t="shared" si="6"/>
        <v>0</v>
      </c>
      <c r="P21" s="374">
        <f t="shared" si="6"/>
        <v>0</v>
      </c>
      <c r="Q21" s="374">
        <f t="shared" si="6"/>
        <v>0</v>
      </c>
      <c r="R21" s="374">
        <f t="shared" si="6"/>
        <v>0</v>
      </c>
      <c r="S21" s="374">
        <f t="shared" si="6"/>
        <v>0</v>
      </c>
      <c r="T21" s="374">
        <f t="shared" si="6"/>
        <v>0</v>
      </c>
      <c r="U21" s="374">
        <f t="shared" si="6"/>
        <v>0</v>
      </c>
      <c r="V21" s="374">
        <f t="shared" si="6"/>
        <v>0</v>
      </c>
      <c r="W21" s="374">
        <f t="shared" si="6"/>
        <v>0</v>
      </c>
      <c r="X21" s="374">
        <f t="shared" si="6"/>
        <v>0</v>
      </c>
      <c r="Y21" s="374">
        <f t="shared" si="6"/>
        <v>0</v>
      </c>
      <c r="Z21" s="374">
        <f t="shared" si="6"/>
        <v>0</v>
      </c>
      <c r="AA21" s="374">
        <f t="shared" si="6"/>
        <v>0</v>
      </c>
      <c r="AB21" s="374">
        <f t="shared" si="6"/>
        <v>0</v>
      </c>
      <c r="AC21" s="374">
        <f t="shared" si="6"/>
        <v>0</v>
      </c>
      <c r="AD21" s="374">
        <f t="shared" si="6"/>
        <v>0</v>
      </c>
      <c r="AE21" s="374">
        <f t="shared" si="6"/>
        <v>0</v>
      </c>
      <c r="AF21" s="374">
        <f t="shared" si="6"/>
        <v>0</v>
      </c>
      <c r="AG21" s="374">
        <f t="shared" si="6"/>
        <v>0</v>
      </c>
      <c r="AH21" s="374">
        <f t="shared" si="6"/>
        <v>0</v>
      </c>
      <c r="AI21" s="374">
        <f t="shared" si="6"/>
        <v>1.7796900000000002</v>
      </c>
      <c r="AJ21" s="374">
        <f t="shared" si="6"/>
        <v>0</v>
      </c>
      <c r="AK21" s="374">
        <f t="shared" si="6"/>
        <v>0</v>
      </c>
      <c r="AL21" s="374">
        <f t="shared" si="6"/>
        <v>0</v>
      </c>
      <c r="AM21" s="374">
        <f t="shared" si="6"/>
        <v>0</v>
      </c>
      <c r="AN21" s="374">
        <f t="shared" si="6"/>
        <v>134</v>
      </c>
      <c r="AO21" s="374">
        <f t="shared" si="6"/>
        <v>0</v>
      </c>
      <c r="AP21" s="374">
        <f t="shared" si="6"/>
        <v>118.11969000000002</v>
      </c>
      <c r="AQ21" s="374">
        <f t="shared" si="6"/>
        <v>0</v>
      </c>
      <c r="AR21" s="374">
        <f t="shared" si="6"/>
        <v>0</v>
      </c>
      <c r="AS21" s="374">
        <f t="shared" si="6"/>
        <v>0</v>
      </c>
      <c r="AT21" s="374">
        <f t="shared" si="6"/>
        <v>0</v>
      </c>
      <c r="AU21" s="374">
        <f t="shared" si="6"/>
        <v>2</v>
      </c>
      <c r="AV21" s="374">
        <f t="shared" si="6"/>
        <v>0</v>
      </c>
      <c r="AW21" s="374">
        <f t="shared" si="6"/>
        <v>5.2035290083333328</v>
      </c>
      <c r="AX21" s="374">
        <f t="shared" si="6"/>
        <v>0</v>
      </c>
      <c r="AY21" s="374">
        <f t="shared" si="6"/>
        <v>0</v>
      </c>
      <c r="AZ21" s="374">
        <f t="shared" si="6"/>
        <v>0</v>
      </c>
      <c r="BA21" s="374">
        <f t="shared" si="6"/>
        <v>0</v>
      </c>
      <c r="BB21" s="374">
        <f t="shared" si="6"/>
        <v>70</v>
      </c>
      <c r="BC21" s="374">
        <f t="shared" si="6"/>
        <v>0</v>
      </c>
      <c r="BD21" s="374">
        <f t="shared" si="6"/>
        <v>121.55186234166668</v>
      </c>
      <c r="BE21" s="374">
        <f t="shared" si="6"/>
        <v>3.19</v>
      </c>
      <c r="BF21" s="374">
        <f t="shared" si="6"/>
        <v>0</v>
      </c>
      <c r="BG21" s="374">
        <f t="shared" si="6"/>
        <v>0</v>
      </c>
      <c r="BH21" s="374">
        <f t="shared" si="6"/>
        <v>0</v>
      </c>
      <c r="BI21" s="374">
        <f t="shared" si="6"/>
        <v>6</v>
      </c>
      <c r="BJ21" s="374">
        <f t="shared" si="6"/>
        <v>0</v>
      </c>
      <c r="BK21" s="374">
        <f t="shared" si="6"/>
        <v>0.16608190682999996</v>
      </c>
      <c r="BL21" s="374">
        <f t="shared" si="6"/>
        <v>0</v>
      </c>
      <c r="BM21" s="374">
        <f t="shared" si="6"/>
        <v>0</v>
      </c>
      <c r="BN21" s="374">
        <f t="shared" si="6"/>
        <v>0</v>
      </c>
      <c r="BO21" s="374">
        <f t="shared" si="6"/>
        <v>0</v>
      </c>
      <c r="BP21" s="374">
        <f t="shared" ref="BP21:CK21" si="7">SUM(BP44)</f>
        <v>68</v>
      </c>
      <c r="BQ21" s="374">
        <f t="shared" si="7"/>
        <v>0</v>
      </c>
      <c r="BR21" s="374">
        <f t="shared" si="7"/>
        <v>0.16608190682999996</v>
      </c>
      <c r="BS21" s="374">
        <f t="shared" si="7"/>
        <v>0</v>
      </c>
      <c r="BT21" s="374">
        <f t="shared" si="7"/>
        <v>0</v>
      </c>
      <c r="BU21" s="374">
        <f t="shared" si="7"/>
        <v>0</v>
      </c>
      <c r="BV21" s="374">
        <f t="shared" si="7"/>
        <v>0</v>
      </c>
      <c r="BW21" s="374">
        <f t="shared" si="7"/>
        <v>6</v>
      </c>
      <c r="BX21" s="374">
        <f t="shared" si="7"/>
        <v>0</v>
      </c>
      <c r="BY21" s="374">
        <f t="shared" si="7"/>
        <v>0.25983514323553492</v>
      </c>
      <c r="BZ21" s="374">
        <f t="shared" si="7"/>
        <v>0</v>
      </c>
      <c r="CA21" s="374">
        <f t="shared" si="7"/>
        <v>0</v>
      </c>
      <c r="CB21" s="374">
        <f t="shared" si="7"/>
        <v>0</v>
      </c>
      <c r="CC21" s="374">
        <f t="shared" si="7"/>
        <v>0</v>
      </c>
      <c r="CD21" s="374">
        <f t="shared" si="7"/>
        <v>71</v>
      </c>
      <c r="CE21" s="374">
        <f t="shared" si="7"/>
        <v>0</v>
      </c>
      <c r="CF21" s="374">
        <f t="shared" si="7"/>
        <v>0.25983514323553492</v>
      </c>
      <c r="CG21" s="374">
        <f t="shared" si="7"/>
        <v>32</v>
      </c>
      <c r="CH21" s="374">
        <f t="shared" si="7"/>
        <v>0</v>
      </c>
      <c r="CI21" s="374">
        <f t="shared" si="7"/>
        <v>0</v>
      </c>
      <c r="CJ21" s="374">
        <f t="shared" si="7"/>
        <v>0</v>
      </c>
      <c r="CK21" s="374">
        <f t="shared" si="7"/>
        <v>9</v>
      </c>
      <c r="CL21" s="400">
        <f t="shared" si="5"/>
        <v>0</v>
      </c>
      <c r="CM21" s="400">
        <f t="shared" si="5"/>
        <v>7.4091360583988681</v>
      </c>
      <c r="CN21" s="400">
        <f t="shared" si="5"/>
        <v>0</v>
      </c>
      <c r="CO21" s="400">
        <f t="shared" si="5"/>
        <v>0</v>
      </c>
      <c r="CP21" s="400">
        <f t="shared" si="5"/>
        <v>0</v>
      </c>
      <c r="CQ21" s="400">
        <f t="shared" si="5"/>
        <v>0</v>
      </c>
      <c r="CR21" s="400">
        <f t="shared" si="5"/>
        <v>343</v>
      </c>
      <c r="CS21" s="400">
        <f t="shared" si="5"/>
        <v>0</v>
      </c>
      <c r="CT21" s="400">
        <f t="shared" si="5"/>
        <v>240.09746939173223</v>
      </c>
      <c r="CU21" s="400">
        <f t="shared" si="5"/>
        <v>35.19</v>
      </c>
      <c r="CV21" s="400">
        <f t="shared" si="5"/>
        <v>0</v>
      </c>
      <c r="CW21" s="400">
        <f t="shared" si="5"/>
        <v>0</v>
      </c>
      <c r="CX21" s="400">
        <f t="shared" si="5"/>
        <v>0</v>
      </c>
      <c r="CY21" s="400">
        <f t="shared" si="5"/>
        <v>23</v>
      </c>
      <c r="CZ21" s="286" t="str">
        <f>IF(G0228_1074205010351_02_0_69_!CT21="","",G0228_1074205010351_02_0_69_!CT21)</f>
        <v>нд</v>
      </c>
    </row>
    <row r="22" spans="1:104" ht="94.5" x14ac:dyDescent="0.25">
      <c r="A22" s="297" t="str">
        <f>G0228_1074205010351_02_0_69_!A22</f>
        <v>0.3</v>
      </c>
      <c r="B22" s="298"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297" t="str">
        <f>G0228_1074205010351_02_0_69_!C22</f>
        <v>Г</v>
      </c>
      <c r="D22" s="374">
        <f t="shared" ref="D22:BO22" si="8">SUM(D74)</f>
        <v>0</v>
      </c>
      <c r="E22" s="374">
        <f t="shared" si="8"/>
        <v>0</v>
      </c>
      <c r="F22" s="374">
        <f t="shared" si="8"/>
        <v>0</v>
      </c>
      <c r="G22" s="374">
        <f t="shared" si="8"/>
        <v>0</v>
      </c>
      <c r="H22" s="374">
        <f t="shared" si="8"/>
        <v>0</v>
      </c>
      <c r="I22" s="374">
        <f t="shared" si="8"/>
        <v>0</v>
      </c>
      <c r="J22" s="374">
        <f t="shared" si="8"/>
        <v>0</v>
      </c>
      <c r="K22" s="374">
        <f t="shared" si="8"/>
        <v>0</v>
      </c>
      <c r="L22" s="374">
        <f t="shared" si="8"/>
        <v>0</v>
      </c>
      <c r="M22" s="374">
        <f t="shared" si="8"/>
        <v>0</v>
      </c>
      <c r="N22" s="374">
        <f t="shared" si="8"/>
        <v>0</v>
      </c>
      <c r="O22" s="374">
        <f t="shared" si="8"/>
        <v>0</v>
      </c>
      <c r="P22" s="374">
        <f t="shared" si="8"/>
        <v>0</v>
      </c>
      <c r="Q22" s="374">
        <f t="shared" si="8"/>
        <v>0</v>
      </c>
      <c r="R22" s="374">
        <f t="shared" si="8"/>
        <v>0</v>
      </c>
      <c r="S22" s="374">
        <f t="shared" si="8"/>
        <v>0</v>
      </c>
      <c r="T22" s="374">
        <f t="shared" si="8"/>
        <v>0</v>
      </c>
      <c r="U22" s="374">
        <f t="shared" si="8"/>
        <v>0</v>
      </c>
      <c r="V22" s="374">
        <f t="shared" si="8"/>
        <v>0</v>
      </c>
      <c r="W22" s="374">
        <f t="shared" si="8"/>
        <v>0</v>
      </c>
      <c r="X22" s="374">
        <f t="shared" si="8"/>
        <v>0</v>
      </c>
      <c r="Y22" s="374">
        <f t="shared" si="8"/>
        <v>0</v>
      </c>
      <c r="Z22" s="374">
        <f t="shared" si="8"/>
        <v>0</v>
      </c>
      <c r="AA22" s="374">
        <f t="shared" si="8"/>
        <v>0</v>
      </c>
      <c r="AB22" s="374">
        <f t="shared" si="8"/>
        <v>0</v>
      </c>
      <c r="AC22" s="374">
        <f t="shared" si="8"/>
        <v>0</v>
      </c>
      <c r="AD22" s="374">
        <f t="shared" si="8"/>
        <v>0</v>
      </c>
      <c r="AE22" s="374">
        <f t="shared" si="8"/>
        <v>0</v>
      </c>
      <c r="AF22" s="374">
        <f t="shared" si="8"/>
        <v>0</v>
      </c>
      <c r="AG22" s="374">
        <f t="shared" si="8"/>
        <v>0</v>
      </c>
      <c r="AH22" s="374">
        <f t="shared" si="8"/>
        <v>0</v>
      </c>
      <c r="AI22" s="374">
        <f t="shared" si="8"/>
        <v>0</v>
      </c>
      <c r="AJ22" s="374">
        <f t="shared" si="8"/>
        <v>0</v>
      </c>
      <c r="AK22" s="374">
        <f t="shared" si="8"/>
        <v>0</v>
      </c>
      <c r="AL22" s="374">
        <f t="shared" si="8"/>
        <v>0</v>
      </c>
      <c r="AM22" s="374">
        <f t="shared" si="8"/>
        <v>0</v>
      </c>
      <c r="AN22" s="374">
        <f t="shared" si="8"/>
        <v>0</v>
      </c>
      <c r="AO22" s="374">
        <f t="shared" si="8"/>
        <v>0</v>
      </c>
      <c r="AP22" s="374">
        <f t="shared" si="8"/>
        <v>0</v>
      </c>
      <c r="AQ22" s="374">
        <f t="shared" si="8"/>
        <v>0</v>
      </c>
      <c r="AR22" s="374">
        <f t="shared" si="8"/>
        <v>0</v>
      </c>
      <c r="AS22" s="374">
        <f t="shared" si="8"/>
        <v>0</v>
      </c>
      <c r="AT22" s="374">
        <f t="shared" si="8"/>
        <v>0</v>
      </c>
      <c r="AU22" s="374">
        <f t="shared" si="8"/>
        <v>0</v>
      </c>
      <c r="AV22" s="374">
        <f t="shared" si="8"/>
        <v>0</v>
      </c>
      <c r="AW22" s="374">
        <f t="shared" si="8"/>
        <v>0</v>
      </c>
      <c r="AX22" s="374">
        <f t="shared" si="8"/>
        <v>0</v>
      </c>
      <c r="AY22" s="374">
        <f t="shared" si="8"/>
        <v>0</v>
      </c>
      <c r="AZ22" s="374">
        <f t="shared" si="8"/>
        <v>0</v>
      </c>
      <c r="BA22" s="374">
        <f t="shared" si="8"/>
        <v>0</v>
      </c>
      <c r="BB22" s="374">
        <f t="shared" si="8"/>
        <v>0</v>
      </c>
      <c r="BC22" s="374">
        <f t="shared" si="8"/>
        <v>0</v>
      </c>
      <c r="BD22" s="374">
        <f t="shared" si="8"/>
        <v>0</v>
      </c>
      <c r="BE22" s="374">
        <f t="shared" si="8"/>
        <v>0</v>
      </c>
      <c r="BF22" s="374">
        <f t="shared" si="8"/>
        <v>0</v>
      </c>
      <c r="BG22" s="374">
        <f t="shared" si="8"/>
        <v>0</v>
      </c>
      <c r="BH22" s="374">
        <f t="shared" si="8"/>
        <v>0</v>
      </c>
      <c r="BI22" s="374">
        <f t="shared" si="8"/>
        <v>0</v>
      </c>
      <c r="BJ22" s="374">
        <f t="shared" si="8"/>
        <v>0</v>
      </c>
      <c r="BK22" s="374">
        <f t="shared" si="8"/>
        <v>0</v>
      </c>
      <c r="BL22" s="374">
        <f t="shared" si="8"/>
        <v>0</v>
      </c>
      <c r="BM22" s="374">
        <f t="shared" si="8"/>
        <v>0</v>
      </c>
      <c r="BN22" s="374">
        <f t="shared" si="8"/>
        <v>0</v>
      </c>
      <c r="BO22" s="374">
        <f t="shared" si="8"/>
        <v>0</v>
      </c>
      <c r="BP22" s="374">
        <f t="shared" ref="BP22:CK22" si="9">SUM(BP74)</f>
        <v>0</v>
      </c>
      <c r="BQ22" s="374">
        <f t="shared" si="9"/>
        <v>0</v>
      </c>
      <c r="BR22" s="374">
        <f t="shared" si="9"/>
        <v>0</v>
      </c>
      <c r="BS22" s="374">
        <f t="shared" si="9"/>
        <v>0</v>
      </c>
      <c r="BT22" s="374">
        <f t="shared" si="9"/>
        <v>0</v>
      </c>
      <c r="BU22" s="374">
        <f t="shared" si="9"/>
        <v>0</v>
      </c>
      <c r="BV22" s="374">
        <f t="shared" si="9"/>
        <v>0</v>
      </c>
      <c r="BW22" s="374">
        <f t="shared" si="9"/>
        <v>0</v>
      </c>
      <c r="BX22" s="374">
        <f t="shared" si="9"/>
        <v>0</v>
      </c>
      <c r="BY22" s="374">
        <f t="shared" si="9"/>
        <v>0</v>
      </c>
      <c r="BZ22" s="374">
        <f t="shared" si="9"/>
        <v>0</v>
      </c>
      <c r="CA22" s="374">
        <f t="shared" si="9"/>
        <v>0</v>
      </c>
      <c r="CB22" s="374">
        <f t="shared" si="9"/>
        <v>0</v>
      </c>
      <c r="CC22" s="374">
        <f t="shared" si="9"/>
        <v>0</v>
      </c>
      <c r="CD22" s="374">
        <f t="shared" si="9"/>
        <v>0</v>
      </c>
      <c r="CE22" s="374">
        <f t="shared" si="9"/>
        <v>0</v>
      </c>
      <c r="CF22" s="374">
        <f t="shared" si="9"/>
        <v>0</v>
      </c>
      <c r="CG22" s="374">
        <f t="shared" si="9"/>
        <v>0</v>
      </c>
      <c r="CH22" s="374">
        <f t="shared" si="9"/>
        <v>0</v>
      </c>
      <c r="CI22" s="374">
        <f t="shared" si="9"/>
        <v>0</v>
      </c>
      <c r="CJ22" s="374">
        <f t="shared" si="9"/>
        <v>0</v>
      </c>
      <c r="CK22" s="374">
        <f t="shared" si="9"/>
        <v>0</v>
      </c>
      <c r="CL22" s="400">
        <f t="shared" si="5"/>
        <v>0</v>
      </c>
      <c r="CM22" s="400">
        <f t="shared" si="5"/>
        <v>0</v>
      </c>
      <c r="CN22" s="400">
        <f t="shared" si="5"/>
        <v>0</v>
      </c>
      <c r="CO22" s="400">
        <f t="shared" si="5"/>
        <v>0</v>
      </c>
      <c r="CP22" s="400">
        <f t="shared" si="5"/>
        <v>0</v>
      </c>
      <c r="CQ22" s="400">
        <f t="shared" si="5"/>
        <v>0</v>
      </c>
      <c r="CR22" s="400">
        <f t="shared" si="5"/>
        <v>0</v>
      </c>
      <c r="CS22" s="400">
        <f t="shared" si="5"/>
        <v>0</v>
      </c>
      <c r="CT22" s="400">
        <f t="shared" si="5"/>
        <v>0</v>
      </c>
      <c r="CU22" s="400">
        <f t="shared" si="5"/>
        <v>0</v>
      </c>
      <c r="CV22" s="400">
        <f t="shared" si="5"/>
        <v>0</v>
      </c>
      <c r="CW22" s="400">
        <f t="shared" si="5"/>
        <v>0</v>
      </c>
      <c r="CX22" s="400">
        <f t="shared" si="5"/>
        <v>0</v>
      </c>
      <c r="CY22" s="400">
        <f t="shared" si="5"/>
        <v>0</v>
      </c>
      <c r="CZ22" s="286" t="str">
        <f>IF(G0228_1074205010351_02_0_69_!CT22="","",G0228_1074205010351_02_0_69_!CT22)</f>
        <v>нд</v>
      </c>
    </row>
    <row r="23" spans="1:104" ht="47.25" x14ac:dyDescent="0.25">
      <c r="A23" s="297" t="str">
        <f>G0228_1074205010351_02_0_69_!A23</f>
        <v>0.4</v>
      </c>
      <c r="B23" s="298" t="str">
        <f>G0228_1074205010351_02_0_69_!B23</f>
        <v>Прочее новое строительство объектов электросетевого хозяйства, всего</v>
      </c>
      <c r="C23" s="297" t="str">
        <f>G0228_1074205010351_02_0_69_!C23</f>
        <v>Г</v>
      </c>
      <c r="D23" s="374">
        <f t="shared" ref="D23:BO23" si="10">SUM(D78)</f>
        <v>0</v>
      </c>
      <c r="E23" s="374">
        <f t="shared" si="10"/>
        <v>0</v>
      </c>
      <c r="F23" s="374">
        <f t="shared" si="10"/>
        <v>0</v>
      </c>
      <c r="G23" s="374">
        <f t="shared" si="10"/>
        <v>0</v>
      </c>
      <c r="H23" s="374">
        <f t="shared" si="10"/>
        <v>0</v>
      </c>
      <c r="I23" s="374">
        <f t="shared" si="10"/>
        <v>0</v>
      </c>
      <c r="J23" s="374">
        <f t="shared" si="10"/>
        <v>0</v>
      </c>
      <c r="K23" s="374">
        <f t="shared" si="10"/>
        <v>0</v>
      </c>
      <c r="L23" s="374">
        <f t="shared" si="10"/>
        <v>0</v>
      </c>
      <c r="M23" s="374">
        <f t="shared" si="10"/>
        <v>0</v>
      </c>
      <c r="N23" s="374">
        <f t="shared" si="10"/>
        <v>0</v>
      </c>
      <c r="O23" s="374">
        <f t="shared" si="10"/>
        <v>0</v>
      </c>
      <c r="P23" s="374">
        <f t="shared" si="10"/>
        <v>0</v>
      </c>
      <c r="Q23" s="374">
        <f t="shared" si="10"/>
        <v>0</v>
      </c>
      <c r="R23" s="374">
        <f t="shared" si="10"/>
        <v>0</v>
      </c>
      <c r="S23" s="374">
        <f t="shared" si="10"/>
        <v>0</v>
      </c>
      <c r="T23" s="374">
        <f t="shared" si="10"/>
        <v>0</v>
      </c>
      <c r="U23" s="374">
        <f t="shared" si="10"/>
        <v>0</v>
      </c>
      <c r="V23" s="374">
        <f t="shared" si="10"/>
        <v>0</v>
      </c>
      <c r="W23" s="374">
        <f t="shared" si="10"/>
        <v>0</v>
      </c>
      <c r="X23" s="374">
        <f t="shared" si="10"/>
        <v>0</v>
      </c>
      <c r="Y23" s="374">
        <f t="shared" si="10"/>
        <v>0</v>
      </c>
      <c r="Z23" s="374">
        <f t="shared" si="10"/>
        <v>0</v>
      </c>
      <c r="AA23" s="374">
        <f t="shared" si="10"/>
        <v>0</v>
      </c>
      <c r="AB23" s="374">
        <f t="shared" si="10"/>
        <v>0</v>
      </c>
      <c r="AC23" s="374">
        <f t="shared" si="10"/>
        <v>0</v>
      </c>
      <c r="AD23" s="374">
        <f t="shared" si="10"/>
        <v>0</v>
      </c>
      <c r="AE23" s="374">
        <f t="shared" si="10"/>
        <v>0</v>
      </c>
      <c r="AF23" s="374">
        <f t="shared" si="10"/>
        <v>0</v>
      </c>
      <c r="AG23" s="374">
        <f t="shared" si="10"/>
        <v>0</v>
      </c>
      <c r="AH23" s="374">
        <f t="shared" si="10"/>
        <v>0</v>
      </c>
      <c r="AI23" s="374">
        <f t="shared" si="10"/>
        <v>0</v>
      </c>
      <c r="AJ23" s="374">
        <f t="shared" si="10"/>
        <v>0</v>
      </c>
      <c r="AK23" s="374">
        <f t="shared" si="10"/>
        <v>0</v>
      </c>
      <c r="AL23" s="374">
        <f t="shared" si="10"/>
        <v>0</v>
      </c>
      <c r="AM23" s="374">
        <f t="shared" si="10"/>
        <v>0</v>
      </c>
      <c r="AN23" s="374">
        <f t="shared" si="10"/>
        <v>0</v>
      </c>
      <c r="AO23" s="374">
        <f t="shared" si="10"/>
        <v>0</v>
      </c>
      <c r="AP23" s="374">
        <f t="shared" si="10"/>
        <v>0</v>
      </c>
      <c r="AQ23" s="374">
        <f t="shared" si="10"/>
        <v>0</v>
      </c>
      <c r="AR23" s="374">
        <f t="shared" si="10"/>
        <v>0</v>
      </c>
      <c r="AS23" s="374">
        <f t="shared" si="10"/>
        <v>0</v>
      </c>
      <c r="AT23" s="374">
        <f t="shared" si="10"/>
        <v>0</v>
      </c>
      <c r="AU23" s="374">
        <f t="shared" si="10"/>
        <v>0</v>
      </c>
      <c r="AV23" s="374">
        <f t="shared" si="10"/>
        <v>0</v>
      </c>
      <c r="AW23" s="374">
        <f t="shared" si="10"/>
        <v>0</v>
      </c>
      <c r="AX23" s="374">
        <f t="shared" si="10"/>
        <v>0</v>
      </c>
      <c r="AY23" s="374">
        <f t="shared" si="10"/>
        <v>0</v>
      </c>
      <c r="AZ23" s="374">
        <f t="shared" si="10"/>
        <v>0</v>
      </c>
      <c r="BA23" s="374">
        <f t="shared" si="10"/>
        <v>0</v>
      </c>
      <c r="BB23" s="374">
        <f t="shared" si="10"/>
        <v>0</v>
      </c>
      <c r="BC23" s="374">
        <f t="shared" si="10"/>
        <v>0</v>
      </c>
      <c r="BD23" s="374">
        <f t="shared" si="10"/>
        <v>0</v>
      </c>
      <c r="BE23" s="374">
        <f t="shared" si="10"/>
        <v>0</v>
      </c>
      <c r="BF23" s="374">
        <f t="shared" si="10"/>
        <v>0</v>
      </c>
      <c r="BG23" s="374">
        <f t="shared" si="10"/>
        <v>0</v>
      </c>
      <c r="BH23" s="374">
        <f t="shared" si="10"/>
        <v>0</v>
      </c>
      <c r="BI23" s="374">
        <f t="shared" si="10"/>
        <v>0</v>
      </c>
      <c r="BJ23" s="374">
        <f t="shared" si="10"/>
        <v>0</v>
      </c>
      <c r="BK23" s="374">
        <f t="shared" si="10"/>
        <v>0</v>
      </c>
      <c r="BL23" s="374">
        <f t="shared" si="10"/>
        <v>0</v>
      </c>
      <c r="BM23" s="374">
        <f t="shared" si="10"/>
        <v>0</v>
      </c>
      <c r="BN23" s="374">
        <f t="shared" si="10"/>
        <v>0</v>
      </c>
      <c r="BO23" s="374">
        <f t="shared" si="10"/>
        <v>0</v>
      </c>
      <c r="BP23" s="374">
        <f t="shared" ref="BP23:CK23" si="11">SUM(BP78)</f>
        <v>0</v>
      </c>
      <c r="BQ23" s="374">
        <f t="shared" si="11"/>
        <v>0</v>
      </c>
      <c r="BR23" s="374">
        <f t="shared" si="11"/>
        <v>0</v>
      </c>
      <c r="BS23" s="374">
        <f t="shared" si="11"/>
        <v>0</v>
      </c>
      <c r="BT23" s="374">
        <f t="shared" si="11"/>
        <v>0</v>
      </c>
      <c r="BU23" s="374">
        <f t="shared" si="11"/>
        <v>0</v>
      </c>
      <c r="BV23" s="374">
        <f t="shared" si="11"/>
        <v>0</v>
      </c>
      <c r="BW23" s="374">
        <f t="shared" si="11"/>
        <v>0</v>
      </c>
      <c r="BX23" s="374">
        <f t="shared" si="11"/>
        <v>0</v>
      </c>
      <c r="BY23" s="374">
        <f t="shared" si="11"/>
        <v>0</v>
      </c>
      <c r="BZ23" s="374">
        <f t="shared" si="11"/>
        <v>0</v>
      </c>
      <c r="CA23" s="374">
        <f t="shared" si="11"/>
        <v>0</v>
      </c>
      <c r="CB23" s="374">
        <f t="shared" si="11"/>
        <v>0</v>
      </c>
      <c r="CC23" s="374">
        <f t="shared" si="11"/>
        <v>0</v>
      </c>
      <c r="CD23" s="374">
        <f t="shared" si="11"/>
        <v>0</v>
      </c>
      <c r="CE23" s="374">
        <f t="shared" si="11"/>
        <v>0</v>
      </c>
      <c r="CF23" s="374">
        <f t="shared" si="11"/>
        <v>0</v>
      </c>
      <c r="CG23" s="374">
        <f t="shared" si="11"/>
        <v>0</v>
      </c>
      <c r="CH23" s="374">
        <f t="shared" si="11"/>
        <v>0</v>
      </c>
      <c r="CI23" s="374">
        <f t="shared" si="11"/>
        <v>0</v>
      </c>
      <c r="CJ23" s="374">
        <f t="shared" si="11"/>
        <v>0</v>
      </c>
      <c r="CK23" s="374">
        <f t="shared" si="11"/>
        <v>0</v>
      </c>
      <c r="CL23" s="400">
        <f t="shared" si="5"/>
        <v>0</v>
      </c>
      <c r="CM23" s="400">
        <f t="shared" si="5"/>
        <v>0</v>
      </c>
      <c r="CN23" s="400">
        <f t="shared" si="5"/>
        <v>0</v>
      </c>
      <c r="CO23" s="400">
        <f t="shared" si="5"/>
        <v>0</v>
      </c>
      <c r="CP23" s="400">
        <f t="shared" si="5"/>
        <v>0</v>
      </c>
      <c r="CQ23" s="400">
        <f t="shared" si="5"/>
        <v>0</v>
      </c>
      <c r="CR23" s="400">
        <f t="shared" si="5"/>
        <v>0</v>
      </c>
      <c r="CS23" s="400">
        <f t="shared" si="5"/>
        <v>0</v>
      </c>
      <c r="CT23" s="400">
        <f t="shared" si="5"/>
        <v>0</v>
      </c>
      <c r="CU23" s="400">
        <f t="shared" si="5"/>
        <v>0</v>
      </c>
      <c r="CV23" s="400">
        <f t="shared" si="5"/>
        <v>0</v>
      </c>
      <c r="CW23" s="400">
        <f t="shared" si="5"/>
        <v>0</v>
      </c>
      <c r="CX23" s="400">
        <f t="shared" si="5"/>
        <v>0</v>
      </c>
      <c r="CY23" s="400">
        <f t="shared" si="5"/>
        <v>0</v>
      </c>
      <c r="CZ23" s="286" t="str">
        <f>IF(G0228_1074205010351_02_0_69_!CT23="","",G0228_1074205010351_02_0_69_!CT23)</f>
        <v>нд</v>
      </c>
    </row>
    <row r="24" spans="1:104" ht="47.25" x14ac:dyDescent="0.25">
      <c r="A24" s="297" t="str">
        <f>G0228_1074205010351_02_0_69_!A24</f>
        <v>0.5</v>
      </c>
      <c r="B24" s="298" t="str">
        <f>G0228_1074205010351_02_0_69_!B24</f>
        <v>Покупка земельных участков для целей реализации инвестиционных проектов, всего</v>
      </c>
      <c r="C24" s="297" t="str">
        <f>G0228_1074205010351_02_0_69_!C24</f>
        <v>Г</v>
      </c>
      <c r="D24" s="374">
        <f t="shared" ref="D24:BO25" si="12">SUM(D83)</f>
        <v>0</v>
      </c>
      <c r="E24" s="374">
        <f t="shared" si="12"/>
        <v>0</v>
      </c>
      <c r="F24" s="374">
        <f t="shared" si="12"/>
        <v>0</v>
      </c>
      <c r="G24" s="374">
        <f t="shared" si="12"/>
        <v>0</v>
      </c>
      <c r="H24" s="374">
        <f t="shared" si="12"/>
        <v>0</v>
      </c>
      <c r="I24" s="374">
        <f t="shared" si="12"/>
        <v>0</v>
      </c>
      <c r="J24" s="374">
        <f t="shared" si="12"/>
        <v>0</v>
      </c>
      <c r="K24" s="374">
        <f t="shared" si="12"/>
        <v>0</v>
      </c>
      <c r="L24" s="374">
        <f t="shared" si="12"/>
        <v>0</v>
      </c>
      <c r="M24" s="374">
        <f t="shared" si="12"/>
        <v>0</v>
      </c>
      <c r="N24" s="374">
        <f t="shared" si="12"/>
        <v>0</v>
      </c>
      <c r="O24" s="374">
        <f t="shared" si="12"/>
        <v>0</v>
      </c>
      <c r="P24" s="374">
        <f t="shared" si="12"/>
        <v>0</v>
      </c>
      <c r="Q24" s="374">
        <f t="shared" si="12"/>
        <v>0</v>
      </c>
      <c r="R24" s="374">
        <f t="shared" si="12"/>
        <v>0</v>
      </c>
      <c r="S24" s="374">
        <f t="shared" si="12"/>
        <v>0</v>
      </c>
      <c r="T24" s="374">
        <f t="shared" si="12"/>
        <v>0</v>
      </c>
      <c r="U24" s="374">
        <f t="shared" si="12"/>
        <v>0</v>
      </c>
      <c r="V24" s="374">
        <f t="shared" si="12"/>
        <v>0</v>
      </c>
      <c r="W24" s="374">
        <f t="shared" si="12"/>
        <v>0</v>
      </c>
      <c r="X24" s="374">
        <f t="shared" si="12"/>
        <v>0</v>
      </c>
      <c r="Y24" s="374">
        <f t="shared" si="12"/>
        <v>0</v>
      </c>
      <c r="Z24" s="374">
        <f t="shared" si="12"/>
        <v>0</v>
      </c>
      <c r="AA24" s="374">
        <f t="shared" si="12"/>
        <v>0</v>
      </c>
      <c r="AB24" s="374">
        <f t="shared" si="12"/>
        <v>0</v>
      </c>
      <c r="AC24" s="374">
        <f t="shared" si="12"/>
        <v>0</v>
      </c>
      <c r="AD24" s="374">
        <f t="shared" si="12"/>
        <v>0</v>
      </c>
      <c r="AE24" s="374">
        <f t="shared" si="12"/>
        <v>0</v>
      </c>
      <c r="AF24" s="374">
        <f t="shared" si="12"/>
        <v>0</v>
      </c>
      <c r="AG24" s="374">
        <f t="shared" si="12"/>
        <v>0</v>
      </c>
      <c r="AH24" s="374">
        <f t="shared" si="12"/>
        <v>0</v>
      </c>
      <c r="AI24" s="374">
        <f t="shared" si="12"/>
        <v>0</v>
      </c>
      <c r="AJ24" s="374">
        <f t="shared" si="12"/>
        <v>0</v>
      </c>
      <c r="AK24" s="374">
        <f t="shared" si="12"/>
        <v>0</v>
      </c>
      <c r="AL24" s="374">
        <f t="shared" si="12"/>
        <v>0</v>
      </c>
      <c r="AM24" s="374">
        <f t="shared" si="12"/>
        <v>0</v>
      </c>
      <c r="AN24" s="374">
        <f t="shared" si="12"/>
        <v>0</v>
      </c>
      <c r="AO24" s="374">
        <f t="shared" si="12"/>
        <v>0</v>
      </c>
      <c r="AP24" s="374">
        <f t="shared" si="12"/>
        <v>0</v>
      </c>
      <c r="AQ24" s="374">
        <f t="shared" si="12"/>
        <v>0</v>
      </c>
      <c r="AR24" s="374">
        <f t="shared" si="12"/>
        <v>0</v>
      </c>
      <c r="AS24" s="374">
        <f t="shared" si="12"/>
        <v>0</v>
      </c>
      <c r="AT24" s="374">
        <f t="shared" si="12"/>
        <v>0</v>
      </c>
      <c r="AU24" s="374">
        <f t="shared" si="12"/>
        <v>0</v>
      </c>
      <c r="AV24" s="374">
        <f t="shared" si="12"/>
        <v>0</v>
      </c>
      <c r="AW24" s="374">
        <f t="shared" si="12"/>
        <v>0</v>
      </c>
      <c r="AX24" s="374">
        <f t="shared" si="12"/>
        <v>0</v>
      </c>
      <c r="AY24" s="374">
        <f t="shared" si="12"/>
        <v>0</v>
      </c>
      <c r="AZ24" s="374">
        <f t="shared" si="12"/>
        <v>0</v>
      </c>
      <c r="BA24" s="374">
        <f t="shared" si="12"/>
        <v>0</v>
      </c>
      <c r="BB24" s="374">
        <f t="shared" si="12"/>
        <v>0</v>
      </c>
      <c r="BC24" s="374">
        <f t="shared" si="12"/>
        <v>0</v>
      </c>
      <c r="BD24" s="374">
        <f t="shared" si="12"/>
        <v>0</v>
      </c>
      <c r="BE24" s="374">
        <f t="shared" si="12"/>
        <v>0</v>
      </c>
      <c r="BF24" s="374">
        <f t="shared" si="12"/>
        <v>0</v>
      </c>
      <c r="BG24" s="374">
        <f t="shared" si="12"/>
        <v>0</v>
      </c>
      <c r="BH24" s="374">
        <f t="shared" si="12"/>
        <v>0</v>
      </c>
      <c r="BI24" s="374">
        <f t="shared" si="12"/>
        <v>0</v>
      </c>
      <c r="BJ24" s="374">
        <f t="shared" si="12"/>
        <v>0</v>
      </c>
      <c r="BK24" s="374">
        <f t="shared" si="12"/>
        <v>0</v>
      </c>
      <c r="BL24" s="374">
        <f t="shared" si="12"/>
        <v>0</v>
      </c>
      <c r="BM24" s="374">
        <f t="shared" si="12"/>
        <v>0</v>
      </c>
      <c r="BN24" s="374">
        <f t="shared" si="12"/>
        <v>0</v>
      </c>
      <c r="BO24" s="374">
        <f t="shared" si="12"/>
        <v>0</v>
      </c>
      <c r="BP24" s="374">
        <f t="shared" ref="BP24:CK25" si="13">SUM(BP83)</f>
        <v>0</v>
      </c>
      <c r="BQ24" s="374">
        <f t="shared" si="13"/>
        <v>0</v>
      </c>
      <c r="BR24" s="374">
        <f t="shared" si="13"/>
        <v>0</v>
      </c>
      <c r="BS24" s="374">
        <f t="shared" si="13"/>
        <v>0</v>
      </c>
      <c r="BT24" s="374">
        <f t="shared" si="13"/>
        <v>0</v>
      </c>
      <c r="BU24" s="374">
        <f t="shared" si="13"/>
        <v>0</v>
      </c>
      <c r="BV24" s="374">
        <f t="shared" si="13"/>
        <v>0</v>
      </c>
      <c r="BW24" s="374">
        <f t="shared" si="13"/>
        <v>0</v>
      </c>
      <c r="BX24" s="374">
        <f t="shared" si="13"/>
        <v>0</v>
      </c>
      <c r="BY24" s="374">
        <f t="shared" si="13"/>
        <v>0</v>
      </c>
      <c r="BZ24" s="374">
        <f t="shared" si="13"/>
        <v>0</v>
      </c>
      <c r="CA24" s="374">
        <f t="shared" si="13"/>
        <v>0</v>
      </c>
      <c r="CB24" s="374">
        <f t="shared" si="13"/>
        <v>0</v>
      </c>
      <c r="CC24" s="374">
        <f t="shared" si="13"/>
        <v>0</v>
      </c>
      <c r="CD24" s="374">
        <f t="shared" si="13"/>
        <v>0</v>
      </c>
      <c r="CE24" s="374">
        <f t="shared" si="13"/>
        <v>0</v>
      </c>
      <c r="CF24" s="374">
        <f t="shared" si="13"/>
        <v>0</v>
      </c>
      <c r="CG24" s="374">
        <f t="shared" si="13"/>
        <v>0</v>
      </c>
      <c r="CH24" s="374">
        <f t="shared" si="13"/>
        <v>0</v>
      </c>
      <c r="CI24" s="374">
        <f t="shared" si="13"/>
        <v>0</v>
      </c>
      <c r="CJ24" s="374">
        <f t="shared" si="13"/>
        <v>0</v>
      </c>
      <c r="CK24" s="374">
        <f t="shared" si="13"/>
        <v>0</v>
      </c>
      <c r="CL24" s="400">
        <f t="shared" si="5"/>
        <v>0</v>
      </c>
      <c r="CM24" s="400">
        <f t="shared" si="5"/>
        <v>0</v>
      </c>
      <c r="CN24" s="400">
        <f t="shared" si="5"/>
        <v>0</v>
      </c>
      <c r="CO24" s="400">
        <f t="shared" si="5"/>
        <v>0</v>
      </c>
      <c r="CP24" s="400">
        <f t="shared" si="5"/>
        <v>0</v>
      </c>
      <c r="CQ24" s="400">
        <f t="shared" si="5"/>
        <v>0</v>
      </c>
      <c r="CR24" s="400">
        <f t="shared" si="5"/>
        <v>0</v>
      </c>
      <c r="CS24" s="400">
        <f t="shared" si="5"/>
        <v>0</v>
      </c>
      <c r="CT24" s="400">
        <f t="shared" si="5"/>
        <v>0</v>
      </c>
      <c r="CU24" s="400">
        <f t="shared" si="5"/>
        <v>0</v>
      </c>
      <c r="CV24" s="400">
        <f t="shared" si="5"/>
        <v>0</v>
      </c>
      <c r="CW24" s="400">
        <f t="shared" si="5"/>
        <v>0</v>
      </c>
      <c r="CX24" s="400">
        <f t="shared" si="5"/>
        <v>0</v>
      </c>
      <c r="CY24" s="400">
        <f t="shared" si="5"/>
        <v>0</v>
      </c>
      <c r="CZ24" s="286" t="str">
        <f>IF(G0228_1074205010351_02_0_69_!CT24="","",G0228_1074205010351_02_0_69_!CT24)</f>
        <v>нд</v>
      </c>
    </row>
    <row r="25" spans="1:104" ht="31.5" x14ac:dyDescent="0.25">
      <c r="A25" s="297" t="str">
        <f>G0228_1074205010351_02_0_69_!A25</f>
        <v>0.6</v>
      </c>
      <c r="B25" s="298" t="str">
        <f>G0228_1074205010351_02_0_69_!B25</f>
        <v>Прочие инвестиционные проекты, всего</v>
      </c>
      <c r="C25" s="297" t="str">
        <f>G0228_1074205010351_02_0_69_!C25</f>
        <v>Г</v>
      </c>
      <c r="D25" s="374">
        <f t="shared" si="12"/>
        <v>4.6428099999999999</v>
      </c>
      <c r="E25" s="374">
        <f t="shared" si="12"/>
        <v>4.6428099999999999</v>
      </c>
      <c r="F25" s="374">
        <f t="shared" si="12"/>
        <v>0</v>
      </c>
      <c r="G25" s="374">
        <f t="shared" si="12"/>
        <v>3.1905000000000001</v>
      </c>
      <c r="H25" s="374">
        <f t="shared" si="12"/>
        <v>0</v>
      </c>
      <c r="I25" s="374">
        <f t="shared" si="12"/>
        <v>0</v>
      </c>
      <c r="J25" s="374">
        <f t="shared" si="12"/>
        <v>0</v>
      </c>
      <c r="K25" s="374">
        <f t="shared" si="12"/>
        <v>0</v>
      </c>
      <c r="L25" s="374">
        <f t="shared" si="12"/>
        <v>1</v>
      </c>
      <c r="M25" s="374">
        <f t="shared" si="12"/>
        <v>0</v>
      </c>
      <c r="N25" s="374">
        <f t="shared" si="12"/>
        <v>3.1905000000000001</v>
      </c>
      <c r="O25" s="374">
        <f t="shared" si="12"/>
        <v>0</v>
      </c>
      <c r="P25" s="374">
        <f t="shared" si="12"/>
        <v>0</v>
      </c>
      <c r="Q25" s="374">
        <f t="shared" si="12"/>
        <v>0</v>
      </c>
      <c r="R25" s="374">
        <f t="shared" si="12"/>
        <v>0</v>
      </c>
      <c r="S25" s="374">
        <f t="shared" si="12"/>
        <v>1</v>
      </c>
      <c r="T25" s="374">
        <f t="shared" si="12"/>
        <v>0</v>
      </c>
      <c r="U25" s="374">
        <f t="shared" si="12"/>
        <v>3.1905000000000001</v>
      </c>
      <c r="V25" s="374">
        <f t="shared" si="12"/>
        <v>0</v>
      </c>
      <c r="W25" s="374">
        <f t="shared" si="12"/>
        <v>0</v>
      </c>
      <c r="X25" s="374">
        <f t="shared" si="12"/>
        <v>0</v>
      </c>
      <c r="Y25" s="374">
        <f t="shared" si="12"/>
        <v>0</v>
      </c>
      <c r="Z25" s="374">
        <f t="shared" si="12"/>
        <v>1</v>
      </c>
      <c r="AA25" s="374">
        <f t="shared" si="12"/>
        <v>0</v>
      </c>
      <c r="AB25" s="374">
        <f t="shared" si="12"/>
        <v>3.1905000000000001</v>
      </c>
      <c r="AC25" s="374">
        <f t="shared" si="12"/>
        <v>0</v>
      </c>
      <c r="AD25" s="374">
        <f t="shared" si="12"/>
        <v>0</v>
      </c>
      <c r="AE25" s="374">
        <f t="shared" si="12"/>
        <v>0</v>
      </c>
      <c r="AF25" s="374">
        <f t="shared" si="12"/>
        <v>0</v>
      </c>
      <c r="AG25" s="374">
        <f t="shared" si="12"/>
        <v>1</v>
      </c>
      <c r="AH25" s="374">
        <f t="shared" si="12"/>
        <v>0</v>
      </c>
      <c r="AI25" s="374">
        <f t="shared" si="12"/>
        <v>1.45231</v>
      </c>
      <c r="AJ25" s="374">
        <f t="shared" si="12"/>
        <v>0</v>
      </c>
      <c r="AK25" s="374">
        <f t="shared" si="12"/>
        <v>0</v>
      </c>
      <c r="AL25" s="374">
        <f t="shared" si="12"/>
        <v>0</v>
      </c>
      <c r="AM25" s="374">
        <f t="shared" si="12"/>
        <v>0</v>
      </c>
      <c r="AN25" s="374">
        <f t="shared" si="12"/>
        <v>1</v>
      </c>
      <c r="AO25" s="374">
        <f t="shared" si="12"/>
        <v>0</v>
      </c>
      <c r="AP25" s="374">
        <f t="shared" si="12"/>
        <v>0</v>
      </c>
      <c r="AQ25" s="374">
        <f t="shared" si="12"/>
        <v>0</v>
      </c>
      <c r="AR25" s="374">
        <f t="shared" si="12"/>
        <v>0</v>
      </c>
      <c r="AS25" s="374">
        <f t="shared" si="12"/>
        <v>0</v>
      </c>
      <c r="AT25" s="374">
        <f t="shared" si="12"/>
        <v>0</v>
      </c>
      <c r="AU25" s="374">
        <f t="shared" si="12"/>
        <v>1</v>
      </c>
      <c r="AV25" s="374">
        <f t="shared" si="12"/>
        <v>0</v>
      </c>
      <c r="AW25" s="374">
        <f t="shared" si="12"/>
        <v>0</v>
      </c>
      <c r="AX25" s="374">
        <f t="shared" si="12"/>
        <v>0</v>
      </c>
      <c r="AY25" s="374">
        <f t="shared" si="12"/>
        <v>0</v>
      </c>
      <c r="AZ25" s="374">
        <f t="shared" si="12"/>
        <v>0</v>
      </c>
      <c r="BA25" s="374">
        <f t="shared" si="12"/>
        <v>0</v>
      </c>
      <c r="BB25" s="374">
        <f t="shared" si="12"/>
        <v>0</v>
      </c>
      <c r="BC25" s="374">
        <f t="shared" si="12"/>
        <v>0</v>
      </c>
      <c r="BD25" s="374">
        <f t="shared" si="12"/>
        <v>0</v>
      </c>
      <c r="BE25" s="374">
        <f t="shared" si="12"/>
        <v>0</v>
      </c>
      <c r="BF25" s="374">
        <f t="shared" si="12"/>
        <v>0</v>
      </c>
      <c r="BG25" s="374">
        <f t="shared" si="12"/>
        <v>0</v>
      </c>
      <c r="BH25" s="374">
        <f t="shared" si="12"/>
        <v>0</v>
      </c>
      <c r="BI25" s="374">
        <f t="shared" si="12"/>
        <v>0</v>
      </c>
      <c r="BJ25" s="374">
        <f t="shared" si="12"/>
        <v>0</v>
      </c>
      <c r="BK25" s="374">
        <f t="shared" si="12"/>
        <v>0</v>
      </c>
      <c r="BL25" s="374">
        <f t="shared" si="12"/>
        <v>0</v>
      </c>
      <c r="BM25" s="374">
        <f t="shared" si="12"/>
        <v>0</v>
      </c>
      <c r="BN25" s="374">
        <f t="shared" si="12"/>
        <v>0</v>
      </c>
      <c r="BO25" s="374">
        <f t="shared" si="12"/>
        <v>0</v>
      </c>
      <c r="BP25" s="374">
        <f t="shared" si="13"/>
        <v>0</v>
      </c>
      <c r="BQ25" s="374">
        <f t="shared" si="13"/>
        <v>0</v>
      </c>
      <c r="BR25" s="374">
        <f t="shared" si="13"/>
        <v>0</v>
      </c>
      <c r="BS25" s="374">
        <f t="shared" si="13"/>
        <v>0</v>
      </c>
      <c r="BT25" s="374">
        <f t="shared" si="13"/>
        <v>0</v>
      </c>
      <c r="BU25" s="374">
        <f t="shared" si="13"/>
        <v>0</v>
      </c>
      <c r="BV25" s="374">
        <f t="shared" si="13"/>
        <v>0</v>
      </c>
      <c r="BW25" s="374">
        <f t="shared" si="13"/>
        <v>0</v>
      </c>
      <c r="BX25" s="374">
        <f t="shared" si="13"/>
        <v>0</v>
      </c>
      <c r="BY25" s="374">
        <f t="shared" si="13"/>
        <v>0</v>
      </c>
      <c r="BZ25" s="374">
        <f t="shared" si="13"/>
        <v>0</v>
      </c>
      <c r="CA25" s="374">
        <f t="shared" si="13"/>
        <v>0</v>
      </c>
      <c r="CB25" s="374">
        <f t="shared" si="13"/>
        <v>0</v>
      </c>
      <c r="CC25" s="374">
        <f t="shared" si="13"/>
        <v>0</v>
      </c>
      <c r="CD25" s="374">
        <f t="shared" si="13"/>
        <v>0</v>
      </c>
      <c r="CE25" s="374">
        <f t="shared" si="13"/>
        <v>0</v>
      </c>
      <c r="CF25" s="374">
        <f t="shared" si="13"/>
        <v>0</v>
      </c>
      <c r="CG25" s="374">
        <f t="shared" si="13"/>
        <v>0</v>
      </c>
      <c r="CH25" s="374">
        <f t="shared" si="13"/>
        <v>0</v>
      </c>
      <c r="CI25" s="374">
        <f t="shared" si="13"/>
        <v>0</v>
      </c>
      <c r="CJ25" s="374">
        <f t="shared" si="13"/>
        <v>0</v>
      </c>
      <c r="CK25" s="374">
        <f t="shared" si="13"/>
        <v>0</v>
      </c>
      <c r="CL25" s="400">
        <f t="shared" si="5"/>
        <v>0</v>
      </c>
      <c r="CM25" s="400">
        <f t="shared" si="5"/>
        <v>4.6428099999999999</v>
      </c>
      <c r="CN25" s="400">
        <f t="shared" si="5"/>
        <v>0</v>
      </c>
      <c r="CO25" s="400">
        <f t="shared" si="5"/>
        <v>0</v>
      </c>
      <c r="CP25" s="400">
        <f t="shared" si="5"/>
        <v>0</v>
      </c>
      <c r="CQ25" s="400">
        <f t="shared" si="5"/>
        <v>0</v>
      </c>
      <c r="CR25" s="400">
        <f t="shared" si="5"/>
        <v>2</v>
      </c>
      <c r="CS25" s="400">
        <f t="shared" si="5"/>
        <v>0</v>
      </c>
      <c r="CT25" s="400">
        <f t="shared" si="5"/>
        <v>3.1905000000000001</v>
      </c>
      <c r="CU25" s="400">
        <f t="shared" si="5"/>
        <v>0</v>
      </c>
      <c r="CV25" s="400">
        <f t="shared" si="5"/>
        <v>0</v>
      </c>
      <c r="CW25" s="400">
        <f t="shared" si="5"/>
        <v>0</v>
      </c>
      <c r="CX25" s="400">
        <f t="shared" si="5"/>
        <v>0</v>
      </c>
      <c r="CY25" s="400">
        <f t="shared" si="5"/>
        <v>2</v>
      </c>
      <c r="CZ25" s="286" t="str">
        <f>IF(G0228_1074205010351_02_0_69_!CT25="","",G0228_1074205010351_02_0_69_!CT25)</f>
        <v>нд</v>
      </c>
    </row>
    <row r="26" spans="1:104" ht="31.5" x14ac:dyDescent="0.25">
      <c r="A26" s="297" t="str">
        <f>G0228_1074205010351_02_0_69_!A26</f>
        <v>1.1</v>
      </c>
      <c r="B26" s="298" t="str">
        <f>G0228_1074205010351_02_0_69_!B26</f>
        <v>Технологическое присоединение, всего, в том числе:</v>
      </c>
      <c r="C26" s="297" t="str">
        <f>G0228_1074205010351_02_0_69_!C26</f>
        <v>Г</v>
      </c>
      <c r="D26" s="374">
        <f t="shared" ref="D26:BO26" si="14">SUM(D27,D31,D34,D41)</f>
        <v>0</v>
      </c>
      <c r="E26" s="374">
        <f t="shared" si="14"/>
        <v>0</v>
      </c>
      <c r="F26" s="374">
        <f t="shared" si="14"/>
        <v>0</v>
      </c>
      <c r="G26" s="374">
        <f t="shared" si="14"/>
        <v>0</v>
      </c>
      <c r="H26" s="374">
        <f t="shared" si="14"/>
        <v>0</v>
      </c>
      <c r="I26" s="374">
        <f t="shared" si="14"/>
        <v>0</v>
      </c>
      <c r="J26" s="374">
        <f t="shared" si="14"/>
        <v>0</v>
      </c>
      <c r="K26" s="374">
        <f t="shared" si="14"/>
        <v>0</v>
      </c>
      <c r="L26" s="374">
        <f t="shared" si="14"/>
        <v>0</v>
      </c>
      <c r="M26" s="374">
        <f t="shared" si="14"/>
        <v>0</v>
      </c>
      <c r="N26" s="374">
        <f t="shared" si="14"/>
        <v>0</v>
      </c>
      <c r="O26" s="374">
        <f t="shared" si="14"/>
        <v>0</v>
      </c>
      <c r="P26" s="374">
        <f t="shared" si="14"/>
        <v>0</v>
      </c>
      <c r="Q26" s="374">
        <f t="shared" si="14"/>
        <v>0</v>
      </c>
      <c r="R26" s="374">
        <f t="shared" si="14"/>
        <v>0</v>
      </c>
      <c r="S26" s="374">
        <f t="shared" si="14"/>
        <v>0</v>
      </c>
      <c r="T26" s="374">
        <f t="shared" si="14"/>
        <v>0</v>
      </c>
      <c r="U26" s="374">
        <f t="shared" si="14"/>
        <v>0</v>
      </c>
      <c r="V26" s="374">
        <f t="shared" si="14"/>
        <v>0</v>
      </c>
      <c r="W26" s="374">
        <f t="shared" si="14"/>
        <v>0</v>
      </c>
      <c r="X26" s="374">
        <f t="shared" si="14"/>
        <v>0</v>
      </c>
      <c r="Y26" s="374">
        <f t="shared" si="14"/>
        <v>0</v>
      </c>
      <c r="Z26" s="374">
        <f t="shared" si="14"/>
        <v>0</v>
      </c>
      <c r="AA26" s="374">
        <f t="shared" si="14"/>
        <v>0</v>
      </c>
      <c r="AB26" s="374">
        <f t="shared" si="14"/>
        <v>0</v>
      </c>
      <c r="AC26" s="374">
        <f t="shared" si="14"/>
        <v>0</v>
      </c>
      <c r="AD26" s="374">
        <f t="shared" si="14"/>
        <v>0</v>
      </c>
      <c r="AE26" s="374">
        <f t="shared" si="14"/>
        <v>0</v>
      </c>
      <c r="AF26" s="374">
        <f t="shared" si="14"/>
        <v>0</v>
      </c>
      <c r="AG26" s="374">
        <f t="shared" si="14"/>
        <v>0</v>
      </c>
      <c r="AH26" s="374">
        <f t="shared" si="14"/>
        <v>0</v>
      </c>
      <c r="AI26" s="374">
        <f t="shared" si="14"/>
        <v>0</v>
      </c>
      <c r="AJ26" s="374">
        <f t="shared" si="14"/>
        <v>0</v>
      </c>
      <c r="AK26" s="374">
        <f t="shared" si="14"/>
        <v>0</v>
      </c>
      <c r="AL26" s="374">
        <f t="shared" si="14"/>
        <v>0</v>
      </c>
      <c r="AM26" s="374">
        <f t="shared" si="14"/>
        <v>0</v>
      </c>
      <c r="AN26" s="374">
        <f t="shared" si="14"/>
        <v>0</v>
      </c>
      <c r="AO26" s="374">
        <f t="shared" si="14"/>
        <v>0</v>
      </c>
      <c r="AP26" s="374">
        <f t="shared" si="14"/>
        <v>0</v>
      </c>
      <c r="AQ26" s="374">
        <f t="shared" si="14"/>
        <v>0</v>
      </c>
      <c r="AR26" s="374">
        <f t="shared" si="14"/>
        <v>0</v>
      </c>
      <c r="AS26" s="374">
        <f t="shared" si="14"/>
        <v>0</v>
      </c>
      <c r="AT26" s="374">
        <f t="shared" si="14"/>
        <v>0</v>
      </c>
      <c r="AU26" s="374">
        <f t="shared" si="14"/>
        <v>0</v>
      </c>
      <c r="AV26" s="374">
        <f t="shared" si="14"/>
        <v>0</v>
      </c>
      <c r="AW26" s="374">
        <f t="shared" si="14"/>
        <v>0</v>
      </c>
      <c r="AX26" s="374">
        <f t="shared" si="14"/>
        <v>0</v>
      </c>
      <c r="AY26" s="374">
        <f t="shared" si="14"/>
        <v>0</v>
      </c>
      <c r="AZ26" s="374">
        <f t="shared" si="14"/>
        <v>0</v>
      </c>
      <c r="BA26" s="374">
        <f t="shared" si="14"/>
        <v>0</v>
      </c>
      <c r="BB26" s="374">
        <f t="shared" si="14"/>
        <v>0</v>
      </c>
      <c r="BC26" s="374">
        <f t="shared" si="14"/>
        <v>0</v>
      </c>
      <c r="BD26" s="374">
        <f t="shared" si="14"/>
        <v>0</v>
      </c>
      <c r="BE26" s="374">
        <f t="shared" si="14"/>
        <v>0</v>
      </c>
      <c r="BF26" s="374">
        <f t="shared" si="14"/>
        <v>0</v>
      </c>
      <c r="BG26" s="374">
        <f t="shared" si="14"/>
        <v>0</v>
      </c>
      <c r="BH26" s="374">
        <f t="shared" si="14"/>
        <v>0</v>
      </c>
      <c r="BI26" s="374">
        <f t="shared" si="14"/>
        <v>0</v>
      </c>
      <c r="BJ26" s="374">
        <f t="shared" si="14"/>
        <v>0</v>
      </c>
      <c r="BK26" s="374">
        <f t="shared" si="14"/>
        <v>0</v>
      </c>
      <c r="BL26" s="374">
        <f t="shared" si="14"/>
        <v>0</v>
      </c>
      <c r="BM26" s="374">
        <f t="shared" si="14"/>
        <v>0</v>
      </c>
      <c r="BN26" s="374">
        <f t="shared" si="14"/>
        <v>0</v>
      </c>
      <c r="BO26" s="374">
        <f t="shared" si="14"/>
        <v>0</v>
      </c>
      <c r="BP26" s="374">
        <f t="shared" ref="BP26:CK26" si="15">SUM(BP27,BP31,BP34,BP41)</f>
        <v>0</v>
      </c>
      <c r="BQ26" s="374">
        <f t="shared" si="15"/>
        <v>0</v>
      </c>
      <c r="BR26" s="374">
        <f t="shared" si="15"/>
        <v>0</v>
      </c>
      <c r="BS26" s="374">
        <f t="shared" si="15"/>
        <v>0</v>
      </c>
      <c r="BT26" s="374">
        <f t="shared" si="15"/>
        <v>0</v>
      </c>
      <c r="BU26" s="374">
        <f t="shared" si="15"/>
        <v>0</v>
      </c>
      <c r="BV26" s="374">
        <f t="shared" si="15"/>
        <v>0</v>
      </c>
      <c r="BW26" s="374">
        <f t="shared" si="15"/>
        <v>0</v>
      </c>
      <c r="BX26" s="374">
        <f t="shared" si="15"/>
        <v>0</v>
      </c>
      <c r="BY26" s="374">
        <f t="shared" si="15"/>
        <v>0</v>
      </c>
      <c r="BZ26" s="374">
        <f t="shared" si="15"/>
        <v>0</v>
      </c>
      <c r="CA26" s="374">
        <f t="shared" si="15"/>
        <v>0</v>
      </c>
      <c r="CB26" s="374">
        <f t="shared" si="15"/>
        <v>0</v>
      </c>
      <c r="CC26" s="374">
        <f t="shared" si="15"/>
        <v>0</v>
      </c>
      <c r="CD26" s="374">
        <f t="shared" si="15"/>
        <v>0</v>
      </c>
      <c r="CE26" s="374">
        <f t="shared" si="15"/>
        <v>0</v>
      </c>
      <c r="CF26" s="374">
        <f t="shared" si="15"/>
        <v>0</v>
      </c>
      <c r="CG26" s="374">
        <f t="shared" si="15"/>
        <v>0</v>
      </c>
      <c r="CH26" s="374">
        <f t="shared" si="15"/>
        <v>0</v>
      </c>
      <c r="CI26" s="374">
        <f t="shared" si="15"/>
        <v>0</v>
      </c>
      <c r="CJ26" s="374">
        <f t="shared" si="15"/>
        <v>0</v>
      </c>
      <c r="CK26" s="374">
        <f t="shared" si="15"/>
        <v>0</v>
      </c>
      <c r="CL26" s="400">
        <f t="shared" si="5"/>
        <v>0</v>
      </c>
      <c r="CM26" s="400">
        <f t="shared" si="5"/>
        <v>0</v>
      </c>
      <c r="CN26" s="400">
        <f t="shared" si="5"/>
        <v>0</v>
      </c>
      <c r="CO26" s="400">
        <f t="shared" si="5"/>
        <v>0</v>
      </c>
      <c r="CP26" s="400">
        <f t="shared" si="5"/>
        <v>0</v>
      </c>
      <c r="CQ26" s="400">
        <f t="shared" si="5"/>
        <v>0</v>
      </c>
      <c r="CR26" s="400">
        <f t="shared" si="5"/>
        <v>0</v>
      </c>
      <c r="CS26" s="400">
        <f t="shared" si="5"/>
        <v>0</v>
      </c>
      <c r="CT26" s="400">
        <f t="shared" si="5"/>
        <v>0</v>
      </c>
      <c r="CU26" s="400">
        <f t="shared" si="5"/>
        <v>0</v>
      </c>
      <c r="CV26" s="400">
        <f t="shared" si="5"/>
        <v>0</v>
      </c>
      <c r="CW26" s="400">
        <f t="shared" si="5"/>
        <v>0</v>
      </c>
      <c r="CX26" s="400">
        <f t="shared" si="5"/>
        <v>0</v>
      </c>
      <c r="CY26" s="400">
        <f t="shared" si="5"/>
        <v>0</v>
      </c>
      <c r="CZ26" s="286" t="str">
        <f>IF(G0228_1074205010351_02_0_69_!CT26="","",G0228_1074205010351_02_0_69_!CT26)</f>
        <v>нд</v>
      </c>
    </row>
    <row r="27" spans="1:104" ht="47.25" x14ac:dyDescent="0.25">
      <c r="A27" s="297" t="str">
        <f>G0228_1074205010351_02_0_69_!A27</f>
        <v>1.1.1</v>
      </c>
      <c r="B27" s="298" t="str">
        <f>G0228_1074205010351_02_0_69_!B27</f>
        <v>Технологическое присоединение энергопринимающих устройств потребителей, всего, в том числе:</v>
      </c>
      <c r="C27" s="297" t="str">
        <f>G0228_1074205010351_02_0_69_!C27</f>
        <v>Г</v>
      </c>
      <c r="D27" s="374">
        <f t="shared" ref="D27:BO27" si="16">SUM(D28:D30)</f>
        <v>0</v>
      </c>
      <c r="E27" s="374">
        <f t="shared" si="16"/>
        <v>0</v>
      </c>
      <c r="F27" s="374">
        <f t="shared" si="16"/>
        <v>0</v>
      </c>
      <c r="G27" s="374">
        <f t="shared" si="16"/>
        <v>0</v>
      </c>
      <c r="H27" s="374">
        <f t="shared" si="16"/>
        <v>0</v>
      </c>
      <c r="I27" s="374">
        <f t="shared" si="16"/>
        <v>0</v>
      </c>
      <c r="J27" s="374">
        <f t="shared" si="16"/>
        <v>0</v>
      </c>
      <c r="K27" s="374">
        <f t="shared" si="16"/>
        <v>0</v>
      </c>
      <c r="L27" s="374">
        <f t="shared" si="16"/>
        <v>0</v>
      </c>
      <c r="M27" s="374">
        <f t="shared" si="16"/>
        <v>0</v>
      </c>
      <c r="N27" s="374">
        <f t="shared" si="16"/>
        <v>0</v>
      </c>
      <c r="O27" s="374">
        <f t="shared" si="16"/>
        <v>0</v>
      </c>
      <c r="P27" s="374">
        <f t="shared" si="16"/>
        <v>0</v>
      </c>
      <c r="Q27" s="374">
        <f t="shared" si="16"/>
        <v>0</v>
      </c>
      <c r="R27" s="374">
        <f t="shared" si="16"/>
        <v>0</v>
      </c>
      <c r="S27" s="374">
        <f t="shared" si="16"/>
        <v>0</v>
      </c>
      <c r="T27" s="374">
        <f t="shared" si="16"/>
        <v>0</v>
      </c>
      <c r="U27" s="374">
        <f t="shared" si="16"/>
        <v>0</v>
      </c>
      <c r="V27" s="374">
        <f t="shared" si="16"/>
        <v>0</v>
      </c>
      <c r="W27" s="374">
        <f t="shared" si="16"/>
        <v>0</v>
      </c>
      <c r="X27" s="374">
        <f t="shared" si="16"/>
        <v>0</v>
      </c>
      <c r="Y27" s="374">
        <f t="shared" si="16"/>
        <v>0</v>
      </c>
      <c r="Z27" s="374">
        <f t="shared" si="16"/>
        <v>0</v>
      </c>
      <c r="AA27" s="374">
        <f t="shared" si="16"/>
        <v>0</v>
      </c>
      <c r="AB27" s="374">
        <f t="shared" si="16"/>
        <v>0</v>
      </c>
      <c r="AC27" s="374">
        <f t="shared" si="16"/>
        <v>0</v>
      </c>
      <c r="AD27" s="374">
        <f t="shared" si="16"/>
        <v>0</v>
      </c>
      <c r="AE27" s="374">
        <f t="shared" si="16"/>
        <v>0</v>
      </c>
      <c r="AF27" s="374">
        <f t="shared" si="16"/>
        <v>0</v>
      </c>
      <c r="AG27" s="374">
        <f t="shared" si="16"/>
        <v>0</v>
      </c>
      <c r="AH27" s="374">
        <f t="shared" si="16"/>
        <v>0</v>
      </c>
      <c r="AI27" s="374">
        <f t="shared" si="16"/>
        <v>0</v>
      </c>
      <c r="AJ27" s="374">
        <f t="shared" si="16"/>
        <v>0</v>
      </c>
      <c r="AK27" s="374">
        <f t="shared" si="16"/>
        <v>0</v>
      </c>
      <c r="AL27" s="374">
        <f t="shared" si="16"/>
        <v>0</v>
      </c>
      <c r="AM27" s="374">
        <f t="shared" si="16"/>
        <v>0</v>
      </c>
      <c r="AN27" s="374">
        <f t="shared" si="16"/>
        <v>0</v>
      </c>
      <c r="AO27" s="374">
        <f t="shared" si="16"/>
        <v>0</v>
      </c>
      <c r="AP27" s="374">
        <f t="shared" si="16"/>
        <v>0</v>
      </c>
      <c r="AQ27" s="374">
        <f t="shared" si="16"/>
        <v>0</v>
      </c>
      <c r="AR27" s="374">
        <f t="shared" si="16"/>
        <v>0</v>
      </c>
      <c r="AS27" s="374">
        <f t="shared" si="16"/>
        <v>0</v>
      </c>
      <c r="AT27" s="374">
        <f t="shared" si="16"/>
        <v>0</v>
      </c>
      <c r="AU27" s="374">
        <f t="shared" si="16"/>
        <v>0</v>
      </c>
      <c r="AV27" s="374">
        <f t="shared" si="16"/>
        <v>0</v>
      </c>
      <c r="AW27" s="374">
        <f t="shared" si="16"/>
        <v>0</v>
      </c>
      <c r="AX27" s="374">
        <f t="shared" si="16"/>
        <v>0</v>
      </c>
      <c r="AY27" s="374">
        <f t="shared" si="16"/>
        <v>0</v>
      </c>
      <c r="AZ27" s="374">
        <f t="shared" si="16"/>
        <v>0</v>
      </c>
      <c r="BA27" s="374">
        <f t="shared" si="16"/>
        <v>0</v>
      </c>
      <c r="BB27" s="374">
        <f t="shared" si="16"/>
        <v>0</v>
      </c>
      <c r="BC27" s="374">
        <f t="shared" si="16"/>
        <v>0</v>
      </c>
      <c r="BD27" s="374">
        <f t="shared" si="16"/>
        <v>0</v>
      </c>
      <c r="BE27" s="374">
        <f t="shared" si="16"/>
        <v>0</v>
      </c>
      <c r="BF27" s="374">
        <f t="shared" si="16"/>
        <v>0</v>
      </c>
      <c r="BG27" s="374">
        <f t="shared" si="16"/>
        <v>0</v>
      </c>
      <c r="BH27" s="374">
        <f t="shared" si="16"/>
        <v>0</v>
      </c>
      <c r="BI27" s="374">
        <f t="shared" si="16"/>
        <v>0</v>
      </c>
      <c r="BJ27" s="374">
        <f t="shared" si="16"/>
        <v>0</v>
      </c>
      <c r="BK27" s="374">
        <f t="shared" si="16"/>
        <v>0</v>
      </c>
      <c r="BL27" s="374">
        <f t="shared" si="16"/>
        <v>0</v>
      </c>
      <c r="BM27" s="374">
        <f t="shared" si="16"/>
        <v>0</v>
      </c>
      <c r="BN27" s="374">
        <f t="shared" si="16"/>
        <v>0</v>
      </c>
      <c r="BO27" s="374">
        <f t="shared" si="16"/>
        <v>0</v>
      </c>
      <c r="BP27" s="374">
        <f t="shared" ref="BP27:CK27" si="17">SUM(BP28:BP30)</f>
        <v>0</v>
      </c>
      <c r="BQ27" s="374">
        <f t="shared" si="17"/>
        <v>0</v>
      </c>
      <c r="BR27" s="374">
        <f t="shared" si="17"/>
        <v>0</v>
      </c>
      <c r="BS27" s="374">
        <f t="shared" si="17"/>
        <v>0</v>
      </c>
      <c r="BT27" s="374">
        <f t="shared" si="17"/>
        <v>0</v>
      </c>
      <c r="BU27" s="374">
        <f t="shared" si="17"/>
        <v>0</v>
      </c>
      <c r="BV27" s="374">
        <f t="shared" si="17"/>
        <v>0</v>
      </c>
      <c r="BW27" s="374">
        <f t="shared" si="17"/>
        <v>0</v>
      </c>
      <c r="BX27" s="374">
        <f t="shared" si="17"/>
        <v>0</v>
      </c>
      <c r="BY27" s="374">
        <f t="shared" si="17"/>
        <v>0</v>
      </c>
      <c r="BZ27" s="374">
        <f t="shared" si="17"/>
        <v>0</v>
      </c>
      <c r="CA27" s="374">
        <f t="shared" si="17"/>
        <v>0</v>
      </c>
      <c r="CB27" s="374">
        <f t="shared" si="17"/>
        <v>0</v>
      </c>
      <c r="CC27" s="374">
        <f t="shared" si="17"/>
        <v>0</v>
      </c>
      <c r="CD27" s="374">
        <f t="shared" si="17"/>
        <v>0</v>
      </c>
      <c r="CE27" s="374">
        <f t="shared" si="17"/>
        <v>0</v>
      </c>
      <c r="CF27" s="374">
        <f t="shared" si="17"/>
        <v>0</v>
      </c>
      <c r="CG27" s="374">
        <f t="shared" si="17"/>
        <v>0</v>
      </c>
      <c r="CH27" s="374">
        <f t="shared" si="17"/>
        <v>0</v>
      </c>
      <c r="CI27" s="374">
        <f t="shared" si="17"/>
        <v>0</v>
      </c>
      <c r="CJ27" s="374">
        <f t="shared" si="17"/>
        <v>0</v>
      </c>
      <c r="CK27" s="374">
        <f t="shared" si="17"/>
        <v>0</v>
      </c>
      <c r="CL27" s="400">
        <f t="shared" si="5"/>
        <v>0</v>
      </c>
      <c r="CM27" s="400">
        <f t="shared" si="5"/>
        <v>0</v>
      </c>
      <c r="CN27" s="400">
        <f t="shared" si="5"/>
        <v>0</v>
      </c>
      <c r="CO27" s="400">
        <f t="shared" si="5"/>
        <v>0</v>
      </c>
      <c r="CP27" s="400">
        <f t="shared" si="5"/>
        <v>0</v>
      </c>
      <c r="CQ27" s="400">
        <f t="shared" si="5"/>
        <v>0</v>
      </c>
      <c r="CR27" s="400">
        <f t="shared" si="5"/>
        <v>0</v>
      </c>
      <c r="CS27" s="400">
        <f t="shared" si="5"/>
        <v>0</v>
      </c>
      <c r="CT27" s="400">
        <f t="shared" si="5"/>
        <v>0</v>
      </c>
      <c r="CU27" s="400">
        <f t="shared" si="5"/>
        <v>0</v>
      </c>
      <c r="CV27" s="400">
        <f t="shared" si="5"/>
        <v>0</v>
      </c>
      <c r="CW27" s="400">
        <f t="shared" si="5"/>
        <v>0</v>
      </c>
      <c r="CX27" s="400">
        <f t="shared" si="5"/>
        <v>0</v>
      </c>
      <c r="CY27" s="400">
        <f t="shared" si="5"/>
        <v>0</v>
      </c>
      <c r="CZ27" s="286" t="str">
        <f>IF(G0228_1074205010351_02_0_69_!CT27="","",G0228_1074205010351_02_0_69_!CT27)</f>
        <v>нд</v>
      </c>
    </row>
    <row r="28" spans="1:104" ht="78.75" x14ac:dyDescent="0.25">
      <c r="A28" s="297" t="str">
        <f>G0228_1074205010351_02_0_69_!A28</f>
        <v>1.1.1.1</v>
      </c>
      <c r="B28" s="298"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297" t="str">
        <f>G0228_1074205010351_02_0_69_!C28</f>
        <v>Г</v>
      </c>
      <c r="D28" s="374">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c r="AS28" s="374">
        <v>0</v>
      </c>
      <c r="AT28" s="374">
        <v>0</v>
      </c>
      <c r="AU28" s="374">
        <v>0</v>
      </c>
      <c r="AV28" s="374">
        <v>0</v>
      </c>
      <c r="AW28" s="374">
        <v>0</v>
      </c>
      <c r="AX28" s="374">
        <v>0</v>
      </c>
      <c r="AY28" s="374">
        <v>0</v>
      </c>
      <c r="AZ28" s="374">
        <v>0</v>
      </c>
      <c r="BA28" s="374">
        <v>0</v>
      </c>
      <c r="BB28" s="374">
        <v>0</v>
      </c>
      <c r="BC28" s="374">
        <v>0</v>
      </c>
      <c r="BD28" s="374">
        <v>0</v>
      </c>
      <c r="BE28" s="374">
        <v>0</v>
      </c>
      <c r="BF28" s="374">
        <v>0</v>
      </c>
      <c r="BG28" s="374">
        <v>0</v>
      </c>
      <c r="BH28" s="374">
        <v>0</v>
      </c>
      <c r="BI28" s="374">
        <v>0</v>
      </c>
      <c r="BJ28" s="374">
        <v>0</v>
      </c>
      <c r="BK28" s="374">
        <v>0</v>
      </c>
      <c r="BL28" s="374">
        <v>0</v>
      </c>
      <c r="BM28" s="374">
        <v>0</v>
      </c>
      <c r="BN28" s="374">
        <v>0</v>
      </c>
      <c r="BO28" s="374">
        <v>0</v>
      </c>
      <c r="BP28" s="374">
        <v>0</v>
      </c>
      <c r="BQ28" s="374">
        <v>0</v>
      </c>
      <c r="BR28" s="374">
        <v>0</v>
      </c>
      <c r="BS28" s="374">
        <v>0</v>
      </c>
      <c r="BT28" s="374">
        <v>0</v>
      </c>
      <c r="BU28" s="374">
        <v>0</v>
      </c>
      <c r="BV28" s="374">
        <v>0</v>
      </c>
      <c r="BW28" s="374">
        <v>0</v>
      </c>
      <c r="BX28" s="374">
        <v>0</v>
      </c>
      <c r="BY28" s="374">
        <v>0</v>
      </c>
      <c r="BZ28" s="374">
        <v>0</v>
      </c>
      <c r="CA28" s="374">
        <v>0</v>
      </c>
      <c r="CB28" s="374">
        <v>0</v>
      </c>
      <c r="CC28" s="374">
        <v>0</v>
      </c>
      <c r="CD28" s="374">
        <v>0</v>
      </c>
      <c r="CE28" s="374">
        <v>0</v>
      </c>
      <c r="CF28" s="374">
        <v>0</v>
      </c>
      <c r="CG28" s="374">
        <v>0</v>
      </c>
      <c r="CH28" s="374">
        <v>0</v>
      </c>
      <c r="CI28" s="374">
        <v>0</v>
      </c>
      <c r="CJ28" s="374">
        <v>0</v>
      </c>
      <c r="CK28" s="374">
        <v>0</v>
      </c>
      <c r="CL28" s="400">
        <f t="shared" si="5"/>
        <v>0</v>
      </c>
      <c r="CM28" s="400">
        <f t="shared" si="5"/>
        <v>0</v>
      </c>
      <c r="CN28" s="400">
        <f t="shared" si="5"/>
        <v>0</v>
      </c>
      <c r="CO28" s="400">
        <f t="shared" si="5"/>
        <v>0</v>
      </c>
      <c r="CP28" s="400">
        <f t="shared" si="5"/>
        <v>0</v>
      </c>
      <c r="CQ28" s="400">
        <f t="shared" si="5"/>
        <v>0</v>
      </c>
      <c r="CR28" s="400">
        <f t="shared" si="5"/>
        <v>0</v>
      </c>
      <c r="CS28" s="400">
        <f t="shared" si="5"/>
        <v>0</v>
      </c>
      <c r="CT28" s="400">
        <f t="shared" si="5"/>
        <v>0</v>
      </c>
      <c r="CU28" s="400">
        <f t="shared" si="5"/>
        <v>0</v>
      </c>
      <c r="CV28" s="400">
        <f t="shared" si="5"/>
        <v>0</v>
      </c>
      <c r="CW28" s="400">
        <f t="shared" si="5"/>
        <v>0</v>
      </c>
      <c r="CX28" s="400">
        <f t="shared" si="5"/>
        <v>0</v>
      </c>
      <c r="CY28" s="400">
        <f t="shared" si="5"/>
        <v>0</v>
      </c>
      <c r="CZ28" s="286" t="str">
        <f>IF(G0228_1074205010351_02_0_69_!CT28="","",G0228_1074205010351_02_0_69_!CT28)</f>
        <v>нд</v>
      </c>
    </row>
    <row r="29" spans="1:104" ht="78.75" x14ac:dyDescent="0.25">
      <c r="A29" s="297" t="str">
        <f>G0228_1074205010351_02_0_69_!A29</f>
        <v>1.1.1.2</v>
      </c>
      <c r="B29" s="298"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297" t="str">
        <f>G0228_1074205010351_02_0_69_!C29</f>
        <v>Г</v>
      </c>
      <c r="D29" s="374">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c r="AS29" s="374">
        <v>0</v>
      </c>
      <c r="AT29" s="374">
        <v>0</v>
      </c>
      <c r="AU29" s="374">
        <v>0</v>
      </c>
      <c r="AV29" s="374">
        <v>0</v>
      </c>
      <c r="AW29" s="374">
        <v>0</v>
      </c>
      <c r="AX29" s="374">
        <v>0</v>
      </c>
      <c r="AY29" s="374">
        <v>0</v>
      </c>
      <c r="AZ29" s="374">
        <v>0</v>
      </c>
      <c r="BA29" s="374">
        <v>0</v>
      </c>
      <c r="BB29" s="374">
        <v>0</v>
      </c>
      <c r="BC29" s="374">
        <v>0</v>
      </c>
      <c r="BD29" s="374">
        <v>0</v>
      </c>
      <c r="BE29" s="374">
        <v>0</v>
      </c>
      <c r="BF29" s="374">
        <v>0</v>
      </c>
      <c r="BG29" s="374">
        <v>0</v>
      </c>
      <c r="BH29" s="374">
        <v>0</v>
      </c>
      <c r="BI29" s="374">
        <v>0</v>
      </c>
      <c r="BJ29" s="374">
        <v>0</v>
      </c>
      <c r="BK29" s="374">
        <v>0</v>
      </c>
      <c r="BL29" s="374">
        <v>0</v>
      </c>
      <c r="BM29" s="374">
        <v>0</v>
      </c>
      <c r="BN29" s="374">
        <v>0</v>
      </c>
      <c r="BO29" s="374">
        <v>0</v>
      </c>
      <c r="BP29" s="374">
        <v>0</v>
      </c>
      <c r="BQ29" s="374">
        <v>0</v>
      </c>
      <c r="BR29" s="374">
        <v>0</v>
      </c>
      <c r="BS29" s="374">
        <v>0</v>
      </c>
      <c r="BT29" s="374">
        <v>0</v>
      </c>
      <c r="BU29" s="374">
        <v>0</v>
      </c>
      <c r="BV29" s="374">
        <v>0</v>
      </c>
      <c r="BW29" s="374">
        <v>0</v>
      </c>
      <c r="BX29" s="374">
        <v>0</v>
      </c>
      <c r="BY29" s="374">
        <v>0</v>
      </c>
      <c r="BZ29" s="374">
        <v>0</v>
      </c>
      <c r="CA29" s="374">
        <v>0</v>
      </c>
      <c r="CB29" s="374">
        <v>0</v>
      </c>
      <c r="CC29" s="374">
        <v>0</v>
      </c>
      <c r="CD29" s="374">
        <v>0</v>
      </c>
      <c r="CE29" s="374">
        <v>0</v>
      </c>
      <c r="CF29" s="374">
        <v>0</v>
      </c>
      <c r="CG29" s="374">
        <v>0</v>
      </c>
      <c r="CH29" s="374">
        <v>0</v>
      </c>
      <c r="CI29" s="374">
        <v>0</v>
      </c>
      <c r="CJ29" s="374">
        <v>0</v>
      </c>
      <c r="CK29" s="374">
        <v>0</v>
      </c>
      <c r="CL29" s="400">
        <f t="shared" si="5"/>
        <v>0</v>
      </c>
      <c r="CM29" s="400">
        <f t="shared" si="5"/>
        <v>0</v>
      </c>
      <c r="CN29" s="400">
        <f t="shared" si="5"/>
        <v>0</v>
      </c>
      <c r="CO29" s="400">
        <f t="shared" si="5"/>
        <v>0</v>
      </c>
      <c r="CP29" s="400">
        <f t="shared" si="5"/>
        <v>0</v>
      </c>
      <c r="CQ29" s="400">
        <f t="shared" si="5"/>
        <v>0</v>
      </c>
      <c r="CR29" s="400">
        <f t="shared" si="5"/>
        <v>0</v>
      </c>
      <c r="CS29" s="400">
        <f t="shared" si="5"/>
        <v>0</v>
      </c>
      <c r="CT29" s="400">
        <f t="shared" si="5"/>
        <v>0</v>
      </c>
      <c r="CU29" s="400">
        <f t="shared" si="5"/>
        <v>0</v>
      </c>
      <c r="CV29" s="400">
        <f t="shared" si="5"/>
        <v>0</v>
      </c>
      <c r="CW29" s="400">
        <f t="shared" si="5"/>
        <v>0</v>
      </c>
      <c r="CX29" s="400">
        <f t="shared" si="5"/>
        <v>0</v>
      </c>
      <c r="CY29" s="400">
        <f t="shared" si="5"/>
        <v>0</v>
      </c>
      <c r="CZ29" s="286" t="str">
        <f>IF(G0228_1074205010351_02_0_69_!CT29="","",G0228_1074205010351_02_0_69_!CT29)</f>
        <v>нд</v>
      </c>
    </row>
    <row r="30" spans="1:104" ht="63" x14ac:dyDescent="0.25">
      <c r="A30" s="297" t="str">
        <f>G0228_1074205010351_02_0_69_!A30</f>
        <v>1.1.1.3</v>
      </c>
      <c r="B30" s="298" t="str">
        <f>G0228_1074205010351_02_0_69_!B30</f>
        <v>Технологическое присоединение энергопринимающих устройств потребителей свыше 150 кВт, всего, в том числе:</v>
      </c>
      <c r="C30" s="297" t="str">
        <f>G0228_1074205010351_02_0_69_!C30</f>
        <v>Г</v>
      </c>
      <c r="D30" s="374">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c r="AS30" s="374">
        <v>0</v>
      </c>
      <c r="AT30" s="374">
        <v>0</v>
      </c>
      <c r="AU30" s="374">
        <v>0</v>
      </c>
      <c r="AV30" s="374">
        <v>0</v>
      </c>
      <c r="AW30" s="374">
        <v>0</v>
      </c>
      <c r="AX30" s="374">
        <v>0</v>
      </c>
      <c r="AY30" s="374">
        <v>0</v>
      </c>
      <c r="AZ30" s="374">
        <v>0</v>
      </c>
      <c r="BA30" s="374">
        <v>0</v>
      </c>
      <c r="BB30" s="374">
        <v>0</v>
      </c>
      <c r="BC30" s="374">
        <v>0</v>
      </c>
      <c r="BD30" s="374">
        <v>0</v>
      </c>
      <c r="BE30" s="374">
        <v>0</v>
      </c>
      <c r="BF30" s="374">
        <v>0</v>
      </c>
      <c r="BG30" s="374">
        <v>0</v>
      </c>
      <c r="BH30" s="374">
        <v>0</v>
      </c>
      <c r="BI30" s="374">
        <v>0</v>
      </c>
      <c r="BJ30" s="374">
        <v>0</v>
      </c>
      <c r="BK30" s="374">
        <v>0</v>
      </c>
      <c r="BL30" s="374">
        <v>0</v>
      </c>
      <c r="BM30" s="374">
        <v>0</v>
      </c>
      <c r="BN30" s="374">
        <v>0</v>
      </c>
      <c r="BO30" s="374">
        <v>0</v>
      </c>
      <c r="BP30" s="374">
        <v>0</v>
      </c>
      <c r="BQ30" s="374">
        <v>0</v>
      </c>
      <c r="BR30" s="374">
        <v>0</v>
      </c>
      <c r="BS30" s="374">
        <v>0</v>
      </c>
      <c r="BT30" s="374">
        <v>0</v>
      </c>
      <c r="BU30" s="374">
        <v>0</v>
      </c>
      <c r="BV30" s="374">
        <v>0</v>
      </c>
      <c r="BW30" s="374">
        <v>0</v>
      </c>
      <c r="BX30" s="374">
        <v>0</v>
      </c>
      <c r="BY30" s="374">
        <v>0</v>
      </c>
      <c r="BZ30" s="374">
        <v>0</v>
      </c>
      <c r="CA30" s="374">
        <v>0</v>
      </c>
      <c r="CB30" s="374">
        <v>0</v>
      </c>
      <c r="CC30" s="374">
        <v>0</v>
      </c>
      <c r="CD30" s="374">
        <v>0</v>
      </c>
      <c r="CE30" s="374">
        <v>0</v>
      </c>
      <c r="CF30" s="374">
        <v>0</v>
      </c>
      <c r="CG30" s="374">
        <v>0</v>
      </c>
      <c r="CH30" s="374">
        <v>0</v>
      </c>
      <c r="CI30" s="374">
        <v>0</v>
      </c>
      <c r="CJ30" s="374">
        <v>0</v>
      </c>
      <c r="CK30" s="374">
        <v>0</v>
      </c>
      <c r="CL30" s="400">
        <f t="shared" si="5"/>
        <v>0</v>
      </c>
      <c r="CM30" s="400">
        <f t="shared" si="5"/>
        <v>0</v>
      </c>
      <c r="CN30" s="400">
        <f t="shared" si="5"/>
        <v>0</v>
      </c>
      <c r="CO30" s="400">
        <f t="shared" si="5"/>
        <v>0</v>
      </c>
      <c r="CP30" s="400">
        <f t="shared" si="5"/>
        <v>0</v>
      </c>
      <c r="CQ30" s="400">
        <f t="shared" si="5"/>
        <v>0</v>
      </c>
      <c r="CR30" s="400">
        <f t="shared" si="5"/>
        <v>0</v>
      </c>
      <c r="CS30" s="400">
        <f t="shared" si="5"/>
        <v>0</v>
      </c>
      <c r="CT30" s="400">
        <f t="shared" si="5"/>
        <v>0</v>
      </c>
      <c r="CU30" s="400">
        <f t="shared" si="5"/>
        <v>0</v>
      </c>
      <c r="CV30" s="400">
        <f t="shared" si="5"/>
        <v>0</v>
      </c>
      <c r="CW30" s="400">
        <f t="shared" si="5"/>
        <v>0</v>
      </c>
      <c r="CX30" s="400">
        <f t="shared" si="5"/>
        <v>0</v>
      </c>
      <c r="CY30" s="400">
        <f t="shared" si="5"/>
        <v>0</v>
      </c>
      <c r="CZ30" s="286" t="str">
        <f>IF(G0228_1074205010351_02_0_69_!CT30="","",G0228_1074205010351_02_0_69_!CT30)</f>
        <v>нд</v>
      </c>
    </row>
    <row r="31" spans="1:104" ht="47.25" x14ac:dyDescent="0.25">
      <c r="A31" s="297" t="str">
        <f>G0228_1074205010351_02_0_69_!A31</f>
        <v>1.1.2</v>
      </c>
      <c r="B31" s="298" t="str">
        <f>G0228_1074205010351_02_0_69_!B31</f>
        <v>Технологическое присоединение объектов электросетевого хозяйства, всего, в том числе:</v>
      </c>
      <c r="C31" s="297" t="str">
        <f>G0228_1074205010351_02_0_69_!C31</f>
        <v>Г</v>
      </c>
      <c r="D31" s="374">
        <f t="shared" ref="D31:BO31" si="18">SUM(D32:D33)</f>
        <v>0</v>
      </c>
      <c r="E31" s="374">
        <f t="shared" si="18"/>
        <v>0</v>
      </c>
      <c r="F31" s="374">
        <f t="shared" si="18"/>
        <v>0</v>
      </c>
      <c r="G31" s="374">
        <f t="shared" si="18"/>
        <v>0</v>
      </c>
      <c r="H31" s="374">
        <f t="shared" si="18"/>
        <v>0</v>
      </c>
      <c r="I31" s="374">
        <f t="shared" si="18"/>
        <v>0</v>
      </c>
      <c r="J31" s="374">
        <f t="shared" si="18"/>
        <v>0</v>
      </c>
      <c r="K31" s="374">
        <f t="shared" si="18"/>
        <v>0</v>
      </c>
      <c r="L31" s="374">
        <f t="shared" si="18"/>
        <v>0</v>
      </c>
      <c r="M31" s="374">
        <f t="shared" si="18"/>
        <v>0</v>
      </c>
      <c r="N31" s="374">
        <f t="shared" si="18"/>
        <v>0</v>
      </c>
      <c r="O31" s="374">
        <f t="shared" si="18"/>
        <v>0</v>
      </c>
      <c r="P31" s="374">
        <f t="shared" si="18"/>
        <v>0</v>
      </c>
      <c r="Q31" s="374">
        <f t="shared" si="18"/>
        <v>0</v>
      </c>
      <c r="R31" s="374">
        <f t="shared" si="18"/>
        <v>0</v>
      </c>
      <c r="S31" s="374">
        <f t="shared" si="18"/>
        <v>0</v>
      </c>
      <c r="T31" s="374">
        <f t="shared" si="18"/>
        <v>0</v>
      </c>
      <c r="U31" s="374">
        <f t="shared" si="18"/>
        <v>0</v>
      </c>
      <c r="V31" s="374">
        <f t="shared" si="18"/>
        <v>0</v>
      </c>
      <c r="W31" s="374">
        <f t="shared" si="18"/>
        <v>0</v>
      </c>
      <c r="X31" s="374">
        <f t="shared" si="18"/>
        <v>0</v>
      </c>
      <c r="Y31" s="374">
        <f t="shared" si="18"/>
        <v>0</v>
      </c>
      <c r="Z31" s="374">
        <f t="shared" si="18"/>
        <v>0</v>
      </c>
      <c r="AA31" s="374">
        <f t="shared" si="18"/>
        <v>0</v>
      </c>
      <c r="AB31" s="374">
        <f t="shared" si="18"/>
        <v>0</v>
      </c>
      <c r="AC31" s="374">
        <f t="shared" si="18"/>
        <v>0</v>
      </c>
      <c r="AD31" s="374">
        <f t="shared" si="18"/>
        <v>0</v>
      </c>
      <c r="AE31" s="374">
        <f t="shared" si="18"/>
        <v>0</v>
      </c>
      <c r="AF31" s="374">
        <f t="shared" si="18"/>
        <v>0</v>
      </c>
      <c r="AG31" s="374">
        <f t="shared" si="18"/>
        <v>0</v>
      </c>
      <c r="AH31" s="374">
        <f t="shared" si="18"/>
        <v>0</v>
      </c>
      <c r="AI31" s="374">
        <f t="shared" si="18"/>
        <v>0</v>
      </c>
      <c r="AJ31" s="374">
        <f t="shared" si="18"/>
        <v>0</v>
      </c>
      <c r="AK31" s="374">
        <f t="shared" si="18"/>
        <v>0</v>
      </c>
      <c r="AL31" s="374">
        <f t="shared" si="18"/>
        <v>0</v>
      </c>
      <c r="AM31" s="374">
        <f t="shared" si="18"/>
        <v>0</v>
      </c>
      <c r="AN31" s="374">
        <f t="shared" si="18"/>
        <v>0</v>
      </c>
      <c r="AO31" s="374">
        <f t="shared" si="18"/>
        <v>0</v>
      </c>
      <c r="AP31" s="374">
        <f t="shared" si="18"/>
        <v>0</v>
      </c>
      <c r="AQ31" s="374">
        <f t="shared" si="18"/>
        <v>0</v>
      </c>
      <c r="AR31" s="374">
        <f t="shared" si="18"/>
        <v>0</v>
      </c>
      <c r="AS31" s="374">
        <f t="shared" si="18"/>
        <v>0</v>
      </c>
      <c r="AT31" s="374">
        <f t="shared" si="18"/>
        <v>0</v>
      </c>
      <c r="AU31" s="374">
        <f t="shared" si="18"/>
        <v>0</v>
      </c>
      <c r="AV31" s="374">
        <f t="shared" si="18"/>
        <v>0</v>
      </c>
      <c r="AW31" s="374">
        <f t="shared" si="18"/>
        <v>0</v>
      </c>
      <c r="AX31" s="374">
        <f t="shared" si="18"/>
        <v>0</v>
      </c>
      <c r="AY31" s="374">
        <f t="shared" si="18"/>
        <v>0</v>
      </c>
      <c r="AZ31" s="374">
        <f t="shared" si="18"/>
        <v>0</v>
      </c>
      <c r="BA31" s="374">
        <f t="shared" si="18"/>
        <v>0</v>
      </c>
      <c r="BB31" s="374">
        <f t="shared" si="18"/>
        <v>0</v>
      </c>
      <c r="BC31" s="374">
        <f t="shared" si="18"/>
        <v>0</v>
      </c>
      <c r="BD31" s="374">
        <f t="shared" si="18"/>
        <v>0</v>
      </c>
      <c r="BE31" s="374">
        <f t="shared" si="18"/>
        <v>0</v>
      </c>
      <c r="BF31" s="374">
        <f t="shared" si="18"/>
        <v>0</v>
      </c>
      <c r="BG31" s="374">
        <f t="shared" si="18"/>
        <v>0</v>
      </c>
      <c r="BH31" s="374">
        <f t="shared" si="18"/>
        <v>0</v>
      </c>
      <c r="BI31" s="374">
        <f t="shared" si="18"/>
        <v>0</v>
      </c>
      <c r="BJ31" s="374">
        <f t="shared" si="18"/>
        <v>0</v>
      </c>
      <c r="BK31" s="374">
        <f t="shared" si="18"/>
        <v>0</v>
      </c>
      <c r="BL31" s="374">
        <f t="shared" si="18"/>
        <v>0</v>
      </c>
      <c r="BM31" s="374">
        <f t="shared" si="18"/>
        <v>0</v>
      </c>
      <c r="BN31" s="374">
        <f t="shared" si="18"/>
        <v>0</v>
      </c>
      <c r="BO31" s="374">
        <f t="shared" si="18"/>
        <v>0</v>
      </c>
      <c r="BP31" s="374">
        <f t="shared" ref="BP31:CK31" si="19">SUM(BP32:BP33)</f>
        <v>0</v>
      </c>
      <c r="BQ31" s="374">
        <f t="shared" si="19"/>
        <v>0</v>
      </c>
      <c r="BR31" s="374">
        <f t="shared" si="19"/>
        <v>0</v>
      </c>
      <c r="BS31" s="374">
        <f t="shared" si="19"/>
        <v>0</v>
      </c>
      <c r="BT31" s="374">
        <f t="shared" si="19"/>
        <v>0</v>
      </c>
      <c r="BU31" s="374">
        <f t="shared" si="19"/>
        <v>0</v>
      </c>
      <c r="BV31" s="374">
        <f t="shared" si="19"/>
        <v>0</v>
      </c>
      <c r="BW31" s="374">
        <f t="shared" si="19"/>
        <v>0</v>
      </c>
      <c r="BX31" s="374">
        <f t="shared" si="19"/>
        <v>0</v>
      </c>
      <c r="BY31" s="374">
        <f t="shared" si="19"/>
        <v>0</v>
      </c>
      <c r="BZ31" s="374">
        <f t="shared" si="19"/>
        <v>0</v>
      </c>
      <c r="CA31" s="374">
        <f t="shared" si="19"/>
        <v>0</v>
      </c>
      <c r="CB31" s="374">
        <f t="shared" si="19"/>
        <v>0</v>
      </c>
      <c r="CC31" s="374">
        <f t="shared" si="19"/>
        <v>0</v>
      </c>
      <c r="CD31" s="374">
        <f t="shared" si="19"/>
        <v>0</v>
      </c>
      <c r="CE31" s="374">
        <f t="shared" si="19"/>
        <v>0</v>
      </c>
      <c r="CF31" s="374">
        <f t="shared" si="19"/>
        <v>0</v>
      </c>
      <c r="CG31" s="374">
        <f t="shared" si="19"/>
        <v>0</v>
      </c>
      <c r="CH31" s="374">
        <f t="shared" si="19"/>
        <v>0</v>
      </c>
      <c r="CI31" s="374">
        <f t="shared" si="19"/>
        <v>0</v>
      </c>
      <c r="CJ31" s="374">
        <f t="shared" si="19"/>
        <v>0</v>
      </c>
      <c r="CK31" s="374">
        <f t="shared" si="19"/>
        <v>0</v>
      </c>
      <c r="CL31" s="400">
        <f t="shared" si="5"/>
        <v>0</v>
      </c>
      <c r="CM31" s="400">
        <f t="shared" si="5"/>
        <v>0</v>
      </c>
      <c r="CN31" s="400">
        <f t="shared" si="5"/>
        <v>0</v>
      </c>
      <c r="CO31" s="400">
        <f t="shared" si="5"/>
        <v>0</v>
      </c>
      <c r="CP31" s="400">
        <f t="shared" si="5"/>
        <v>0</v>
      </c>
      <c r="CQ31" s="400">
        <f t="shared" si="5"/>
        <v>0</v>
      </c>
      <c r="CR31" s="400">
        <f t="shared" si="5"/>
        <v>0</v>
      </c>
      <c r="CS31" s="400">
        <f t="shared" si="5"/>
        <v>0</v>
      </c>
      <c r="CT31" s="400">
        <f t="shared" si="5"/>
        <v>0</v>
      </c>
      <c r="CU31" s="400">
        <f t="shared" si="5"/>
        <v>0</v>
      </c>
      <c r="CV31" s="400">
        <f t="shared" si="5"/>
        <v>0</v>
      </c>
      <c r="CW31" s="400">
        <f t="shared" si="5"/>
        <v>0</v>
      </c>
      <c r="CX31" s="400">
        <f t="shared" si="5"/>
        <v>0</v>
      </c>
      <c r="CY31" s="400">
        <f t="shared" si="5"/>
        <v>0</v>
      </c>
      <c r="CZ31" s="286" t="str">
        <f>IF(G0228_1074205010351_02_0_69_!CT31="","",G0228_1074205010351_02_0_69_!CT31)</f>
        <v>нд</v>
      </c>
    </row>
    <row r="32" spans="1:104" ht="78.75" x14ac:dyDescent="0.25">
      <c r="A32" s="297" t="str">
        <f>G0228_1074205010351_02_0_69_!A32</f>
        <v>1.1.2.1</v>
      </c>
      <c r="B32" s="298"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297" t="str">
        <f>G0228_1074205010351_02_0_69_!C32</f>
        <v>Г</v>
      </c>
      <c r="D32" s="374">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c r="AS32" s="374">
        <v>0</v>
      </c>
      <c r="AT32" s="374">
        <v>0</v>
      </c>
      <c r="AU32" s="374">
        <v>0</v>
      </c>
      <c r="AV32" s="374">
        <v>0</v>
      </c>
      <c r="AW32" s="374">
        <v>0</v>
      </c>
      <c r="AX32" s="374">
        <v>0</v>
      </c>
      <c r="AY32" s="374">
        <v>0</v>
      </c>
      <c r="AZ32" s="374">
        <v>0</v>
      </c>
      <c r="BA32" s="374">
        <v>0</v>
      </c>
      <c r="BB32" s="374">
        <v>0</v>
      </c>
      <c r="BC32" s="374">
        <v>0</v>
      </c>
      <c r="BD32" s="374">
        <v>0</v>
      </c>
      <c r="BE32" s="374">
        <v>0</v>
      </c>
      <c r="BF32" s="374">
        <v>0</v>
      </c>
      <c r="BG32" s="374">
        <v>0</v>
      </c>
      <c r="BH32" s="374">
        <v>0</v>
      </c>
      <c r="BI32" s="374">
        <v>0</v>
      </c>
      <c r="BJ32" s="374">
        <v>0</v>
      </c>
      <c r="BK32" s="374">
        <v>0</v>
      </c>
      <c r="BL32" s="374">
        <v>0</v>
      </c>
      <c r="BM32" s="374">
        <v>0</v>
      </c>
      <c r="BN32" s="374">
        <v>0</v>
      </c>
      <c r="BO32" s="374">
        <v>0</v>
      </c>
      <c r="BP32" s="374">
        <v>0</v>
      </c>
      <c r="BQ32" s="374">
        <v>0</v>
      </c>
      <c r="BR32" s="374">
        <v>0</v>
      </c>
      <c r="BS32" s="374">
        <v>0</v>
      </c>
      <c r="BT32" s="374">
        <v>0</v>
      </c>
      <c r="BU32" s="374">
        <v>0</v>
      </c>
      <c r="BV32" s="374">
        <v>0</v>
      </c>
      <c r="BW32" s="374">
        <v>0</v>
      </c>
      <c r="BX32" s="374">
        <v>0</v>
      </c>
      <c r="BY32" s="374">
        <v>0</v>
      </c>
      <c r="BZ32" s="374">
        <v>0</v>
      </c>
      <c r="CA32" s="374">
        <v>0</v>
      </c>
      <c r="CB32" s="374">
        <v>0</v>
      </c>
      <c r="CC32" s="374">
        <v>0</v>
      </c>
      <c r="CD32" s="374">
        <v>0</v>
      </c>
      <c r="CE32" s="374">
        <v>0</v>
      </c>
      <c r="CF32" s="374">
        <v>0</v>
      </c>
      <c r="CG32" s="374">
        <v>0</v>
      </c>
      <c r="CH32" s="374">
        <v>0</v>
      </c>
      <c r="CI32" s="374">
        <v>0</v>
      </c>
      <c r="CJ32" s="374">
        <v>0</v>
      </c>
      <c r="CK32" s="374">
        <v>0</v>
      </c>
      <c r="CL32" s="400">
        <f t="shared" si="5"/>
        <v>0</v>
      </c>
      <c r="CM32" s="400">
        <f t="shared" si="5"/>
        <v>0</v>
      </c>
      <c r="CN32" s="400">
        <f t="shared" si="5"/>
        <v>0</v>
      </c>
      <c r="CO32" s="400">
        <f t="shared" si="5"/>
        <v>0</v>
      </c>
      <c r="CP32" s="400">
        <f t="shared" si="5"/>
        <v>0</v>
      </c>
      <c r="CQ32" s="400">
        <f t="shared" si="5"/>
        <v>0</v>
      </c>
      <c r="CR32" s="400">
        <f t="shared" si="5"/>
        <v>0</v>
      </c>
      <c r="CS32" s="400">
        <f t="shared" si="5"/>
        <v>0</v>
      </c>
      <c r="CT32" s="400">
        <f t="shared" si="5"/>
        <v>0</v>
      </c>
      <c r="CU32" s="400">
        <f t="shared" si="5"/>
        <v>0</v>
      </c>
      <c r="CV32" s="400">
        <f t="shared" si="5"/>
        <v>0</v>
      </c>
      <c r="CW32" s="400">
        <f t="shared" si="5"/>
        <v>0</v>
      </c>
      <c r="CX32" s="400">
        <f t="shared" si="5"/>
        <v>0</v>
      </c>
      <c r="CY32" s="400">
        <f t="shared" si="5"/>
        <v>0</v>
      </c>
      <c r="CZ32" s="286" t="str">
        <f>IF(G0228_1074205010351_02_0_69_!CT32="","",G0228_1074205010351_02_0_69_!CT32)</f>
        <v>нд</v>
      </c>
    </row>
    <row r="33" spans="1:104" ht="63" x14ac:dyDescent="0.25">
      <c r="A33" s="297" t="str">
        <f>G0228_1074205010351_02_0_69_!A33</f>
        <v>1.1.2.2</v>
      </c>
      <c r="B33" s="298" t="str">
        <f>G0228_1074205010351_02_0_69_!B33</f>
        <v>Технологическое присоединение к электрическим сетям иных сетевых организаций, всего, в том числе:</v>
      </c>
      <c r="C33" s="297" t="str">
        <f>G0228_1074205010351_02_0_69_!C33</f>
        <v>Г</v>
      </c>
      <c r="D33" s="374">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c r="AS33" s="374">
        <v>0</v>
      </c>
      <c r="AT33" s="374">
        <v>0</v>
      </c>
      <c r="AU33" s="374">
        <v>0</v>
      </c>
      <c r="AV33" s="374">
        <v>0</v>
      </c>
      <c r="AW33" s="374">
        <v>0</v>
      </c>
      <c r="AX33" s="374">
        <v>0</v>
      </c>
      <c r="AY33" s="374">
        <v>0</v>
      </c>
      <c r="AZ33" s="374">
        <v>0</v>
      </c>
      <c r="BA33" s="374">
        <v>0</v>
      </c>
      <c r="BB33" s="374">
        <v>0</v>
      </c>
      <c r="BC33" s="374">
        <v>0</v>
      </c>
      <c r="BD33" s="374">
        <v>0</v>
      </c>
      <c r="BE33" s="374">
        <v>0</v>
      </c>
      <c r="BF33" s="374">
        <v>0</v>
      </c>
      <c r="BG33" s="374">
        <v>0</v>
      </c>
      <c r="BH33" s="374">
        <v>0</v>
      </c>
      <c r="BI33" s="374">
        <v>0</v>
      </c>
      <c r="BJ33" s="374">
        <v>0</v>
      </c>
      <c r="BK33" s="374">
        <v>0</v>
      </c>
      <c r="BL33" s="374">
        <v>0</v>
      </c>
      <c r="BM33" s="374">
        <v>0</v>
      </c>
      <c r="BN33" s="374">
        <v>0</v>
      </c>
      <c r="BO33" s="374">
        <v>0</v>
      </c>
      <c r="BP33" s="374">
        <v>0</v>
      </c>
      <c r="BQ33" s="374">
        <v>0</v>
      </c>
      <c r="BR33" s="374">
        <v>0</v>
      </c>
      <c r="BS33" s="374">
        <v>0</v>
      </c>
      <c r="BT33" s="374">
        <v>0</v>
      </c>
      <c r="BU33" s="374">
        <v>0</v>
      </c>
      <c r="BV33" s="374">
        <v>0</v>
      </c>
      <c r="BW33" s="374">
        <v>0</v>
      </c>
      <c r="BX33" s="374">
        <v>0</v>
      </c>
      <c r="BY33" s="374">
        <v>0</v>
      </c>
      <c r="BZ33" s="374">
        <v>0</v>
      </c>
      <c r="CA33" s="374">
        <v>0</v>
      </c>
      <c r="CB33" s="374">
        <v>0</v>
      </c>
      <c r="CC33" s="374">
        <v>0</v>
      </c>
      <c r="CD33" s="374">
        <v>0</v>
      </c>
      <c r="CE33" s="374">
        <v>0</v>
      </c>
      <c r="CF33" s="374">
        <v>0</v>
      </c>
      <c r="CG33" s="374">
        <v>0</v>
      </c>
      <c r="CH33" s="374">
        <v>0</v>
      </c>
      <c r="CI33" s="374">
        <v>0</v>
      </c>
      <c r="CJ33" s="374">
        <v>0</v>
      </c>
      <c r="CK33" s="374">
        <v>0</v>
      </c>
      <c r="CL33" s="400">
        <f t="shared" si="5"/>
        <v>0</v>
      </c>
      <c r="CM33" s="400">
        <f t="shared" si="5"/>
        <v>0</v>
      </c>
      <c r="CN33" s="400">
        <f t="shared" si="5"/>
        <v>0</v>
      </c>
      <c r="CO33" s="400">
        <f t="shared" si="5"/>
        <v>0</v>
      </c>
      <c r="CP33" s="400">
        <f t="shared" si="5"/>
        <v>0</v>
      </c>
      <c r="CQ33" s="400">
        <f t="shared" si="5"/>
        <v>0</v>
      </c>
      <c r="CR33" s="400">
        <f t="shared" si="5"/>
        <v>0</v>
      </c>
      <c r="CS33" s="400">
        <f t="shared" si="5"/>
        <v>0</v>
      </c>
      <c r="CT33" s="400">
        <f t="shared" si="5"/>
        <v>0</v>
      </c>
      <c r="CU33" s="400">
        <f t="shared" si="5"/>
        <v>0</v>
      </c>
      <c r="CV33" s="400">
        <f t="shared" si="5"/>
        <v>0</v>
      </c>
      <c r="CW33" s="400">
        <f t="shared" si="5"/>
        <v>0</v>
      </c>
      <c r="CX33" s="400">
        <f t="shared" si="5"/>
        <v>0</v>
      </c>
      <c r="CY33" s="400">
        <f t="shared" si="5"/>
        <v>0</v>
      </c>
      <c r="CZ33" s="286" t="str">
        <f>IF(G0228_1074205010351_02_0_69_!CT33="","",G0228_1074205010351_02_0_69_!CT33)</f>
        <v>нд</v>
      </c>
    </row>
    <row r="34" spans="1:104" ht="63" x14ac:dyDescent="0.25">
      <c r="A34" s="297" t="str">
        <f>G0228_1074205010351_02_0_69_!A34</f>
        <v>1.1.3</v>
      </c>
      <c r="B34" s="298" t="str">
        <f>G0228_1074205010351_02_0_69_!B34</f>
        <v>Технологическое присоединение объектов по производству электрической энергии всего, в том числе:</v>
      </c>
      <c r="C34" s="297" t="str">
        <f>G0228_1074205010351_02_0_69_!C34</f>
        <v>Г</v>
      </c>
      <c r="D34" s="374">
        <f t="shared" ref="D34:BO34" si="20">SUM(D35:D40)</f>
        <v>0</v>
      </c>
      <c r="E34" s="374">
        <f t="shared" si="20"/>
        <v>0</v>
      </c>
      <c r="F34" s="374">
        <f t="shared" si="20"/>
        <v>0</v>
      </c>
      <c r="G34" s="374">
        <f t="shared" si="20"/>
        <v>0</v>
      </c>
      <c r="H34" s="374">
        <f t="shared" si="20"/>
        <v>0</v>
      </c>
      <c r="I34" s="374">
        <f t="shared" si="20"/>
        <v>0</v>
      </c>
      <c r="J34" s="374">
        <f t="shared" si="20"/>
        <v>0</v>
      </c>
      <c r="K34" s="374">
        <f t="shared" si="20"/>
        <v>0</v>
      </c>
      <c r="L34" s="374">
        <f t="shared" si="20"/>
        <v>0</v>
      </c>
      <c r="M34" s="374">
        <f t="shared" si="20"/>
        <v>0</v>
      </c>
      <c r="N34" s="374">
        <f t="shared" si="20"/>
        <v>0</v>
      </c>
      <c r="O34" s="374">
        <f t="shared" si="20"/>
        <v>0</v>
      </c>
      <c r="P34" s="374">
        <f t="shared" si="20"/>
        <v>0</v>
      </c>
      <c r="Q34" s="374">
        <f t="shared" si="20"/>
        <v>0</v>
      </c>
      <c r="R34" s="374">
        <f t="shared" si="20"/>
        <v>0</v>
      </c>
      <c r="S34" s="374">
        <f t="shared" si="20"/>
        <v>0</v>
      </c>
      <c r="T34" s="374">
        <f t="shared" si="20"/>
        <v>0</v>
      </c>
      <c r="U34" s="374">
        <f t="shared" si="20"/>
        <v>0</v>
      </c>
      <c r="V34" s="374">
        <f t="shared" si="20"/>
        <v>0</v>
      </c>
      <c r="W34" s="374">
        <f t="shared" si="20"/>
        <v>0</v>
      </c>
      <c r="X34" s="374">
        <f t="shared" si="20"/>
        <v>0</v>
      </c>
      <c r="Y34" s="374">
        <f t="shared" si="20"/>
        <v>0</v>
      </c>
      <c r="Z34" s="374">
        <f t="shared" si="20"/>
        <v>0</v>
      </c>
      <c r="AA34" s="374">
        <f t="shared" si="20"/>
        <v>0</v>
      </c>
      <c r="AB34" s="374">
        <f t="shared" si="20"/>
        <v>0</v>
      </c>
      <c r="AC34" s="374">
        <f t="shared" si="20"/>
        <v>0</v>
      </c>
      <c r="AD34" s="374">
        <f t="shared" si="20"/>
        <v>0</v>
      </c>
      <c r="AE34" s="374">
        <f t="shared" si="20"/>
        <v>0</v>
      </c>
      <c r="AF34" s="374">
        <f t="shared" si="20"/>
        <v>0</v>
      </c>
      <c r="AG34" s="374">
        <f t="shared" si="20"/>
        <v>0</v>
      </c>
      <c r="AH34" s="374">
        <f t="shared" si="20"/>
        <v>0</v>
      </c>
      <c r="AI34" s="374">
        <f t="shared" si="20"/>
        <v>0</v>
      </c>
      <c r="AJ34" s="374">
        <f t="shared" si="20"/>
        <v>0</v>
      </c>
      <c r="AK34" s="374">
        <f t="shared" si="20"/>
        <v>0</v>
      </c>
      <c r="AL34" s="374">
        <f t="shared" si="20"/>
        <v>0</v>
      </c>
      <c r="AM34" s="374">
        <f t="shared" si="20"/>
        <v>0</v>
      </c>
      <c r="AN34" s="374">
        <f t="shared" si="20"/>
        <v>0</v>
      </c>
      <c r="AO34" s="374">
        <f t="shared" si="20"/>
        <v>0</v>
      </c>
      <c r="AP34" s="374">
        <f t="shared" si="20"/>
        <v>0</v>
      </c>
      <c r="AQ34" s="374">
        <f t="shared" si="20"/>
        <v>0</v>
      </c>
      <c r="AR34" s="374">
        <f t="shared" si="20"/>
        <v>0</v>
      </c>
      <c r="AS34" s="374">
        <f t="shared" si="20"/>
        <v>0</v>
      </c>
      <c r="AT34" s="374">
        <f t="shared" si="20"/>
        <v>0</v>
      </c>
      <c r="AU34" s="374">
        <f t="shared" si="20"/>
        <v>0</v>
      </c>
      <c r="AV34" s="374">
        <f t="shared" si="20"/>
        <v>0</v>
      </c>
      <c r="AW34" s="374">
        <f t="shared" si="20"/>
        <v>0</v>
      </c>
      <c r="AX34" s="374">
        <f t="shared" si="20"/>
        <v>0</v>
      </c>
      <c r="AY34" s="374">
        <f t="shared" si="20"/>
        <v>0</v>
      </c>
      <c r="AZ34" s="374">
        <f t="shared" si="20"/>
        <v>0</v>
      </c>
      <c r="BA34" s="374">
        <f t="shared" si="20"/>
        <v>0</v>
      </c>
      <c r="BB34" s="374">
        <f t="shared" si="20"/>
        <v>0</v>
      </c>
      <c r="BC34" s="374">
        <f t="shared" si="20"/>
        <v>0</v>
      </c>
      <c r="BD34" s="374">
        <f t="shared" si="20"/>
        <v>0</v>
      </c>
      <c r="BE34" s="374">
        <f t="shared" si="20"/>
        <v>0</v>
      </c>
      <c r="BF34" s="374">
        <f t="shared" si="20"/>
        <v>0</v>
      </c>
      <c r="BG34" s="374">
        <f t="shared" si="20"/>
        <v>0</v>
      </c>
      <c r="BH34" s="374">
        <f t="shared" si="20"/>
        <v>0</v>
      </c>
      <c r="BI34" s="374">
        <f t="shared" si="20"/>
        <v>0</v>
      </c>
      <c r="BJ34" s="374">
        <f t="shared" si="20"/>
        <v>0</v>
      </c>
      <c r="BK34" s="374">
        <f t="shared" si="20"/>
        <v>0</v>
      </c>
      <c r="BL34" s="374">
        <f t="shared" si="20"/>
        <v>0</v>
      </c>
      <c r="BM34" s="374">
        <f t="shared" si="20"/>
        <v>0</v>
      </c>
      <c r="BN34" s="374">
        <f t="shared" si="20"/>
        <v>0</v>
      </c>
      <c r="BO34" s="374">
        <f t="shared" si="20"/>
        <v>0</v>
      </c>
      <c r="BP34" s="374">
        <f t="shared" ref="BP34:CK34" si="21">SUM(BP35:BP40)</f>
        <v>0</v>
      </c>
      <c r="BQ34" s="374">
        <f t="shared" si="21"/>
        <v>0</v>
      </c>
      <c r="BR34" s="374">
        <f t="shared" si="21"/>
        <v>0</v>
      </c>
      <c r="BS34" s="374">
        <f t="shared" si="21"/>
        <v>0</v>
      </c>
      <c r="BT34" s="374">
        <f t="shared" si="21"/>
        <v>0</v>
      </c>
      <c r="BU34" s="374">
        <f t="shared" si="21"/>
        <v>0</v>
      </c>
      <c r="BV34" s="374">
        <f t="shared" si="21"/>
        <v>0</v>
      </c>
      <c r="BW34" s="374">
        <f t="shared" si="21"/>
        <v>0</v>
      </c>
      <c r="BX34" s="374">
        <f t="shared" si="21"/>
        <v>0</v>
      </c>
      <c r="BY34" s="374">
        <f t="shared" si="21"/>
        <v>0</v>
      </c>
      <c r="BZ34" s="374">
        <f t="shared" si="21"/>
        <v>0</v>
      </c>
      <c r="CA34" s="374">
        <f t="shared" si="21"/>
        <v>0</v>
      </c>
      <c r="CB34" s="374">
        <f t="shared" si="21"/>
        <v>0</v>
      </c>
      <c r="CC34" s="374">
        <f t="shared" si="21"/>
        <v>0</v>
      </c>
      <c r="CD34" s="374">
        <f t="shared" si="21"/>
        <v>0</v>
      </c>
      <c r="CE34" s="374">
        <f t="shared" si="21"/>
        <v>0</v>
      </c>
      <c r="CF34" s="374">
        <f t="shared" si="21"/>
        <v>0</v>
      </c>
      <c r="CG34" s="374">
        <f t="shared" si="21"/>
        <v>0</v>
      </c>
      <c r="CH34" s="374">
        <f t="shared" si="21"/>
        <v>0</v>
      </c>
      <c r="CI34" s="374">
        <f t="shared" si="21"/>
        <v>0</v>
      </c>
      <c r="CJ34" s="374">
        <f t="shared" si="21"/>
        <v>0</v>
      </c>
      <c r="CK34" s="374">
        <f t="shared" si="21"/>
        <v>0</v>
      </c>
      <c r="CL34" s="400">
        <f t="shared" si="5"/>
        <v>0</v>
      </c>
      <c r="CM34" s="400">
        <f t="shared" si="5"/>
        <v>0</v>
      </c>
      <c r="CN34" s="400">
        <f t="shared" si="5"/>
        <v>0</v>
      </c>
      <c r="CO34" s="400">
        <f t="shared" si="5"/>
        <v>0</v>
      </c>
      <c r="CP34" s="400">
        <f t="shared" si="5"/>
        <v>0</v>
      </c>
      <c r="CQ34" s="400">
        <f t="shared" si="5"/>
        <v>0</v>
      </c>
      <c r="CR34" s="400">
        <f t="shared" si="5"/>
        <v>0</v>
      </c>
      <c r="CS34" s="400">
        <f t="shared" si="5"/>
        <v>0</v>
      </c>
      <c r="CT34" s="400">
        <f t="shared" si="5"/>
        <v>0</v>
      </c>
      <c r="CU34" s="400">
        <f t="shared" si="5"/>
        <v>0</v>
      </c>
      <c r="CV34" s="400">
        <f t="shared" si="5"/>
        <v>0</v>
      </c>
      <c r="CW34" s="400">
        <f t="shared" si="5"/>
        <v>0</v>
      </c>
      <c r="CX34" s="400">
        <f t="shared" si="5"/>
        <v>0</v>
      </c>
      <c r="CY34" s="400">
        <f t="shared" si="5"/>
        <v>0</v>
      </c>
      <c r="CZ34" s="286" t="str">
        <f>IF(G0228_1074205010351_02_0_69_!CT34="","",G0228_1074205010351_02_0_69_!CT34)</f>
        <v>нд</v>
      </c>
    </row>
    <row r="35" spans="1:104" ht="141.75" x14ac:dyDescent="0.25">
      <c r="A35" s="297" t="str">
        <f>G0228_1074205010351_02_0_69_!A35</f>
        <v>1.1.3.1</v>
      </c>
      <c r="B35" s="298"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297" t="str">
        <f>G0228_1074205010351_02_0_69_!C35</f>
        <v>Г</v>
      </c>
      <c r="D35" s="374">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c r="AS35" s="374">
        <v>0</v>
      </c>
      <c r="AT35" s="374">
        <v>0</v>
      </c>
      <c r="AU35" s="374">
        <v>0</v>
      </c>
      <c r="AV35" s="374">
        <v>0</v>
      </c>
      <c r="AW35" s="374">
        <v>0</v>
      </c>
      <c r="AX35" s="374">
        <v>0</v>
      </c>
      <c r="AY35" s="374">
        <v>0</v>
      </c>
      <c r="AZ35" s="374">
        <v>0</v>
      </c>
      <c r="BA35" s="374">
        <v>0</v>
      </c>
      <c r="BB35" s="374">
        <v>0</v>
      </c>
      <c r="BC35" s="374">
        <v>0</v>
      </c>
      <c r="BD35" s="374">
        <v>0</v>
      </c>
      <c r="BE35" s="374">
        <v>0</v>
      </c>
      <c r="BF35" s="374">
        <v>0</v>
      </c>
      <c r="BG35" s="374">
        <v>0</v>
      </c>
      <c r="BH35" s="374">
        <v>0</v>
      </c>
      <c r="BI35" s="374">
        <v>0</v>
      </c>
      <c r="BJ35" s="374">
        <v>0</v>
      </c>
      <c r="BK35" s="374">
        <v>0</v>
      </c>
      <c r="BL35" s="374">
        <v>0</v>
      </c>
      <c r="BM35" s="374">
        <v>0</v>
      </c>
      <c r="BN35" s="374">
        <v>0</v>
      </c>
      <c r="BO35" s="374">
        <v>0</v>
      </c>
      <c r="BP35" s="374">
        <v>0</v>
      </c>
      <c r="BQ35" s="374">
        <v>0</v>
      </c>
      <c r="BR35" s="374">
        <v>0</v>
      </c>
      <c r="BS35" s="374">
        <v>0</v>
      </c>
      <c r="BT35" s="374">
        <v>0</v>
      </c>
      <c r="BU35" s="374">
        <v>0</v>
      </c>
      <c r="BV35" s="374">
        <v>0</v>
      </c>
      <c r="BW35" s="374">
        <v>0</v>
      </c>
      <c r="BX35" s="374">
        <v>0</v>
      </c>
      <c r="BY35" s="374">
        <v>0</v>
      </c>
      <c r="BZ35" s="374">
        <v>0</v>
      </c>
      <c r="CA35" s="374">
        <v>0</v>
      </c>
      <c r="CB35" s="374">
        <v>0</v>
      </c>
      <c r="CC35" s="374">
        <v>0</v>
      </c>
      <c r="CD35" s="374">
        <v>0</v>
      </c>
      <c r="CE35" s="374">
        <v>0</v>
      </c>
      <c r="CF35" s="374">
        <v>0</v>
      </c>
      <c r="CG35" s="374">
        <v>0</v>
      </c>
      <c r="CH35" s="374">
        <v>0</v>
      </c>
      <c r="CI35" s="374">
        <v>0</v>
      </c>
      <c r="CJ35" s="374">
        <v>0</v>
      </c>
      <c r="CK35" s="374">
        <v>0</v>
      </c>
      <c r="CL35" s="400">
        <f t="shared" si="5"/>
        <v>0</v>
      </c>
      <c r="CM35" s="400">
        <f t="shared" si="5"/>
        <v>0</v>
      </c>
      <c r="CN35" s="400">
        <f t="shared" si="5"/>
        <v>0</v>
      </c>
      <c r="CO35" s="400">
        <f t="shared" si="5"/>
        <v>0</v>
      </c>
      <c r="CP35" s="400">
        <f t="shared" si="5"/>
        <v>0</v>
      </c>
      <c r="CQ35" s="400">
        <f t="shared" si="5"/>
        <v>0</v>
      </c>
      <c r="CR35" s="400">
        <f t="shared" si="5"/>
        <v>0</v>
      </c>
      <c r="CS35" s="400">
        <f t="shared" si="5"/>
        <v>0</v>
      </c>
      <c r="CT35" s="400">
        <f t="shared" si="5"/>
        <v>0</v>
      </c>
      <c r="CU35" s="400">
        <f t="shared" si="5"/>
        <v>0</v>
      </c>
      <c r="CV35" s="400">
        <f t="shared" si="5"/>
        <v>0</v>
      </c>
      <c r="CW35" s="400">
        <f t="shared" si="5"/>
        <v>0</v>
      </c>
      <c r="CX35" s="400">
        <f t="shared" si="5"/>
        <v>0</v>
      </c>
      <c r="CY35" s="400">
        <f t="shared" si="5"/>
        <v>0</v>
      </c>
      <c r="CZ35" s="286" t="str">
        <f>IF(G0228_1074205010351_02_0_69_!CT35="","",G0228_1074205010351_02_0_69_!CT35)</f>
        <v>нд</v>
      </c>
    </row>
    <row r="36" spans="1:104" ht="126" x14ac:dyDescent="0.25">
      <c r="A36" s="297" t="str">
        <f>G0228_1074205010351_02_0_69_!A36</f>
        <v>1.1.3.1</v>
      </c>
      <c r="B36" s="298"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297" t="str">
        <f>G0228_1074205010351_02_0_69_!C36</f>
        <v>Г</v>
      </c>
      <c r="D36" s="374">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c r="AS36" s="374">
        <v>0</v>
      </c>
      <c r="AT36" s="374">
        <v>0</v>
      </c>
      <c r="AU36" s="374">
        <v>0</v>
      </c>
      <c r="AV36" s="374">
        <v>0</v>
      </c>
      <c r="AW36" s="374">
        <v>0</v>
      </c>
      <c r="AX36" s="374">
        <v>0</v>
      </c>
      <c r="AY36" s="374">
        <v>0</v>
      </c>
      <c r="AZ36" s="374">
        <v>0</v>
      </c>
      <c r="BA36" s="374">
        <v>0</v>
      </c>
      <c r="BB36" s="374">
        <v>0</v>
      </c>
      <c r="BC36" s="374">
        <v>0</v>
      </c>
      <c r="BD36" s="374">
        <v>0</v>
      </c>
      <c r="BE36" s="374">
        <v>0</v>
      </c>
      <c r="BF36" s="374">
        <v>0</v>
      </c>
      <c r="BG36" s="374">
        <v>0</v>
      </c>
      <c r="BH36" s="374">
        <v>0</v>
      </c>
      <c r="BI36" s="374">
        <v>0</v>
      </c>
      <c r="BJ36" s="374">
        <v>0</v>
      </c>
      <c r="BK36" s="374">
        <v>0</v>
      </c>
      <c r="BL36" s="374">
        <v>0</v>
      </c>
      <c r="BM36" s="374">
        <v>0</v>
      </c>
      <c r="BN36" s="374">
        <v>0</v>
      </c>
      <c r="BO36" s="374">
        <v>0</v>
      </c>
      <c r="BP36" s="374">
        <v>0</v>
      </c>
      <c r="BQ36" s="374">
        <v>0</v>
      </c>
      <c r="BR36" s="374">
        <v>0</v>
      </c>
      <c r="BS36" s="374">
        <v>0</v>
      </c>
      <c r="BT36" s="374">
        <v>0</v>
      </c>
      <c r="BU36" s="374">
        <v>0</v>
      </c>
      <c r="BV36" s="374">
        <v>0</v>
      </c>
      <c r="BW36" s="374">
        <v>0</v>
      </c>
      <c r="BX36" s="374">
        <v>0</v>
      </c>
      <c r="BY36" s="374">
        <v>0</v>
      </c>
      <c r="BZ36" s="374">
        <v>0</v>
      </c>
      <c r="CA36" s="374">
        <v>0</v>
      </c>
      <c r="CB36" s="374">
        <v>0</v>
      </c>
      <c r="CC36" s="374">
        <v>0</v>
      </c>
      <c r="CD36" s="374">
        <v>0</v>
      </c>
      <c r="CE36" s="374">
        <v>0</v>
      </c>
      <c r="CF36" s="374">
        <v>0</v>
      </c>
      <c r="CG36" s="374">
        <v>0</v>
      </c>
      <c r="CH36" s="374">
        <v>0</v>
      </c>
      <c r="CI36" s="374">
        <v>0</v>
      </c>
      <c r="CJ36" s="374">
        <v>0</v>
      </c>
      <c r="CK36" s="374">
        <v>0</v>
      </c>
      <c r="CL36" s="400">
        <f t="shared" si="5"/>
        <v>0</v>
      </c>
      <c r="CM36" s="400">
        <f t="shared" si="5"/>
        <v>0</v>
      </c>
      <c r="CN36" s="400">
        <f t="shared" si="5"/>
        <v>0</v>
      </c>
      <c r="CO36" s="400">
        <f t="shared" si="5"/>
        <v>0</v>
      </c>
      <c r="CP36" s="400">
        <f t="shared" si="5"/>
        <v>0</v>
      </c>
      <c r="CQ36" s="400">
        <f t="shared" si="5"/>
        <v>0</v>
      </c>
      <c r="CR36" s="400">
        <f t="shared" si="5"/>
        <v>0</v>
      </c>
      <c r="CS36" s="400">
        <f t="shared" si="5"/>
        <v>0</v>
      </c>
      <c r="CT36" s="400">
        <f t="shared" si="5"/>
        <v>0</v>
      </c>
      <c r="CU36" s="400">
        <f t="shared" si="5"/>
        <v>0</v>
      </c>
      <c r="CV36" s="400">
        <f t="shared" si="5"/>
        <v>0</v>
      </c>
      <c r="CW36" s="400">
        <f t="shared" si="5"/>
        <v>0</v>
      </c>
      <c r="CX36" s="400">
        <f t="shared" si="5"/>
        <v>0</v>
      </c>
      <c r="CY36" s="400">
        <f t="shared" si="5"/>
        <v>0</v>
      </c>
      <c r="CZ36" s="286" t="str">
        <f>IF(G0228_1074205010351_02_0_69_!CT36="","",G0228_1074205010351_02_0_69_!CT36)</f>
        <v>нд</v>
      </c>
    </row>
    <row r="37" spans="1:104" ht="126" x14ac:dyDescent="0.25">
      <c r="A37" s="297" t="str">
        <f>G0228_1074205010351_02_0_69_!A37</f>
        <v>1.1.3.1</v>
      </c>
      <c r="B37" s="298"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297" t="str">
        <f>G0228_1074205010351_02_0_69_!C37</f>
        <v>Г</v>
      </c>
      <c r="D37" s="374">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c r="AS37" s="374">
        <v>0</v>
      </c>
      <c r="AT37" s="374">
        <v>0</v>
      </c>
      <c r="AU37" s="374">
        <v>0</v>
      </c>
      <c r="AV37" s="374">
        <v>0</v>
      </c>
      <c r="AW37" s="374">
        <v>0</v>
      </c>
      <c r="AX37" s="374">
        <v>0</v>
      </c>
      <c r="AY37" s="374">
        <v>0</v>
      </c>
      <c r="AZ37" s="374">
        <v>0</v>
      </c>
      <c r="BA37" s="374">
        <v>0</v>
      </c>
      <c r="BB37" s="374">
        <v>0</v>
      </c>
      <c r="BC37" s="374">
        <v>0</v>
      </c>
      <c r="BD37" s="374">
        <v>0</v>
      </c>
      <c r="BE37" s="374">
        <v>0</v>
      </c>
      <c r="BF37" s="374">
        <v>0</v>
      </c>
      <c r="BG37" s="374">
        <v>0</v>
      </c>
      <c r="BH37" s="374">
        <v>0</v>
      </c>
      <c r="BI37" s="374">
        <v>0</v>
      </c>
      <c r="BJ37" s="374">
        <v>0</v>
      </c>
      <c r="BK37" s="374">
        <v>0</v>
      </c>
      <c r="BL37" s="374">
        <v>0</v>
      </c>
      <c r="BM37" s="374">
        <v>0</v>
      </c>
      <c r="BN37" s="374">
        <v>0</v>
      </c>
      <c r="BO37" s="374">
        <v>0</v>
      </c>
      <c r="BP37" s="374">
        <v>0</v>
      </c>
      <c r="BQ37" s="374">
        <v>0</v>
      </c>
      <c r="BR37" s="374">
        <v>0</v>
      </c>
      <c r="BS37" s="374">
        <v>0</v>
      </c>
      <c r="BT37" s="374">
        <v>0</v>
      </c>
      <c r="BU37" s="374">
        <v>0</v>
      </c>
      <c r="BV37" s="374">
        <v>0</v>
      </c>
      <c r="BW37" s="374">
        <v>0</v>
      </c>
      <c r="BX37" s="374">
        <v>0</v>
      </c>
      <c r="BY37" s="374">
        <v>0</v>
      </c>
      <c r="BZ37" s="374">
        <v>0</v>
      </c>
      <c r="CA37" s="374">
        <v>0</v>
      </c>
      <c r="CB37" s="374">
        <v>0</v>
      </c>
      <c r="CC37" s="374">
        <v>0</v>
      </c>
      <c r="CD37" s="374">
        <v>0</v>
      </c>
      <c r="CE37" s="374">
        <v>0</v>
      </c>
      <c r="CF37" s="374">
        <v>0</v>
      </c>
      <c r="CG37" s="374">
        <v>0</v>
      </c>
      <c r="CH37" s="374">
        <v>0</v>
      </c>
      <c r="CI37" s="374">
        <v>0</v>
      </c>
      <c r="CJ37" s="374">
        <v>0</v>
      </c>
      <c r="CK37" s="374">
        <v>0</v>
      </c>
      <c r="CL37" s="400">
        <f t="shared" si="5"/>
        <v>0</v>
      </c>
      <c r="CM37" s="400">
        <f t="shared" si="5"/>
        <v>0</v>
      </c>
      <c r="CN37" s="400">
        <f t="shared" si="5"/>
        <v>0</v>
      </c>
      <c r="CO37" s="400">
        <f t="shared" si="5"/>
        <v>0</v>
      </c>
      <c r="CP37" s="400">
        <f t="shared" si="5"/>
        <v>0</v>
      </c>
      <c r="CQ37" s="400">
        <f t="shared" si="5"/>
        <v>0</v>
      </c>
      <c r="CR37" s="400">
        <f t="shared" si="5"/>
        <v>0</v>
      </c>
      <c r="CS37" s="400">
        <f t="shared" si="5"/>
        <v>0</v>
      </c>
      <c r="CT37" s="400">
        <f t="shared" si="5"/>
        <v>0</v>
      </c>
      <c r="CU37" s="400">
        <f t="shared" si="5"/>
        <v>0</v>
      </c>
      <c r="CV37" s="400">
        <f t="shared" si="5"/>
        <v>0</v>
      </c>
      <c r="CW37" s="400">
        <f t="shared" si="5"/>
        <v>0</v>
      </c>
      <c r="CX37" s="400">
        <f t="shared" si="5"/>
        <v>0</v>
      </c>
      <c r="CY37" s="400">
        <f t="shared" si="5"/>
        <v>0</v>
      </c>
      <c r="CZ37" s="286" t="str">
        <f>IF(G0228_1074205010351_02_0_69_!CT37="","",G0228_1074205010351_02_0_69_!CT37)</f>
        <v>нд</v>
      </c>
    </row>
    <row r="38" spans="1:104" ht="141.75" x14ac:dyDescent="0.25">
      <c r="A38" s="297" t="str">
        <f>G0228_1074205010351_02_0_69_!A38</f>
        <v>1.1.3.2</v>
      </c>
      <c r="B38" s="298"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297" t="str">
        <f>G0228_1074205010351_02_0_69_!C38</f>
        <v>Г</v>
      </c>
      <c r="D38" s="374">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c r="AS38" s="374">
        <v>0</v>
      </c>
      <c r="AT38" s="374">
        <v>0</v>
      </c>
      <c r="AU38" s="374">
        <v>0</v>
      </c>
      <c r="AV38" s="374">
        <v>0</v>
      </c>
      <c r="AW38" s="374">
        <v>0</v>
      </c>
      <c r="AX38" s="374">
        <v>0</v>
      </c>
      <c r="AY38" s="374">
        <v>0</v>
      </c>
      <c r="AZ38" s="374">
        <v>0</v>
      </c>
      <c r="BA38" s="374">
        <v>0</v>
      </c>
      <c r="BB38" s="374">
        <v>0</v>
      </c>
      <c r="BC38" s="374">
        <v>0</v>
      </c>
      <c r="BD38" s="374">
        <v>0</v>
      </c>
      <c r="BE38" s="374">
        <v>0</v>
      </c>
      <c r="BF38" s="374">
        <v>0</v>
      </c>
      <c r="BG38" s="374">
        <v>0</v>
      </c>
      <c r="BH38" s="374">
        <v>0</v>
      </c>
      <c r="BI38" s="374">
        <v>0</v>
      </c>
      <c r="BJ38" s="374">
        <v>0</v>
      </c>
      <c r="BK38" s="374">
        <v>0</v>
      </c>
      <c r="BL38" s="374">
        <v>0</v>
      </c>
      <c r="BM38" s="374">
        <v>0</v>
      </c>
      <c r="BN38" s="374">
        <v>0</v>
      </c>
      <c r="BO38" s="374">
        <v>0</v>
      </c>
      <c r="BP38" s="374">
        <v>0</v>
      </c>
      <c r="BQ38" s="374">
        <v>0</v>
      </c>
      <c r="BR38" s="374">
        <v>0</v>
      </c>
      <c r="BS38" s="374">
        <v>0</v>
      </c>
      <c r="BT38" s="374">
        <v>0</v>
      </c>
      <c r="BU38" s="374">
        <v>0</v>
      </c>
      <c r="BV38" s="374">
        <v>0</v>
      </c>
      <c r="BW38" s="374">
        <v>0</v>
      </c>
      <c r="BX38" s="374">
        <v>0</v>
      </c>
      <c r="BY38" s="374">
        <v>0</v>
      </c>
      <c r="BZ38" s="374">
        <v>0</v>
      </c>
      <c r="CA38" s="374">
        <v>0</v>
      </c>
      <c r="CB38" s="374">
        <v>0</v>
      </c>
      <c r="CC38" s="374">
        <v>0</v>
      </c>
      <c r="CD38" s="374">
        <v>0</v>
      </c>
      <c r="CE38" s="374">
        <v>0</v>
      </c>
      <c r="CF38" s="374">
        <v>0</v>
      </c>
      <c r="CG38" s="374">
        <v>0</v>
      </c>
      <c r="CH38" s="374">
        <v>0</v>
      </c>
      <c r="CI38" s="374">
        <v>0</v>
      </c>
      <c r="CJ38" s="374">
        <v>0</v>
      </c>
      <c r="CK38" s="374">
        <v>0</v>
      </c>
      <c r="CL38" s="400">
        <f t="shared" si="5"/>
        <v>0</v>
      </c>
      <c r="CM38" s="400">
        <f t="shared" si="5"/>
        <v>0</v>
      </c>
      <c r="CN38" s="400">
        <f t="shared" si="5"/>
        <v>0</v>
      </c>
      <c r="CO38" s="400">
        <f t="shared" ref="CL38:CY56" si="22">SUM(W38,AK38,AY38,BM38,CA38)</f>
        <v>0</v>
      </c>
      <c r="CP38" s="400">
        <f t="shared" si="22"/>
        <v>0</v>
      </c>
      <c r="CQ38" s="400">
        <f t="shared" si="22"/>
        <v>0</v>
      </c>
      <c r="CR38" s="400">
        <f t="shared" si="22"/>
        <v>0</v>
      </c>
      <c r="CS38" s="400">
        <f t="shared" si="22"/>
        <v>0</v>
      </c>
      <c r="CT38" s="400">
        <f t="shared" si="22"/>
        <v>0</v>
      </c>
      <c r="CU38" s="400">
        <f t="shared" si="22"/>
        <v>0</v>
      </c>
      <c r="CV38" s="400">
        <f t="shared" si="22"/>
        <v>0</v>
      </c>
      <c r="CW38" s="400">
        <f t="shared" si="22"/>
        <v>0</v>
      </c>
      <c r="CX38" s="400">
        <f t="shared" si="22"/>
        <v>0</v>
      </c>
      <c r="CY38" s="400">
        <f t="shared" si="22"/>
        <v>0</v>
      </c>
      <c r="CZ38" s="286" t="str">
        <f>IF(G0228_1074205010351_02_0_69_!CT38="","",G0228_1074205010351_02_0_69_!CT38)</f>
        <v>нд</v>
      </c>
    </row>
    <row r="39" spans="1:104" ht="126" x14ac:dyDescent="0.25">
      <c r="A39" s="297" t="str">
        <f>G0228_1074205010351_02_0_69_!A39</f>
        <v>1.1.3.2</v>
      </c>
      <c r="B39" s="298"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297" t="str">
        <f>G0228_1074205010351_02_0_69_!C39</f>
        <v>Г</v>
      </c>
      <c r="D39" s="374">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c r="AS39" s="374">
        <v>0</v>
      </c>
      <c r="AT39" s="374">
        <v>0</v>
      </c>
      <c r="AU39" s="374">
        <v>0</v>
      </c>
      <c r="AV39" s="374">
        <v>0</v>
      </c>
      <c r="AW39" s="374">
        <v>0</v>
      </c>
      <c r="AX39" s="374">
        <v>0</v>
      </c>
      <c r="AY39" s="374">
        <v>0</v>
      </c>
      <c r="AZ39" s="374">
        <v>0</v>
      </c>
      <c r="BA39" s="374">
        <v>0</v>
      </c>
      <c r="BB39" s="374">
        <v>0</v>
      </c>
      <c r="BC39" s="374">
        <v>0</v>
      </c>
      <c r="BD39" s="374">
        <v>0</v>
      </c>
      <c r="BE39" s="374">
        <v>0</v>
      </c>
      <c r="BF39" s="374">
        <v>0</v>
      </c>
      <c r="BG39" s="374">
        <v>0</v>
      </c>
      <c r="BH39" s="374">
        <v>0</v>
      </c>
      <c r="BI39" s="374">
        <v>0</v>
      </c>
      <c r="BJ39" s="374">
        <v>0</v>
      </c>
      <c r="BK39" s="374">
        <v>0</v>
      </c>
      <c r="BL39" s="374">
        <v>0</v>
      </c>
      <c r="BM39" s="374">
        <v>0</v>
      </c>
      <c r="BN39" s="374">
        <v>0</v>
      </c>
      <c r="BO39" s="374">
        <v>0</v>
      </c>
      <c r="BP39" s="374">
        <v>0</v>
      </c>
      <c r="BQ39" s="374">
        <v>0</v>
      </c>
      <c r="BR39" s="374">
        <v>0</v>
      </c>
      <c r="BS39" s="374">
        <v>0</v>
      </c>
      <c r="BT39" s="374">
        <v>0</v>
      </c>
      <c r="BU39" s="374">
        <v>0</v>
      </c>
      <c r="BV39" s="374">
        <v>0</v>
      </c>
      <c r="BW39" s="374">
        <v>0</v>
      </c>
      <c r="BX39" s="374">
        <v>0</v>
      </c>
      <c r="BY39" s="374">
        <v>0</v>
      </c>
      <c r="BZ39" s="374">
        <v>0</v>
      </c>
      <c r="CA39" s="374">
        <v>0</v>
      </c>
      <c r="CB39" s="374">
        <v>0</v>
      </c>
      <c r="CC39" s="374">
        <v>0</v>
      </c>
      <c r="CD39" s="374">
        <v>0</v>
      </c>
      <c r="CE39" s="374">
        <v>0</v>
      </c>
      <c r="CF39" s="374">
        <v>0</v>
      </c>
      <c r="CG39" s="374">
        <v>0</v>
      </c>
      <c r="CH39" s="374">
        <v>0</v>
      </c>
      <c r="CI39" s="374">
        <v>0</v>
      </c>
      <c r="CJ39" s="374">
        <v>0</v>
      </c>
      <c r="CK39" s="374">
        <v>0</v>
      </c>
      <c r="CL39" s="400">
        <f t="shared" si="22"/>
        <v>0</v>
      </c>
      <c r="CM39" s="400">
        <f t="shared" si="22"/>
        <v>0</v>
      </c>
      <c r="CN39" s="400">
        <f t="shared" si="22"/>
        <v>0</v>
      </c>
      <c r="CO39" s="400">
        <f t="shared" si="22"/>
        <v>0</v>
      </c>
      <c r="CP39" s="400">
        <f t="shared" si="22"/>
        <v>0</v>
      </c>
      <c r="CQ39" s="400">
        <f t="shared" si="22"/>
        <v>0</v>
      </c>
      <c r="CR39" s="400">
        <f t="shared" si="22"/>
        <v>0</v>
      </c>
      <c r="CS39" s="400">
        <f t="shared" si="22"/>
        <v>0</v>
      </c>
      <c r="CT39" s="400">
        <f t="shared" si="22"/>
        <v>0</v>
      </c>
      <c r="CU39" s="400">
        <f t="shared" si="22"/>
        <v>0</v>
      </c>
      <c r="CV39" s="400">
        <f t="shared" si="22"/>
        <v>0</v>
      </c>
      <c r="CW39" s="400">
        <f t="shared" si="22"/>
        <v>0</v>
      </c>
      <c r="CX39" s="400">
        <f t="shared" si="22"/>
        <v>0</v>
      </c>
      <c r="CY39" s="400">
        <f t="shared" si="22"/>
        <v>0</v>
      </c>
      <c r="CZ39" s="286" t="str">
        <f>IF(G0228_1074205010351_02_0_69_!CT39="","",G0228_1074205010351_02_0_69_!CT39)</f>
        <v>нд</v>
      </c>
    </row>
    <row r="40" spans="1:104" ht="126" x14ac:dyDescent="0.25">
      <c r="A40" s="297" t="str">
        <f>G0228_1074205010351_02_0_69_!A40</f>
        <v>1.1.3.2</v>
      </c>
      <c r="B40" s="298"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297" t="str">
        <f>G0228_1074205010351_02_0_69_!C40</f>
        <v>Г</v>
      </c>
      <c r="D40" s="374">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c r="AS40" s="374">
        <v>0</v>
      </c>
      <c r="AT40" s="374">
        <v>0</v>
      </c>
      <c r="AU40" s="374">
        <v>0</v>
      </c>
      <c r="AV40" s="374">
        <v>0</v>
      </c>
      <c r="AW40" s="374">
        <v>0</v>
      </c>
      <c r="AX40" s="374">
        <v>0</v>
      </c>
      <c r="AY40" s="374">
        <v>0</v>
      </c>
      <c r="AZ40" s="374">
        <v>0</v>
      </c>
      <c r="BA40" s="374">
        <v>0</v>
      </c>
      <c r="BB40" s="374">
        <v>0</v>
      </c>
      <c r="BC40" s="374">
        <v>0</v>
      </c>
      <c r="BD40" s="374">
        <v>0</v>
      </c>
      <c r="BE40" s="374">
        <v>0</v>
      </c>
      <c r="BF40" s="374">
        <v>0</v>
      </c>
      <c r="BG40" s="374">
        <v>0</v>
      </c>
      <c r="BH40" s="374">
        <v>0</v>
      </c>
      <c r="BI40" s="374">
        <v>0</v>
      </c>
      <c r="BJ40" s="374">
        <v>0</v>
      </c>
      <c r="BK40" s="374">
        <v>0</v>
      </c>
      <c r="BL40" s="374">
        <v>0</v>
      </c>
      <c r="BM40" s="374">
        <v>0</v>
      </c>
      <c r="BN40" s="374">
        <v>0</v>
      </c>
      <c r="BO40" s="374">
        <v>0</v>
      </c>
      <c r="BP40" s="374">
        <v>0</v>
      </c>
      <c r="BQ40" s="374">
        <v>0</v>
      </c>
      <c r="BR40" s="374">
        <v>0</v>
      </c>
      <c r="BS40" s="374">
        <v>0</v>
      </c>
      <c r="BT40" s="374">
        <v>0</v>
      </c>
      <c r="BU40" s="374">
        <v>0</v>
      </c>
      <c r="BV40" s="374">
        <v>0</v>
      </c>
      <c r="BW40" s="374">
        <v>0</v>
      </c>
      <c r="BX40" s="374">
        <v>0</v>
      </c>
      <c r="BY40" s="374">
        <v>0</v>
      </c>
      <c r="BZ40" s="374">
        <v>0</v>
      </c>
      <c r="CA40" s="374">
        <v>0</v>
      </c>
      <c r="CB40" s="374">
        <v>0</v>
      </c>
      <c r="CC40" s="374">
        <v>0</v>
      </c>
      <c r="CD40" s="374">
        <v>0</v>
      </c>
      <c r="CE40" s="374">
        <v>0</v>
      </c>
      <c r="CF40" s="374">
        <v>0</v>
      </c>
      <c r="CG40" s="374">
        <v>0</v>
      </c>
      <c r="CH40" s="374">
        <v>0</v>
      </c>
      <c r="CI40" s="374">
        <v>0</v>
      </c>
      <c r="CJ40" s="374">
        <v>0</v>
      </c>
      <c r="CK40" s="374">
        <v>0</v>
      </c>
      <c r="CL40" s="400">
        <f t="shared" si="22"/>
        <v>0</v>
      </c>
      <c r="CM40" s="400">
        <f t="shared" si="22"/>
        <v>0</v>
      </c>
      <c r="CN40" s="400">
        <f t="shared" si="22"/>
        <v>0</v>
      </c>
      <c r="CO40" s="400">
        <f t="shared" si="22"/>
        <v>0</v>
      </c>
      <c r="CP40" s="400">
        <f t="shared" si="22"/>
        <v>0</v>
      </c>
      <c r="CQ40" s="400">
        <f t="shared" si="22"/>
        <v>0</v>
      </c>
      <c r="CR40" s="400">
        <f t="shared" si="22"/>
        <v>0</v>
      </c>
      <c r="CS40" s="400">
        <f t="shared" si="22"/>
        <v>0</v>
      </c>
      <c r="CT40" s="400">
        <f t="shared" si="22"/>
        <v>0</v>
      </c>
      <c r="CU40" s="400">
        <f t="shared" si="22"/>
        <v>0</v>
      </c>
      <c r="CV40" s="400">
        <f t="shared" si="22"/>
        <v>0</v>
      </c>
      <c r="CW40" s="400">
        <f t="shared" si="22"/>
        <v>0</v>
      </c>
      <c r="CX40" s="400">
        <f t="shared" si="22"/>
        <v>0</v>
      </c>
      <c r="CY40" s="400">
        <f t="shared" si="22"/>
        <v>0</v>
      </c>
      <c r="CZ40" s="286" t="str">
        <f>IF(G0228_1074205010351_02_0_69_!CT40="","",G0228_1074205010351_02_0_69_!CT40)</f>
        <v>нд</v>
      </c>
    </row>
    <row r="41" spans="1:104" ht="110.25" x14ac:dyDescent="0.25">
      <c r="A41" s="297" t="str">
        <f>G0228_1074205010351_02_0_69_!A41</f>
        <v>1.1.4</v>
      </c>
      <c r="B41" s="298"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297" t="str">
        <f>G0228_1074205010351_02_0_69_!C41</f>
        <v>Г</v>
      </c>
      <c r="D41" s="374">
        <f t="shared" ref="D41:BO41" si="23">SUM(D42:D43)</f>
        <v>0</v>
      </c>
      <c r="E41" s="374">
        <f t="shared" si="23"/>
        <v>0</v>
      </c>
      <c r="F41" s="374">
        <f t="shared" si="23"/>
        <v>0</v>
      </c>
      <c r="G41" s="374">
        <f t="shared" si="23"/>
        <v>0</v>
      </c>
      <c r="H41" s="374">
        <f t="shared" si="23"/>
        <v>0</v>
      </c>
      <c r="I41" s="374">
        <f t="shared" si="23"/>
        <v>0</v>
      </c>
      <c r="J41" s="374">
        <f t="shared" si="23"/>
        <v>0</v>
      </c>
      <c r="K41" s="374">
        <f t="shared" si="23"/>
        <v>0</v>
      </c>
      <c r="L41" s="374">
        <f t="shared" si="23"/>
        <v>0</v>
      </c>
      <c r="M41" s="374">
        <f t="shared" si="23"/>
        <v>0</v>
      </c>
      <c r="N41" s="374">
        <f t="shared" si="23"/>
        <v>0</v>
      </c>
      <c r="O41" s="374">
        <f t="shared" si="23"/>
        <v>0</v>
      </c>
      <c r="P41" s="374">
        <f t="shared" si="23"/>
        <v>0</v>
      </c>
      <c r="Q41" s="374">
        <f t="shared" si="23"/>
        <v>0</v>
      </c>
      <c r="R41" s="374">
        <f t="shared" si="23"/>
        <v>0</v>
      </c>
      <c r="S41" s="374">
        <f t="shared" si="23"/>
        <v>0</v>
      </c>
      <c r="T41" s="374">
        <f t="shared" si="23"/>
        <v>0</v>
      </c>
      <c r="U41" s="374">
        <f t="shared" si="23"/>
        <v>0</v>
      </c>
      <c r="V41" s="374">
        <f t="shared" si="23"/>
        <v>0</v>
      </c>
      <c r="W41" s="374">
        <f t="shared" si="23"/>
        <v>0</v>
      </c>
      <c r="X41" s="374">
        <f t="shared" si="23"/>
        <v>0</v>
      </c>
      <c r="Y41" s="374">
        <f t="shared" si="23"/>
        <v>0</v>
      </c>
      <c r="Z41" s="374">
        <f t="shared" si="23"/>
        <v>0</v>
      </c>
      <c r="AA41" s="374">
        <f t="shared" si="23"/>
        <v>0</v>
      </c>
      <c r="AB41" s="374">
        <f t="shared" si="23"/>
        <v>0</v>
      </c>
      <c r="AC41" s="374">
        <f t="shared" si="23"/>
        <v>0</v>
      </c>
      <c r="AD41" s="374">
        <f t="shared" si="23"/>
        <v>0</v>
      </c>
      <c r="AE41" s="374">
        <f t="shared" si="23"/>
        <v>0</v>
      </c>
      <c r="AF41" s="374">
        <f t="shared" si="23"/>
        <v>0</v>
      </c>
      <c r="AG41" s="374">
        <f t="shared" si="23"/>
        <v>0</v>
      </c>
      <c r="AH41" s="374">
        <f t="shared" si="23"/>
        <v>0</v>
      </c>
      <c r="AI41" s="374">
        <f t="shared" si="23"/>
        <v>0</v>
      </c>
      <c r="AJ41" s="374">
        <f t="shared" si="23"/>
        <v>0</v>
      </c>
      <c r="AK41" s="374">
        <f t="shared" si="23"/>
        <v>0</v>
      </c>
      <c r="AL41" s="374">
        <f t="shared" si="23"/>
        <v>0</v>
      </c>
      <c r="AM41" s="374">
        <f t="shared" si="23"/>
        <v>0</v>
      </c>
      <c r="AN41" s="374">
        <f t="shared" si="23"/>
        <v>0</v>
      </c>
      <c r="AO41" s="374">
        <f t="shared" si="23"/>
        <v>0</v>
      </c>
      <c r="AP41" s="374">
        <f t="shared" si="23"/>
        <v>0</v>
      </c>
      <c r="AQ41" s="374">
        <f t="shared" si="23"/>
        <v>0</v>
      </c>
      <c r="AR41" s="374">
        <f t="shared" si="23"/>
        <v>0</v>
      </c>
      <c r="AS41" s="374">
        <f t="shared" si="23"/>
        <v>0</v>
      </c>
      <c r="AT41" s="374">
        <f t="shared" si="23"/>
        <v>0</v>
      </c>
      <c r="AU41" s="374">
        <f t="shared" si="23"/>
        <v>0</v>
      </c>
      <c r="AV41" s="374">
        <f t="shared" si="23"/>
        <v>0</v>
      </c>
      <c r="AW41" s="374">
        <f t="shared" si="23"/>
        <v>0</v>
      </c>
      <c r="AX41" s="374">
        <f t="shared" si="23"/>
        <v>0</v>
      </c>
      <c r="AY41" s="374">
        <f t="shared" si="23"/>
        <v>0</v>
      </c>
      <c r="AZ41" s="374">
        <f t="shared" si="23"/>
        <v>0</v>
      </c>
      <c r="BA41" s="374">
        <f t="shared" si="23"/>
        <v>0</v>
      </c>
      <c r="BB41" s="374">
        <f t="shared" si="23"/>
        <v>0</v>
      </c>
      <c r="BC41" s="374">
        <f t="shared" si="23"/>
        <v>0</v>
      </c>
      <c r="BD41" s="374">
        <f t="shared" si="23"/>
        <v>0</v>
      </c>
      <c r="BE41" s="374">
        <f t="shared" si="23"/>
        <v>0</v>
      </c>
      <c r="BF41" s="374">
        <f t="shared" si="23"/>
        <v>0</v>
      </c>
      <c r="BG41" s="374">
        <f t="shared" si="23"/>
        <v>0</v>
      </c>
      <c r="BH41" s="374">
        <f t="shared" si="23"/>
        <v>0</v>
      </c>
      <c r="BI41" s="374">
        <f t="shared" si="23"/>
        <v>0</v>
      </c>
      <c r="BJ41" s="374">
        <f t="shared" si="23"/>
        <v>0</v>
      </c>
      <c r="BK41" s="374">
        <f t="shared" si="23"/>
        <v>0</v>
      </c>
      <c r="BL41" s="374">
        <f t="shared" si="23"/>
        <v>0</v>
      </c>
      <c r="BM41" s="374">
        <f t="shared" si="23"/>
        <v>0</v>
      </c>
      <c r="BN41" s="374">
        <f t="shared" si="23"/>
        <v>0</v>
      </c>
      <c r="BO41" s="374">
        <f t="shared" si="23"/>
        <v>0</v>
      </c>
      <c r="BP41" s="374">
        <f t="shared" ref="BP41:CK41" si="24">SUM(BP42:BP43)</f>
        <v>0</v>
      </c>
      <c r="BQ41" s="374">
        <f t="shared" si="24"/>
        <v>0</v>
      </c>
      <c r="BR41" s="374">
        <f t="shared" si="24"/>
        <v>0</v>
      </c>
      <c r="BS41" s="374">
        <f t="shared" si="24"/>
        <v>0</v>
      </c>
      <c r="BT41" s="374">
        <f t="shared" si="24"/>
        <v>0</v>
      </c>
      <c r="BU41" s="374">
        <f t="shared" si="24"/>
        <v>0</v>
      </c>
      <c r="BV41" s="374">
        <f t="shared" si="24"/>
        <v>0</v>
      </c>
      <c r="BW41" s="374">
        <f t="shared" si="24"/>
        <v>0</v>
      </c>
      <c r="BX41" s="374">
        <f t="shared" si="24"/>
        <v>0</v>
      </c>
      <c r="BY41" s="374">
        <f t="shared" si="24"/>
        <v>0</v>
      </c>
      <c r="BZ41" s="374">
        <f t="shared" si="24"/>
        <v>0</v>
      </c>
      <c r="CA41" s="374">
        <f t="shared" si="24"/>
        <v>0</v>
      </c>
      <c r="CB41" s="374">
        <f t="shared" si="24"/>
        <v>0</v>
      </c>
      <c r="CC41" s="374">
        <f t="shared" si="24"/>
        <v>0</v>
      </c>
      <c r="CD41" s="374">
        <f t="shared" si="24"/>
        <v>0</v>
      </c>
      <c r="CE41" s="374">
        <f t="shared" si="24"/>
        <v>0</v>
      </c>
      <c r="CF41" s="374">
        <f t="shared" si="24"/>
        <v>0</v>
      </c>
      <c r="CG41" s="374">
        <f t="shared" si="24"/>
        <v>0</v>
      </c>
      <c r="CH41" s="374">
        <f t="shared" si="24"/>
        <v>0</v>
      </c>
      <c r="CI41" s="374">
        <f t="shared" si="24"/>
        <v>0</v>
      </c>
      <c r="CJ41" s="374">
        <f t="shared" si="24"/>
        <v>0</v>
      </c>
      <c r="CK41" s="374">
        <f t="shared" si="24"/>
        <v>0</v>
      </c>
      <c r="CL41" s="400">
        <f t="shared" si="22"/>
        <v>0</v>
      </c>
      <c r="CM41" s="400">
        <f t="shared" si="22"/>
        <v>0</v>
      </c>
      <c r="CN41" s="400">
        <f t="shared" si="22"/>
        <v>0</v>
      </c>
      <c r="CO41" s="400">
        <f t="shared" si="22"/>
        <v>0</v>
      </c>
      <c r="CP41" s="400">
        <f t="shared" si="22"/>
        <v>0</v>
      </c>
      <c r="CQ41" s="400">
        <f t="shared" si="22"/>
        <v>0</v>
      </c>
      <c r="CR41" s="400">
        <f t="shared" si="22"/>
        <v>0</v>
      </c>
      <c r="CS41" s="400">
        <f t="shared" si="22"/>
        <v>0</v>
      </c>
      <c r="CT41" s="400">
        <f t="shared" si="22"/>
        <v>0</v>
      </c>
      <c r="CU41" s="400">
        <f t="shared" si="22"/>
        <v>0</v>
      </c>
      <c r="CV41" s="400">
        <f t="shared" si="22"/>
        <v>0</v>
      </c>
      <c r="CW41" s="400">
        <f t="shared" si="22"/>
        <v>0</v>
      </c>
      <c r="CX41" s="400">
        <f t="shared" si="22"/>
        <v>0</v>
      </c>
      <c r="CY41" s="400">
        <f t="shared" si="22"/>
        <v>0</v>
      </c>
      <c r="CZ41" s="286" t="str">
        <f>IF(G0228_1074205010351_02_0_69_!CT41="","",G0228_1074205010351_02_0_69_!CT41)</f>
        <v>нд</v>
      </c>
    </row>
    <row r="42" spans="1:104" ht="94.5" x14ac:dyDescent="0.25">
      <c r="A42" s="297" t="str">
        <f>G0228_1074205010351_02_0_69_!A42</f>
        <v>1.1.4.1</v>
      </c>
      <c r="B42" s="298"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297" t="str">
        <f>G0228_1074205010351_02_0_69_!C42</f>
        <v>Г</v>
      </c>
      <c r="D42" s="374">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c r="AS42" s="374">
        <v>0</v>
      </c>
      <c r="AT42" s="374">
        <v>0</v>
      </c>
      <c r="AU42" s="374">
        <v>0</v>
      </c>
      <c r="AV42" s="374">
        <v>0</v>
      </c>
      <c r="AW42" s="374">
        <v>0</v>
      </c>
      <c r="AX42" s="374">
        <v>0</v>
      </c>
      <c r="AY42" s="374">
        <v>0</v>
      </c>
      <c r="AZ42" s="374">
        <v>0</v>
      </c>
      <c r="BA42" s="374">
        <v>0</v>
      </c>
      <c r="BB42" s="374">
        <v>0</v>
      </c>
      <c r="BC42" s="374">
        <v>0</v>
      </c>
      <c r="BD42" s="374">
        <v>0</v>
      </c>
      <c r="BE42" s="374">
        <v>0</v>
      </c>
      <c r="BF42" s="374">
        <v>0</v>
      </c>
      <c r="BG42" s="374">
        <v>0</v>
      </c>
      <c r="BH42" s="374">
        <v>0</v>
      </c>
      <c r="BI42" s="374">
        <v>0</v>
      </c>
      <c r="BJ42" s="374">
        <v>0</v>
      </c>
      <c r="BK42" s="374">
        <v>0</v>
      </c>
      <c r="BL42" s="374">
        <v>0</v>
      </c>
      <c r="BM42" s="374">
        <v>0</v>
      </c>
      <c r="BN42" s="374">
        <v>0</v>
      </c>
      <c r="BO42" s="374">
        <v>0</v>
      </c>
      <c r="BP42" s="374">
        <v>0</v>
      </c>
      <c r="BQ42" s="374">
        <v>0</v>
      </c>
      <c r="BR42" s="374">
        <v>0</v>
      </c>
      <c r="BS42" s="374">
        <v>0</v>
      </c>
      <c r="BT42" s="374">
        <v>0</v>
      </c>
      <c r="BU42" s="374">
        <v>0</v>
      </c>
      <c r="BV42" s="374">
        <v>0</v>
      </c>
      <c r="BW42" s="374">
        <v>0</v>
      </c>
      <c r="BX42" s="374">
        <v>0</v>
      </c>
      <c r="BY42" s="374">
        <v>0</v>
      </c>
      <c r="BZ42" s="374">
        <v>0</v>
      </c>
      <c r="CA42" s="374">
        <v>0</v>
      </c>
      <c r="CB42" s="374">
        <v>0</v>
      </c>
      <c r="CC42" s="374">
        <v>0</v>
      </c>
      <c r="CD42" s="374">
        <v>0</v>
      </c>
      <c r="CE42" s="374">
        <v>0</v>
      </c>
      <c r="CF42" s="374">
        <v>0</v>
      </c>
      <c r="CG42" s="374">
        <v>0</v>
      </c>
      <c r="CH42" s="374">
        <v>0</v>
      </c>
      <c r="CI42" s="374">
        <v>0</v>
      </c>
      <c r="CJ42" s="374">
        <v>0</v>
      </c>
      <c r="CK42" s="374">
        <v>0</v>
      </c>
      <c r="CL42" s="400">
        <f t="shared" si="22"/>
        <v>0</v>
      </c>
      <c r="CM42" s="400">
        <f t="shared" si="22"/>
        <v>0</v>
      </c>
      <c r="CN42" s="400">
        <f t="shared" si="22"/>
        <v>0</v>
      </c>
      <c r="CO42" s="400">
        <f t="shared" si="22"/>
        <v>0</v>
      </c>
      <c r="CP42" s="400">
        <f t="shared" si="22"/>
        <v>0</v>
      </c>
      <c r="CQ42" s="400">
        <f t="shared" si="22"/>
        <v>0</v>
      </c>
      <c r="CR42" s="400">
        <f t="shared" si="22"/>
        <v>0</v>
      </c>
      <c r="CS42" s="400">
        <f t="shared" si="22"/>
        <v>0</v>
      </c>
      <c r="CT42" s="400">
        <f t="shared" si="22"/>
        <v>0</v>
      </c>
      <c r="CU42" s="400">
        <f t="shared" si="22"/>
        <v>0</v>
      </c>
      <c r="CV42" s="400">
        <f t="shared" si="22"/>
        <v>0</v>
      </c>
      <c r="CW42" s="400">
        <f t="shared" si="22"/>
        <v>0</v>
      </c>
      <c r="CX42" s="400">
        <f t="shared" si="22"/>
        <v>0</v>
      </c>
      <c r="CY42" s="400">
        <f t="shared" si="22"/>
        <v>0</v>
      </c>
      <c r="CZ42" s="286" t="str">
        <f>IF(G0228_1074205010351_02_0_69_!CT42="","",G0228_1074205010351_02_0_69_!CT42)</f>
        <v>нд</v>
      </c>
    </row>
    <row r="43" spans="1:104" ht="110.25" x14ac:dyDescent="0.25">
      <c r="A43" s="297" t="str">
        <f>G0228_1074205010351_02_0_69_!A43</f>
        <v>1.1.4.2</v>
      </c>
      <c r="B43" s="298"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297" t="str">
        <f>G0228_1074205010351_02_0_69_!C43</f>
        <v>Г</v>
      </c>
      <c r="D43" s="374">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c r="AS43" s="374">
        <v>0</v>
      </c>
      <c r="AT43" s="374">
        <v>0</v>
      </c>
      <c r="AU43" s="374">
        <v>0</v>
      </c>
      <c r="AV43" s="374">
        <v>0</v>
      </c>
      <c r="AW43" s="374">
        <v>0</v>
      </c>
      <c r="AX43" s="374">
        <v>0</v>
      </c>
      <c r="AY43" s="374">
        <v>0</v>
      </c>
      <c r="AZ43" s="374">
        <v>0</v>
      </c>
      <c r="BA43" s="374">
        <v>0</v>
      </c>
      <c r="BB43" s="374">
        <v>0</v>
      </c>
      <c r="BC43" s="374">
        <v>0</v>
      </c>
      <c r="BD43" s="374">
        <v>0</v>
      </c>
      <c r="BE43" s="374">
        <v>0</v>
      </c>
      <c r="BF43" s="374">
        <v>0</v>
      </c>
      <c r="BG43" s="374">
        <v>0</v>
      </c>
      <c r="BH43" s="374">
        <v>0</v>
      </c>
      <c r="BI43" s="374">
        <v>0</v>
      </c>
      <c r="BJ43" s="374">
        <v>0</v>
      </c>
      <c r="BK43" s="374">
        <v>0</v>
      </c>
      <c r="BL43" s="374">
        <v>0</v>
      </c>
      <c r="BM43" s="374">
        <v>0</v>
      </c>
      <c r="BN43" s="374">
        <v>0</v>
      </c>
      <c r="BO43" s="374">
        <v>0</v>
      </c>
      <c r="BP43" s="374">
        <v>0</v>
      </c>
      <c r="BQ43" s="374">
        <v>0</v>
      </c>
      <c r="BR43" s="374">
        <v>0</v>
      </c>
      <c r="BS43" s="374">
        <v>0</v>
      </c>
      <c r="BT43" s="374">
        <v>0</v>
      </c>
      <c r="BU43" s="374">
        <v>0</v>
      </c>
      <c r="BV43" s="374">
        <v>0</v>
      </c>
      <c r="BW43" s="374">
        <v>0</v>
      </c>
      <c r="BX43" s="374">
        <v>0</v>
      </c>
      <c r="BY43" s="374">
        <v>0</v>
      </c>
      <c r="BZ43" s="374">
        <v>0</v>
      </c>
      <c r="CA43" s="374">
        <v>0</v>
      </c>
      <c r="CB43" s="374">
        <v>0</v>
      </c>
      <c r="CC43" s="374">
        <v>0</v>
      </c>
      <c r="CD43" s="374">
        <v>0</v>
      </c>
      <c r="CE43" s="374">
        <v>0</v>
      </c>
      <c r="CF43" s="374">
        <v>0</v>
      </c>
      <c r="CG43" s="374">
        <v>0</v>
      </c>
      <c r="CH43" s="374">
        <v>0</v>
      </c>
      <c r="CI43" s="374">
        <v>0</v>
      </c>
      <c r="CJ43" s="374">
        <v>0</v>
      </c>
      <c r="CK43" s="374">
        <v>0</v>
      </c>
      <c r="CL43" s="400">
        <f t="shared" si="22"/>
        <v>0</v>
      </c>
      <c r="CM43" s="400">
        <f t="shared" si="22"/>
        <v>0</v>
      </c>
      <c r="CN43" s="400">
        <f t="shared" si="22"/>
        <v>0</v>
      </c>
      <c r="CO43" s="400">
        <f t="shared" si="22"/>
        <v>0</v>
      </c>
      <c r="CP43" s="400">
        <f t="shared" si="22"/>
        <v>0</v>
      </c>
      <c r="CQ43" s="400">
        <f t="shared" si="22"/>
        <v>0</v>
      </c>
      <c r="CR43" s="400">
        <f t="shared" si="22"/>
        <v>0</v>
      </c>
      <c r="CS43" s="400">
        <f t="shared" si="22"/>
        <v>0</v>
      </c>
      <c r="CT43" s="400">
        <f t="shared" si="22"/>
        <v>0</v>
      </c>
      <c r="CU43" s="400">
        <f t="shared" si="22"/>
        <v>0</v>
      </c>
      <c r="CV43" s="400">
        <f t="shared" si="22"/>
        <v>0</v>
      </c>
      <c r="CW43" s="400">
        <f t="shared" si="22"/>
        <v>0</v>
      </c>
      <c r="CX43" s="400">
        <f t="shared" si="22"/>
        <v>0</v>
      </c>
      <c r="CY43" s="400">
        <f t="shared" si="22"/>
        <v>0</v>
      </c>
      <c r="CZ43" s="286" t="str">
        <f>IF(G0228_1074205010351_02_0_69_!CT43="","",G0228_1074205010351_02_0_69_!CT43)</f>
        <v>нд</v>
      </c>
    </row>
    <row r="44" spans="1:104" ht="47.25" x14ac:dyDescent="0.25">
      <c r="A44" s="297" t="str">
        <f>G0228_1074205010351_02_0_69_!A44</f>
        <v>1.2</v>
      </c>
      <c r="B44" s="298" t="str">
        <f>G0228_1074205010351_02_0_69_!B44</f>
        <v>Реконструкция, модернизация, техническое перевооружение всего, в том числе:</v>
      </c>
      <c r="C44" s="297" t="str">
        <f>G0228_1074205010351_02_0_69_!C44</f>
        <v>Г</v>
      </c>
      <c r="D44" s="374">
        <f t="shared" ref="D44:AI44" si="25">SUM(D45,D55,D58,D71)</f>
        <v>7.4091360583988681</v>
      </c>
      <c r="E44" s="374">
        <f t="shared" si="25"/>
        <v>235.01830272506558</v>
      </c>
      <c r="F44" s="374">
        <f t="shared" si="25"/>
        <v>0</v>
      </c>
      <c r="G44" s="374">
        <f t="shared" si="25"/>
        <v>5.0708333333333329</v>
      </c>
      <c r="H44" s="374">
        <f t="shared" si="25"/>
        <v>0</v>
      </c>
      <c r="I44" s="374">
        <f t="shared" si="25"/>
        <v>0</v>
      </c>
      <c r="J44" s="374">
        <f t="shared" si="25"/>
        <v>0</v>
      </c>
      <c r="K44" s="374">
        <f t="shared" si="25"/>
        <v>0</v>
      </c>
      <c r="L44" s="374">
        <f t="shared" si="25"/>
        <v>2</v>
      </c>
      <c r="M44" s="374">
        <f t="shared" si="25"/>
        <v>0</v>
      </c>
      <c r="N44" s="374">
        <f t="shared" si="25"/>
        <v>232.68000000000004</v>
      </c>
      <c r="O44" s="374">
        <f t="shared" si="25"/>
        <v>0</v>
      </c>
      <c r="P44" s="374">
        <f t="shared" si="25"/>
        <v>0</v>
      </c>
      <c r="Q44" s="374">
        <f t="shared" si="25"/>
        <v>0</v>
      </c>
      <c r="R44" s="374">
        <f t="shared" si="25"/>
        <v>0</v>
      </c>
      <c r="S44" s="374">
        <f t="shared" si="25"/>
        <v>0</v>
      </c>
      <c r="T44" s="374">
        <f t="shared" si="25"/>
        <v>0</v>
      </c>
      <c r="U44" s="374">
        <f t="shared" si="25"/>
        <v>0</v>
      </c>
      <c r="V44" s="374">
        <f t="shared" si="25"/>
        <v>0</v>
      </c>
      <c r="W44" s="374">
        <f t="shared" si="25"/>
        <v>0</v>
      </c>
      <c r="X44" s="374">
        <f t="shared" si="25"/>
        <v>0</v>
      </c>
      <c r="Y44" s="374">
        <f t="shared" si="25"/>
        <v>0</v>
      </c>
      <c r="Z44" s="374">
        <f t="shared" si="25"/>
        <v>0</v>
      </c>
      <c r="AA44" s="374">
        <f t="shared" si="25"/>
        <v>0</v>
      </c>
      <c r="AB44" s="374">
        <f t="shared" si="25"/>
        <v>0</v>
      </c>
      <c r="AC44" s="374">
        <f t="shared" si="25"/>
        <v>0</v>
      </c>
      <c r="AD44" s="374">
        <f t="shared" si="25"/>
        <v>0</v>
      </c>
      <c r="AE44" s="374">
        <f t="shared" si="25"/>
        <v>0</v>
      </c>
      <c r="AF44" s="374">
        <f t="shared" si="25"/>
        <v>0</v>
      </c>
      <c r="AG44" s="374">
        <f t="shared" si="25"/>
        <v>0</v>
      </c>
      <c r="AH44" s="374">
        <f t="shared" si="25"/>
        <v>0</v>
      </c>
      <c r="AI44" s="374">
        <f t="shared" si="25"/>
        <v>1.7796900000000002</v>
      </c>
      <c r="AJ44" s="374">
        <f t="shared" ref="AJ44:BO44" si="26">SUM(AJ45,AJ55,AJ58,AJ71)</f>
        <v>0</v>
      </c>
      <c r="AK44" s="374">
        <f t="shared" si="26"/>
        <v>0</v>
      </c>
      <c r="AL44" s="374">
        <f t="shared" si="26"/>
        <v>0</v>
      </c>
      <c r="AM44" s="374">
        <f t="shared" si="26"/>
        <v>0</v>
      </c>
      <c r="AN44" s="374">
        <f t="shared" si="26"/>
        <v>134</v>
      </c>
      <c r="AO44" s="374">
        <f t="shared" si="26"/>
        <v>0</v>
      </c>
      <c r="AP44" s="374">
        <f t="shared" si="26"/>
        <v>118.11969000000002</v>
      </c>
      <c r="AQ44" s="374">
        <f t="shared" si="26"/>
        <v>0</v>
      </c>
      <c r="AR44" s="374">
        <f t="shared" si="26"/>
        <v>0</v>
      </c>
      <c r="AS44" s="374">
        <f t="shared" si="26"/>
        <v>0</v>
      </c>
      <c r="AT44" s="374">
        <f t="shared" si="26"/>
        <v>0</v>
      </c>
      <c r="AU44" s="374">
        <f t="shared" si="26"/>
        <v>2</v>
      </c>
      <c r="AV44" s="374">
        <f t="shared" si="26"/>
        <v>0</v>
      </c>
      <c r="AW44" s="374">
        <f t="shared" si="26"/>
        <v>5.2035290083333328</v>
      </c>
      <c r="AX44" s="374">
        <f t="shared" si="26"/>
        <v>0</v>
      </c>
      <c r="AY44" s="374">
        <f t="shared" si="26"/>
        <v>0</v>
      </c>
      <c r="AZ44" s="374">
        <f t="shared" si="26"/>
        <v>0</v>
      </c>
      <c r="BA44" s="374">
        <f t="shared" si="26"/>
        <v>0</v>
      </c>
      <c r="BB44" s="374">
        <f t="shared" si="26"/>
        <v>70</v>
      </c>
      <c r="BC44" s="374">
        <f t="shared" si="26"/>
        <v>0</v>
      </c>
      <c r="BD44" s="374">
        <f t="shared" si="26"/>
        <v>121.55186234166668</v>
      </c>
      <c r="BE44" s="374">
        <f t="shared" si="26"/>
        <v>3.19</v>
      </c>
      <c r="BF44" s="374">
        <f t="shared" si="26"/>
        <v>0</v>
      </c>
      <c r="BG44" s="374">
        <f t="shared" si="26"/>
        <v>0</v>
      </c>
      <c r="BH44" s="374">
        <f t="shared" si="26"/>
        <v>0</v>
      </c>
      <c r="BI44" s="374">
        <f t="shared" si="26"/>
        <v>6</v>
      </c>
      <c r="BJ44" s="374">
        <f t="shared" si="26"/>
        <v>0</v>
      </c>
      <c r="BK44" s="374">
        <f t="shared" si="26"/>
        <v>0.16608190682999996</v>
      </c>
      <c r="BL44" s="374">
        <f t="shared" si="26"/>
        <v>0</v>
      </c>
      <c r="BM44" s="374">
        <f t="shared" si="26"/>
        <v>0</v>
      </c>
      <c r="BN44" s="374">
        <f t="shared" si="26"/>
        <v>0</v>
      </c>
      <c r="BO44" s="374">
        <f t="shared" si="26"/>
        <v>0</v>
      </c>
      <c r="BP44" s="374">
        <f t="shared" ref="BP44:CK44" si="27">SUM(BP45,BP55,BP58,BP71)</f>
        <v>68</v>
      </c>
      <c r="BQ44" s="374">
        <f t="shared" si="27"/>
        <v>0</v>
      </c>
      <c r="BR44" s="374">
        <f t="shared" si="27"/>
        <v>0.16608190682999996</v>
      </c>
      <c r="BS44" s="374">
        <f t="shared" si="27"/>
        <v>0</v>
      </c>
      <c r="BT44" s="374">
        <f t="shared" si="27"/>
        <v>0</v>
      </c>
      <c r="BU44" s="374">
        <f t="shared" si="27"/>
        <v>0</v>
      </c>
      <c r="BV44" s="374">
        <f t="shared" si="27"/>
        <v>0</v>
      </c>
      <c r="BW44" s="374">
        <f t="shared" si="27"/>
        <v>6</v>
      </c>
      <c r="BX44" s="374">
        <f t="shared" si="27"/>
        <v>0</v>
      </c>
      <c r="BY44" s="374">
        <f t="shared" si="27"/>
        <v>0.25983514323553492</v>
      </c>
      <c r="BZ44" s="374">
        <f t="shared" si="27"/>
        <v>0</v>
      </c>
      <c r="CA44" s="374">
        <f t="shared" si="27"/>
        <v>0</v>
      </c>
      <c r="CB44" s="374">
        <f t="shared" si="27"/>
        <v>0</v>
      </c>
      <c r="CC44" s="374">
        <f t="shared" si="27"/>
        <v>0</v>
      </c>
      <c r="CD44" s="374">
        <f t="shared" si="27"/>
        <v>71</v>
      </c>
      <c r="CE44" s="374">
        <f t="shared" si="27"/>
        <v>0</v>
      </c>
      <c r="CF44" s="374">
        <f t="shared" si="27"/>
        <v>0.25983514323553492</v>
      </c>
      <c r="CG44" s="374">
        <f t="shared" si="27"/>
        <v>32</v>
      </c>
      <c r="CH44" s="374">
        <f t="shared" si="27"/>
        <v>0</v>
      </c>
      <c r="CI44" s="374">
        <f t="shared" si="27"/>
        <v>0</v>
      </c>
      <c r="CJ44" s="374">
        <f t="shared" si="27"/>
        <v>0</v>
      </c>
      <c r="CK44" s="374">
        <f t="shared" si="27"/>
        <v>9</v>
      </c>
      <c r="CL44" s="400">
        <f t="shared" si="22"/>
        <v>0</v>
      </c>
      <c r="CM44" s="400">
        <f t="shared" si="22"/>
        <v>7.4091360583988681</v>
      </c>
      <c r="CN44" s="400">
        <f t="shared" si="22"/>
        <v>0</v>
      </c>
      <c r="CO44" s="400">
        <f t="shared" si="22"/>
        <v>0</v>
      </c>
      <c r="CP44" s="400">
        <f t="shared" si="22"/>
        <v>0</v>
      </c>
      <c r="CQ44" s="400">
        <f t="shared" si="22"/>
        <v>0</v>
      </c>
      <c r="CR44" s="400">
        <f t="shared" si="22"/>
        <v>343</v>
      </c>
      <c r="CS44" s="400">
        <f t="shared" si="22"/>
        <v>0</v>
      </c>
      <c r="CT44" s="400">
        <f t="shared" si="22"/>
        <v>240.09746939173223</v>
      </c>
      <c r="CU44" s="400">
        <f t="shared" si="22"/>
        <v>35.19</v>
      </c>
      <c r="CV44" s="400">
        <f t="shared" si="22"/>
        <v>0</v>
      </c>
      <c r="CW44" s="400">
        <f t="shared" si="22"/>
        <v>0</v>
      </c>
      <c r="CX44" s="400">
        <f t="shared" si="22"/>
        <v>0</v>
      </c>
      <c r="CY44" s="400">
        <f t="shared" si="22"/>
        <v>23</v>
      </c>
      <c r="CZ44" s="286" t="str">
        <f>IF(G0228_1074205010351_02_0_69_!CT44="","",G0228_1074205010351_02_0_69_!CT44)</f>
        <v>нд</v>
      </c>
    </row>
    <row r="45" spans="1:104" ht="78.75" x14ac:dyDescent="0.25">
      <c r="A45" s="297" t="str">
        <f>G0228_1074205010351_02_0_69_!A45</f>
        <v>1.2.1</v>
      </c>
      <c r="B45" s="298"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297" t="str">
        <f>G0228_1074205010351_02_0_69_!C45</f>
        <v>Г</v>
      </c>
      <c r="D45" s="374">
        <f t="shared" ref="D45:AI45" si="28">SUM(D46,D47)</f>
        <v>5.0708333333333329</v>
      </c>
      <c r="E45" s="374">
        <f t="shared" si="28"/>
        <v>232.68000000000004</v>
      </c>
      <c r="F45" s="374">
        <f t="shared" si="28"/>
        <v>0</v>
      </c>
      <c r="G45" s="374">
        <f t="shared" si="28"/>
        <v>5.0708333333333329</v>
      </c>
      <c r="H45" s="374">
        <f t="shared" si="28"/>
        <v>0</v>
      </c>
      <c r="I45" s="374">
        <f t="shared" si="28"/>
        <v>0</v>
      </c>
      <c r="J45" s="374">
        <f t="shared" si="28"/>
        <v>0</v>
      </c>
      <c r="K45" s="374">
        <f t="shared" si="28"/>
        <v>0</v>
      </c>
      <c r="L45" s="374">
        <f t="shared" si="28"/>
        <v>2</v>
      </c>
      <c r="M45" s="374">
        <f t="shared" si="28"/>
        <v>0</v>
      </c>
      <c r="N45" s="374">
        <f t="shared" si="28"/>
        <v>232.68000000000004</v>
      </c>
      <c r="O45" s="374">
        <f t="shared" si="28"/>
        <v>0</v>
      </c>
      <c r="P45" s="374">
        <f t="shared" si="28"/>
        <v>0</v>
      </c>
      <c r="Q45" s="374">
        <f t="shared" si="28"/>
        <v>0</v>
      </c>
      <c r="R45" s="374">
        <f t="shared" si="28"/>
        <v>0</v>
      </c>
      <c r="S45" s="374">
        <f t="shared" si="28"/>
        <v>0</v>
      </c>
      <c r="T45" s="374">
        <f t="shared" si="28"/>
        <v>0</v>
      </c>
      <c r="U45" s="374">
        <f t="shared" si="28"/>
        <v>0</v>
      </c>
      <c r="V45" s="374">
        <f t="shared" si="28"/>
        <v>0</v>
      </c>
      <c r="W45" s="374">
        <f t="shared" si="28"/>
        <v>0</v>
      </c>
      <c r="X45" s="374">
        <f t="shared" si="28"/>
        <v>0</v>
      </c>
      <c r="Y45" s="374">
        <f t="shared" si="28"/>
        <v>0</v>
      </c>
      <c r="Z45" s="374">
        <f t="shared" si="28"/>
        <v>0</v>
      </c>
      <c r="AA45" s="374">
        <f t="shared" si="28"/>
        <v>0</v>
      </c>
      <c r="AB45" s="374">
        <f t="shared" si="28"/>
        <v>0</v>
      </c>
      <c r="AC45" s="374">
        <f t="shared" si="28"/>
        <v>0</v>
      </c>
      <c r="AD45" s="374">
        <f t="shared" si="28"/>
        <v>0</v>
      </c>
      <c r="AE45" s="374">
        <f t="shared" si="28"/>
        <v>0</v>
      </c>
      <c r="AF45" s="374">
        <f t="shared" si="28"/>
        <v>0</v>
      </c>
      <c r="AG45" s="374">
        <f t="shared" si="28"/>
        <v>0</v>
      </c>
      <c r="AH45" s="374">
        <f t="shared" si="28"/>
        <v>0</v>
      </c>
      <c r="AI45" s="374">
        <f t="shared" si="28"/>
        <v>0</v>
      </c>
      <c r="AJ45" s="374">
        <f t="shared" ref="AJ45:BH45" si="29">SUM(AJ46,AJ47)</f>
        <v>0</v>
      </c>
      <c r="AK45" s="374">
        <f t="shared" si="29"/>
        <v>0</v>
      </c>
      <c r="AL45" s="374">
        <f t="shared" si="29"/>
        <v>0</v>
      </c>
      <c r="AM45" s="374">
        <f t="shared" si="29"/>
        <v>0</v>
      </c>
      <c r="AN45" s="374">
        <f t="shared" si="29"/>
        <v>0</v>
      </c>
      <c r="AO45" s="374">
        <f t="shared" si="29"/>
        <v>0</v>
      </c>
      <c r="AP45" s="374">
        <f t="shared" si="29"/>
        <v>116.34000000000002</v>
      </c>
      <c r="AQ45" s="374">
        <f t="shared" si="29"/>
        <v>0</v>
      </c>
      <c r="AR45" s="374">
        <f t="shared" si="29"/>
        <v>0</v>
      </c>
      <c r="AS45" s="374">
        <f t="shared" si="29"/>
        <v>0</v>
      </c>
      <c r="AT45" s="374">
        <f t="shared" si="29"/>
        <v>0</v>
      </c>
      <c r="AU45" s="374">
        <f t="shared" si="29"/>
        <v>0</v>
      </c>
      <c r="AV45" s="374">
        <f t="shared" si="29"/>
        <v>0</v>
      </c>
      <c r="AW45" s="374">
        <f t="shared" si="29"/>
        <v>5.0708333333333329</v>
      </c>
      <c r="AX45" s="374">
        <f t="shared" si="29"/>
        <v>0</v>
      </c>
      <c r="AY45" s="374">
        <f t="shared" si="29"/>
        <v>0</v>
      </c>
      <c r="AZ45" s="374">
        <f t="shared" si="29"/>
        <v>0</v>
      </c>
      <c r="BA45" s="374">
        <f t="shared" si="29"/>
        <v>0</v>
      </c>
      <c r="BB45" s="374">
        <f t="shared" si="29"/>
        <v>0</v>
      </c>
      <c r="BC45" s="374">
        <f t="shared" si="29"/>
        <v>0</v>
      </c>
      <c r="BD45" s="374">
        <f t="shared" si="29"/>
        <v>121.41916666666668</v>
      </c>
      <c r="BE45" s="374">
        <f t="shared" si="29"/>
        <v>3.19</v>
      </c>
      <c r="BF45" s="374">
        <f t="shared" si="29"/>
        <v>0</v>
      </c>
      <c r="BG45" s="374">
        <f t="shared" si="29"/>
        <v>0</v>
      </c>
      <c r="BH45" s="374">
        <f t="shared" si="29"/>
        <v>0</v>
      </c>
      <c r="BI45" s="374">
        <f t="shared" ref="BI45" si="30">SUM(BI46,BI47)</f>
        <v>1</v>
      </c>
      <c r="BJ45" s="374">
        <f t="shared" ref="BJ45" si="31">SUM(BJ46,BJ47)</f>
        <v>0</v>
      </c>
      <c r="BK45" s="374">
        <f t="shared" ref="BK45" si="32">SUM(BK46,BK47)</f>
        <v>0</v>
      </c>
      <c r="BL45" s="374">
        <f t="shared" ref="BL45" si="33">SUM(BL46,BL47)</f>
        <v>0</v>
      </c>
      <c r="BM45" s="374">
        <f t="shared" ref="BM45" si="34">SUM(BM46,BM47)</f>
        <v>0</v>
      </c>
      <c r="BN45" s="374">
        <f t="shared" ref="BN45" si="35">SUM(BN46,BN47)</f>
        <v>0</v>
      </c>
      <c r="BO45" s="374">
        <f t="shared" ref="BO45" si="36">SUM(BO46,BO47)</f>
        <v>0</v>
      </c>
      <c r="BP45" s="374">
        <f t="shared" ref="BP45" si="37">SUM(BP46,BP47)</f>
        <v>0</v>
      </c>
      <c r="BQ45" s="374">
        <f t="shared" ref="BQ45" si="38">SUM(BQ46,BQ47)</f>
        <v>0</v>
      </c>
      <c r="BR45" s="374">
        <f t="shared" ref="BR45" si="39">SUM(BR46,BR47)</f>
        <v>0</v>
      </c>
      <c r="BS45" s="374">
        <f t="shared" ref="BS45" si="40">SUM(BS46,BS47)</f>
        <v>0</v>
      </c>
      <c r="BT45" s="374">
        <f t="shared" ref="BT45" si="41">SUM(BT46,BT47)</f>
        <v>0</v>
      </c>
      <c r="BU45" s="374">
        <f t="shared" ref="BU45" si="42">SUM(BU46,BU47)</f>
        <v>0</v>
      </c>
      <c r="BV45" s="374">
        <f t="shared" ref="BV45" si="43">SUM(BV46,BV47)</f>
        <v>0</v>
      </c>
      <c r="BW45" s="374">
        <f t="shared" ref="BW45" si="44">SUM(BW46,BW47)</f>
        <v>0</v>
      </c>
      <c r="BX45" s="374">
        <f t="shared" ref="BX45" si="45">SUM(BX46,BX47)</f>
        <v>0</v>
      </c>
      <c r="BY45" s="374">
        <f t="shared" ref="BY45" si="46">SUM(BY46,BY47)</f>
        <v>0</v>
      </c>
      <c r="BZ45" s="374">
        <f t="shared" ref="BZ45" si="47">SUM(BZ46,BZ47)</f>
        <v>0</v>
      </c>
      <c r="CA45" s="374">
        <f t="shared" ref="CA45" si="48">SUM(CA46,CA47)</f>
        <v>0</v>
      </c>
      <c r="CB45" s="374">
        <f t="shared" ref="CB45" si="49">SUM(CB46,CB47)</f>
        <v>0</v>
      </c>
      <c r="CC45" s="374">
        <f t="shared" ref="CC45" si="50">SUM(CC46,CC47)</f>
        <v>0</v>
      </c>
      <c r="CD45" s="374">
        <f t="shared" ref="CD45" si="51">SUM(CD46,CD47)</f>
        <v>0</v>
      </c>
      <c r="CE45" s="374">
        <f t="shared" ref="CE45" si="52">SUM(CE46,CE47)</f>
        <v>0</v>
      </c>
      <c r="CF45" s="374">
        <f t="shared" ref="CF45" si="53">SUM(CF46,CF47)</f>
        <v>0</v>
      </c>
      <c r="CG45" s="374">
        <f t="shared" ref="CG45" si="54">SUM(CG46,CG47)</f>
        <v>32</v>
      </c>
      <c r="CH45" s="374">
        <f t="shared" ref="CH45" si="55">SUM(CH46,CH47)</f>
        <v>0</v>
      </c>
      <c r="CI45" s="374">
        <f t="shared" ref="CI45" si="56">SUM(CI46,CI47)</f>
        <v>0</v>
      </c>
      <c r="CJ45" s="374">
        <f t="shared" ref="CJ45" si="57">SUM(CJ46,CJ47)</f>
        <v>0</v>
      </c>
      <c r="CK45" s="374">
        <f t="shared" ref="CK45" si="58">SUM(CK46,CK47)</f>
        <v>0</v>
      </c>
      <c r="CL45" s="400">
        <f t="shared" si="22"/>
        <v>0</v>
      </c>
      <c r="CM45" s="400">
        <f t="shared" si="22"/>
        <v>5.0708333333333329</v>
      </c>
      <c r="CN45" s="400">
        <f t="shared" si="22"/>
        <v>0</v>
      </c>
      <c r="CO45" s="400">
        <f t="shared" si="22"/>
        <v>0</v>
      </c>
      <c r="CP45" s="400">
        <f t="shared" si="22"/>
        <v>0</v>
      </c>
      <c r="CQ45" s="400">
        <f t="shared" si="22"/>
        <v>0</v>
      </c>
      <c r="CR45" s="400">
        <f t="shared" si="22"/>
        <v>0</v>
      </c>
      <c r="CS45" s="400">
        <f t="shared" si="22"/>
        <v>0</v>
      </c>
      <c r="CT45" s="400">
        <f t="shared" si="22"/>
        <v>237.75916666666672</v>
      </c>
      <c r="CU45" s="400">
        <f t="shared" si="22"/>
        <v>35.19</v>
      </c>
      <c r="CV45" s="400">
        <f t="shared" si="22"/>
        <v>0</v>
      </c>
      <c r="CW45" s="400">
        <f t="shared" si="22"/>
        <v>0</v>
      </c>
      <c r="CX45" s="400">
        <f t="shared" si="22"/>
        <v>0</v>
      </c>
      <c r="CY45" s="400">
        <f t="shared" si="22"/>
        <v>1</v>
      </c>
      <c r="CZ45" s="286" t="str">
        <f>IF(G0228_1074205010351_02_0_69_!CT45="","",G0228_1074205010351_02_0_69_!CT45)</f>
        <v>нд</v>
      </c>
    </row>
    <row r="46" spans="1:104" ht="47.25" x14ac:dyDescent="0.25">
      <c r="A46" s="297" t="str">
        <f>G0228_1074205010351_02_0_69_!A46</f>
        <v>1.2.1.1</v>
      </c>
      <c r="B46" s="298" t="str">
        <f>G0228_1074205010351_02_0_69_!B46</f>
        <v>Реконструкция трансформаторных и иных подстанций, всего, в числе:</v>
      </c>
      <c r="C46" s="297" t="str">
        <f>G0228_1074205010351_02_0_69_!C46</f>
        <v>Г</v>
      </c>
      <c r="D46" s="374" t="s">
        <v>482</v>
      </c>
      <c r="E46" s="374" t="s">
        <v>482</v>
      </c>
      <c r="F46" s="374" t="s">
        <v>482</v>
      </c>
      <c r="G46" s="374" t="s">
        <v>482</v>
      </c>
      <c r="H46" s="374" t="s">
        <v>482</v>
      </c>
      <c r="I46" s="374" t="s">
        <v>482</v>
      </c>
      <c r="J46" s="374" t="s">
        <v>482</v>
      </c>
      <c r="K46" s="374" t="s">
        <v>482</v>
      </c>
      <c r="L46" s="374" t="s">
        <v>482</v>
      </c>
      <c r="M46" s="374" t="s">
        <v>482</v>
      </c>
      <c r="N46" s="374" t="s">
        <v>482</v>
      </c>
      <c r="O46" s="374" t="s">
        <v>482</v>
      </c>
      <c r="P46" s="374" t="s">
        <v>482</v>
      </c>
      <c r="Q46" s="374" t="s">
        <v>482</v>
      </c>
      <c r="R46" s="374" t="s">
        <v>482</v>
      </c>
      <c r="S46" s="374" t="s">
        <v>482</v>
      </c>
      <c r="T46" s="374" t="s">
        <v>482</v>
      </c>
      <c r="U46" s="374" t="s">
        <v>482</v>
      </c>
      <c r="V46" s="374" t="s">
        <v>482</v>
      </c>
      <c r="W46" s="374" t="s">
        <v>482</v>
      </c>
      <c r="X46" s="374" t="s">
        <v>482</v>
      </c>
      <c r="Y46" s="374" t="s">
        <v>482</v>
      </c>
      <c r="Z46" s="374" t="s">
        <v>482</v>
      </c>
      <c r="AA46" s="374" t="s">
        <v>482</v>
      </c>
      <c r="AB46" s="374" t="s">
        <v>482</v>
      </c>
      <c r="AC46" s="374" t="s">
        <v>482</v>
      </c>
      <c r="AD46" s="374" t="s">
        <v>482</v>
      </c>
      <c r="AE46" s="374" t="s">
        <v>482</v>
      </c>
      <c r="AF46" s="374" t="s">
        <v>482</v>
      </c>
      <c r="AG46" s="374" t="s">
        <v>482</v>
      </c>
      <c r="AH46" s="374" t="s">
        <v>482</v>
      </c>
      <c r="AI46" s="374" t="s">
        <v>482</v>
      </c>
      <c r="AJ46" s="374" t="s">
        <v>482</v>
      </c>
      <c r="AK46" s="374" t="s">
        <v>482</v>
      </c>
      <c r="AL46" s="374" t="s">
        <v>482</v>
      </c>
      <c r="AM46" s="374" t="s">
        <v>482</v>
      </c>
      <c r="AN46" s="374" t="s">
        <v>482</v>
      </c>
      <c r="AO46" s="374" t="s">
        <v>482</v>
      </c>
      <c r="AP46" s="374" t="s">
        <v>482</v>
      </c>
      <c r="AQ46" s="374" t="s">
        <v>482</v>
      </c>
      <c r="AR46" s="374" t="s">
        <v>482</v>
      </c>
      <c r="AS46" s="374" t="s">
        <v>482</v>
      </c>
      <c r="AT46" s="374" t="s">
        <v>482</v>
      </c>
      <c r="AU46" s="374" t="s">
        <v>482</v>
      </c>
      <c r="AV46" s="374" t="s">
        <v>482</v>
      </c>
      <c r="AW46" s="374" t="s">
        <v>482</v>
      </c>
      <c r="AX46" s="374" t="s">
        <v>482</v>
      </c>
      <c r="AY46" s="374" t="s">
        <v>482</v>
      </c>
      <c r="AZ46" s="374" t="s">
        <v>482</v>
      </c>
      <c r="BA46" s="374" t="s">
        <v>482</v>
      </c>
      <c r="BB46" s="374" t="s">
        <v>482</v>
      </c>
      <c r="BC46" s="374" t="s">
        <v>482</v>
      </c>
      <c r="BD46" s="374" t="s">
        <v>482</v>
      </c>
      <c r="BE46" s="374" t="s">
        <v>482</v>
      </c>
      <c r="BF46" s="374" t="s">
        <v>482</v>
      </c>
      <c r="BG46" s="374" t="s">
        <v>482</v>
      </c>
      <c r="BH46" s="374" t="s">
        <v>482</v>
      </c>
      <c r="BI46" s="374" t="s">
        <v>482</v>
      </c>
      <c r="BJ46" s="374" t="s">
        <v>482</v>
      </c>
      <c r="BK46" s="374" t="s">
        <v>482</v>
      </c>
      <c r="BL46" s="374" t="s">
        <v>482</v>
      </c>
      <c r="BM46" s="374" t="s">
        <v>482</v>
      </c>
      <c r="BN46" s="374" t="s">
        <v>482</v>
      </c>
      <c r="BO46" s="374" t="s">
        <v>482</v>
      </c>
      <c r="BP46" s="374" t="s">
        <v>482</v>
      </c>
      <c r="BQ46" s="374" t="s">
        <v>482</v>
      </c>
      <c r="BR46" s="374" t="s">
        <v>482</v>
      </c>
      <c r="BS46" s="374" t="s">
        <v>482</v>
      </c>
      <c r="BT46" s="374" t="s">
        <v>482</v>
      </c>
      <c r="BU46" s="374" t="s">
        <v>482</v>
      </c>
      <c r="BV46" s="374" t="s">
        <v>482</v>
      </c>
      <c r="BW46" s="374" t="s">
        <v>482</v>
      </c>
      <c r="BX46" s="374" t="s">
        <v>482</v>
      </c>
      <c r="BY46" s="374" t="s">
        <v>482</v>
      </c>
      <c r="BZ46" s="374" t="s">
        <v>482</v>
      </c>
      <c r="CA46" s="374" t="s">
        <v>482</v>
      </c>
      <c r="CB46" s="374" t="s">
        <v>482</v>
      </c>
      <c r="CC46" s="374" t="s">
        <v>482</v>
      </c>
      <c r="CD46" s="374" t="s">
        <v>482</v>
      </c>
      <c r="CE46" s="374" t="s">
        <v>482</v>
      </c>
      <c r="CF46" s="374" t="s">
        <v>482</v>
      </c>
      <c r="CG46" s="374" t="s">
        <v>482</v>
      </c>
      <c r="CH46" s="374" t="s">
        <v>482</v>
      </c>
      <c r="CI46" s="374" t="s">
        <v>482</v>
      </c>
      <c r="CJ46" s="374" t="s">
        <v>482</v>
      </c>
      <c r="CK46" s="374" t="s">
        <v>482</v>
      </c>
      <c r="CL46" s="400">
        <f t="shared" si="22"/>
        <v>0</v>
      </c>
      <c r="CM46" s="400">
        <f t="shared" si="22"/>
        <v>0</v>
      </c>
      <c r="CN46" s="400">
        <f t="shared" si="22"/>
        <v>0</v>
      </c>
      <c r="CO46" s="400">
        <f t="shared" si="22"/>
        <v>0</v>
      </c>
      <c r="CP46" s="400">
        <f t="shared" si="22"/>
        <v>0</v>
      </c>
      <c r="CQ46" s="400">
        <f t="shared" si="22"/>
        <v>0</v>
      </c>
      <c r="CR46" s="400">
        <f t="shared" si="22"/>
        <v>0</v>
      </c>
      <c r="CS46" s="400">
        <f t="shared" si="22"/>
        <v>0</v>
      </c>
      <c r="CT46" s="400">
        <f t="shared" si="22"/>
        <v>0</v>
      </c>
      <c r="CU46" s="400">
        <f t="shared" si="22"/>
        <v>0</v>
      </c>
      <c r="CV46" s="400">
        <f t="shared" si="22"/>
        <v>0</v>
      </c>
      <c r="CW46" s="400">
        <f t="shared" si="22"/>
        <v>0</v>
      </c>
      <c r="CX46" s="400">
        <f t="shared" si="22"/>
        <v>0</v>
      </c>
      <c r="CY46" s="400">
        <f t="shared" si="22"/>
        <v>0</v>
      </c>
      <c r="CZ46" s="286" t="str">
        <f>IF(G0228_1074205010351_02_0_69_!CT46="","",G0228_1074205010351_02_0_69_!CT46)</f>
        <v>нд</v>
      </c>
    </row>
    <row r="47" spans="1:104" ht="78.75" x14ac:dyDescent="0.25">
      <c r="A47" s="297" t="str">
        <f>G0228_1074205010351_02_0_69_!A47</f>
        <v>1.2.1.2</v>
      </c>
      <c r="B47" s="298" t="str">
        <f>G0228_1074205010351_02_0_69_!B47</f>
        <v>Модернизация, техническое перевооружение трансформаторных и иных подстанций, распределительных пунктов, всего, в том числе:</v>
      </c>
      <c r="C47" s="297" t="str">
        <f>G0228_1074205010351_02_0_69_!C47</f>
        <v>Г</v>
      </c>
      <c r="D47" s="374">
        <f>SUM(D48:D54)</f>
        <v>5.0708333333333329</v>
      </c>
      <c r="E47" s="374">
        <f t="shared" ref="E47:BP47" si="59">SUM(E48:E54)</f>
        <v>232.68000000000004</v>
      </c>
      <c r="F47" s="374">
        <f t="shared" si="59"/>
        <v>0</v>
      </c>
      <c r="G47" s="374">
        <f t="shared" si="59"/>
        <v>5.0708333333333329</v>
      </c>
      <c r="H47" s="374">
        <f t="shared" si="59"/>
        <v>0</v>
      </c>
      <c r="I47" s="374">
        <f t="shared" si="59"/>
        <v>0</v>
      </c>
      <c r="J47" s="374">
        <f t="shared" si="59"/>
        <v>0</v>
      </c>
      <c r="K47" s="374">
        <f t="shared" si="59"/>
        <v>0</v>
      </c>
      <c r="L47" s="374">
        <f t="shared" si="59"/>
        <v>2</v>
      </c>
      <c r="M47" s="374">
        <f t="shared" si="59"/>
        <v>0</v>
      </c>
      <c r="N47" s="374">
        <f t="shared" si="59"/>
        <v>232.68000000000004</v>
      </c>
      <c r="O47" s="374">
        <f t="shared" si="59"/>
        <v>0</v>
      </c>
      <c r="P47" s="374">
        <f t="shared" si="59"/>
        <v>0</v>
      </c>
      <c r="Q47" s="374">
        <f t="shared" si="59"/>
        <v>0</v>
      </c>
      <c r="R47" s="374">
        <f t="shared" si="59"/>
        <v>0</v>
      </c>
      <c r="S47" s="374">
        <f t="shared" si="59"/>
        <v>0</v>
      </c>
      <c r="T47" s="374">
        <f t="shared" si="59"/>
        <v>0</v>
      </c>
      <c r="U47" s="374">
        <f t="shared" si="59"/>
        <v>0</v>
      </c>
      <c r="V47" s="374">
        <f t="shared" si="59"/>
        <v>0</v>
      </c>
      <c r="W47" s="374">
        <f t="shared" si="59"/>
        <v>0</v>
      </c>
      <c r="X47" s="374">
        <f t="shared" si="59"/>
        <v>0</v>
      </c>
      <c r="Y47" s="374">
        <f t="shared" si="59"/>
        <v>0</v>
      </c>
      <c r="Z47" s="374">
        <f t="shared" si="59"/>
        <v>0</v>
      </c>
      <c r="AA47" s="374">
        <f t="shared" si="59"/>
        <v>0</v>
      </c>
      <c r="AB47" s="374">
        <f t="shared" si="59"/>
        <v>0</v>
      </c>
      <c r="AC47" s="374">
        <f t="shared" si="59"/>
        <v>0</v>
      </c>
      <c r="AD47" s="374">
        <f t="shared" si="59"/>
        <v>0</v>
      </c>
      <c r="AE47" s="374">
        <f t="shared" si="59"/>
        <v>0</v>
      </c>
      <c r="AF47" s="374">
        <f t="shared" si="59"/>
        <v>0</v>
      </c>
      <c r="AG47" s="374">
        <f t="shared" si="59"/>
        <v>0</v>
      </c>
      <c r="AH47" s="374">
        <f t="shared" si="59"/>
        <v>0</v>
      </c>
      <c r="AI47" s="374">
        <f t="shared" si="59"/>
        <v>0</v>
      </c>
      <c r="AJ47" s="374">
        <f t="shared" si="59"/>
        <v>0</v>
      </c>
      <c r="AK47" s="374">
        <f t="shared" si="59"/>
        <v>0</v>
      </c>
      <c r="AL47" s="374">
        <f t="shared" si="59"/>
        <v>0</v>
      </c>
      <c r="AM47" s="374">
        <f t="shared" si="59"/>
        <v>0</v>
      </c>
      <c r="AN47" s="374">
        <f t="shared" si="59"/>
        <v>0</v>
      </c>
      <c r="AO47" s="374">
        <f t="shared" si="59"/>
        <v>0</v>
      </c>
      <c r="AP47" s="374">
        <f t="shared" si="59"/>
        <v>116.34000000000002</v>
      </c>
      <c r="AQ47" s="374">
        <f t="shared" si="59"/>
        <v>0</v>
      </c>
      <c r="AR47" s="374">
        <f t="shared" si="59"/>
        <v>0</v>
      </c>
      <c r="AS47" s="374">
        <f t="shared" si="59"/>
        <v>0</v>
      </c>
      <c r="AT47" s="374">
        <f t="shared" si="59"/>
        <v>0</v>
      </c>
      <c r="AU47" s="374">
        <f t="shared" si="59"/>
        <v>0</v>
      </c>
      <c r="AV47" s="374">
        <f t="shared" si="59"/>
        <v>0</v>
      </c>
      <c r="AW47" s="374">
        <f t="shared" si="59"/>
        <v>5.0708333333333329</v>
      </c>
      <c r="AX47" s="374">
        <f t="shared" si="59"/>
        <v>0</v>
      </c>
      <c r="AY47" s="374">
        <f t="shared" si="59"/>
        <v>0</v>
      </c>
      <c r="AZ47" s="374">
        <f t="shared" si="59"/>
        <v>0</v>
      </c>
      <c r="BA47" s="374">
        <f t="shared" si="59"/>
        <v>0</v>
      </c>
      <c r="BB47" s="374">
        <f t="shared" si="59"/>
        <v>0</v>
      </c>
      <c r="BC47" s="374">
        <f t="shared" si="59"/>
        <v>0</v>
      </c>
      <c r="BD47" s="374">
        <f t="shared" si="59"/>
        <v>121.41916666666668</v>
      </c>
      <c r="BE47" s="374">
        <f t="shared" si="59"/>
        <v>3.19</v>
      </c>
      <c r="BF47" s="374">
        <f t="shared" si="59"/>
        <v>0</v>
      </c>
      <c r="BG47" s="374">
        <f t="shared" si="59"/>
        <v>0</v>
      </c>
      <c r="BH47" s="374">
        <f t="shared" si="59"/>
        <v>0</v>
      </c>
      <c r="BI47" s="374">
        <f t="shared" si="59"/>
        <v>1</v>
      </c>
      <c r="BJ47" s="374">
        <f t="shared" si="59"/>
        <v>0</v>
      </c>
      <c r="BK47" s="374">
        <f t="shared" si="59"/>
        <v>0</v>
      </c>
      <c r="BL47" s="374">
        <f t="shared" si="59"/>
        <v>0</v>
      </c>
      <c r="BM47" s="374">
        <f t="shared" si="59"/>
        <v>0</v>
      </c>
      <c r="BN47" s="374">
        <f t="shared" si="59"/>
        <v>0</v>
      </c>
      <c r="BO47" s="374">
        <f t="shared" si="59"/>
        <v>0</v>
      </c>
      <c r="BP47" s="374">
        <f t="shared" si="59"/>
        <v>0</v>
      </c>
      <c r="BQ47" s="374">
        <f t="shared" ref="BQ47:CK47" si="60">SUM(BQ48:BQ54)</f>
        <v>0</v>
      </c>
      <c r="BR47" s="374">
        <f t="shared" si="60"/>
        <v>0</v>
      </c>
      <c r="BS47" s="374">
        <f t="shared" si="60"/>
        <v>0</v>
      </c>
      <c r="BT47" s="374">
        <f t="shared" si="60"/>
        <v>0</v>
      </c>
      <c r="BU47" s="374">
        <f t="shared" si="60"/>
        <v>0</v>
      </c>
      <c r="BV47" s="374">
        <f t="shared" si="60"/>
        <v>0</v>
      </c>
      <c r="BW47" s="374">
        <f t="shared" si="60"/>
        <v>0</v>
      </c>
      <c r="BX47" s="374">
        <f t="shared" si="60"/>
        <v>0</v>
      </c>
      <c r="BY47" s="374">
        <f t="shared" si="60"/>
        <v>0</v>
      </c>
      <c r="BZ47" s="374">
        <f t="shared" si="60"/>
        <v>0</v>
      </c>
      <c r="CA47" s="374">
        <f t="shared" si="60"/>
        <v>0</v>
      </c>
      <c r="CB47" s="374">
        <f t="shared" si="60"/>
        <v>0</v>
      </c>
      <c r="CC47" s="374">
        <f t="shared" si="60"/>
        <v>0</v>
      </c>
      <c r="CD47" s="374">
        <f t="shared" si="60"/>
        <v>0</v>
      </c>
      <c r="CE47" s="374">
        <f t="shared" si="60"/>
        <v>0</v>
      </c>
      <c r="CF47" s="374">
        <f t="shared" si="60"/>
        <v>0</v>
      </c>
      <c r="CG47" s="374">
        <f t="shared" si="60"/>
        <v>32</v>
      </c>
      <c r="CH47" s="374">
        <f t="shared" si="60"/>
        <v>0</v>
      </c>
      <c r="CI47" s="374">
        <f t="shared" si="60"/>
        <v>0</v>
      </c>
      <c r="CJ47" s="374">
        <f t="shared" si="60"/>
        <v>0</v>
      </c>
      <c r="CK47" s="374">
        <f t="shared" si="60"/>
        <v>0</v>
      </c>
      <c r="CL47" s="400">
        <f t="shared" si="22"/>
        <v>0</v>
      </c>
      <c r="CM47" s="400">
        <f t="shared" si="22"/>
        <v>5.0708333333333329</v>
      </c>
      <c r="CN47" s="400">
        <f t="shared" si="22"/>
        <v>0</v>
      </c>
      <c r="CO47" s="400">
        <f t="shared" si="22"/>
        <v>0</v>
      </c>
      <c r="CP47" s="400">
        <f t="shared" si="22"/>
        <v>0</v>
      </c>
      <c r="CQ47" s="400">
        <f t="shared" si="22"/>
        <v>0</v>
      </c>
      <c r="CR47" s="400">
        <f t="shared" si="22"/>
        <v>0</v>
      </c>
      <c r="CS47" s="400">
        <f t="shared" si="22"/>
        <v>0</v>
      </c>
      <c r="CT47" s="400">
        <f t="shared" si="22"/>
        <v>237.75916666666672</v>
      </c>
      <c r="CU47" s="400">
        <f t="shared" si="22"/>
        <v>35.19</v>
      </c>
      <c r="CV47" s="400">
        <f t="shared" si="22"/>
        <v>0</v>
      </c>
      <c r="CW47" s="400">
        <f t="shared" si="22"/>
        <v>0</v>
      </c>
      <c r="CX47" s="400">
        <f t="shared" si="22"/>
        <v>0</v>
      </c>
      <c r="CY47" s="400">
        <f t="shared" si="22"/>
        <v>1</v>
      </c>
      <c r="CZ47" s="286" t="str">
        <f>IF(G0228_1074205010351_02_0_69_!CT47="","",G0228_1074205010351_02_0_69_!CT47)</f>
        <v>нд</v>
      </c>
    </row>
    <row r="48" spans="1:104" ht="31.5" x14ac:dyDescent="0.25">
      <c r="A48" s="297" t="str">
        <f>G0228_1074205010351_02_0_69_!A48</f>
        <v>1.2.1.2.1</v>
      </c>
      <c r="B48" s="298" t="str">
        <f>G0228_1074205010351_02_0_69_!B48</f>
        <v xml:space="preserve">Реконструкция ТП-9, ТП-10 </v>
      </c>
      <c r="C48" s="297" t="str">
        <f>G0228_1074205010351_02_0_69_!C48</f>
        <v>L_0000000001</v>
      </c>
      <c r="D48" s="492">
        <f t="shared" ref="D48:D53" si="61">SUM(T48:U48,AH48:AI48,AV48:AW48,BJ48:BK48,BX48:BY48)</f>
        <v>3</v>
      </c>
      <c r="E48" s="492">
        <f>G0228_1074205010351_03_0_69_!AN48</f>
        <v>0</v>
      </c>
      <c r="F48" s="492">
        <v>0</v>
      </c>
      <c r="G48" s="492">
        <f>G0228_1074205010351_03_0_69_!AM48</f>
        <v>3</v>
      </c>
      <c r="H48" s="492">
        <v>0</v>
      </c>
      <c r="I48" s="492">
        <v>0</v>
      </c>
      <c r="J48" s="492">
        <v>0</v>
      </c>
      <c r="K48" s="492">
        <v>0</v>
      </c>
      <c r="L48" s="492">
        <v>0</v>
      </c>
      <c r="M48" s="492">
        <v>0</v>
      </c>
      <c r="N48" s="492">
        <v>0</v>
      </c>
      <c r="O48" s="492">
        <v>0</v>
      </c>
      <c r="P48" s="492">
        <v>0</v>
      </c>
      <c r="Q48" s="492">
        <v>0</v>
      </c>
      <c r="R48" s="492">
        <v>0</v>
      </c>
      <c r="S48" s="492">
        <v>0</v>
      </c>
      <c r="T48" s="492">
        <v>0</v>
      </c>
      <c r="U48" s="492" t="str">
        <f>G0228_1074205010351_03_0_69_!AC48</f>
        <v>нд</v>
      </c>
      <c r="V48" s="492">
        <v>0</v>
      </c>
      <c r="W48" s="492">
        <v>0</v>
      </c>
      <c r="X48" s="492">
        <v>0</v>
      </c>
      <c r="Y48" s="492">
        <v>0</v>
      </c>
      <c r="Z48" s="492">
        <v>0</v>
      </c>
      <c r="AA48" s="492">
        <v>0</v>
      </c>
      <c r="AB48" s="492">
        <v>0</v>
      </c>
      <c r="AC48" s="492">
        <v>0</v>
      </c>
      <c r="AD48" s="492">
        <v>0</v>
      </c>
      <c r="AE48" s="492">
        <v>0</v>
      </c>
      <c r="AF48" s="492">
        <v>0</v>
      </c>
      <c r="AG48" s="492">
        <v>0</v>
      </c>
      <c r="AH48" s="492">
        <v>0</v>
      </c>
      <c r="AI48" s="492">
        <f>G0228_1074205010351_03_0_69_!AE48</f>
        <v>0</v>
      </c>
      <c r="AJ48" s="492">
        <v>0</v>
      </c>
      <c r="AK48" s="492">
        <v>0</v>
      </c>
      <c r="AL48" s="492">
        <v>0</v>
      </c>
      <c r="AM48" s="492">
        <v>0</v>
      </c>
      <c r="AN48" s="492">
        <v>0</v>
      </c>
      <c r="AO48" s="492">
        <v>0</v>
      </c>
      <c r="AP48" s="492">
        <v>0</v>
      </c>
      <c r="AQ48" s="519" t="s">
        <v>482</v>
      </c>
      <c r="AR48" s="492" t="s">
        <v>482</v>
      </c>
      <c r="AS48" s="492" t="s">
        <v>482</v>
      </c>
      <c r="AT48" s="492" t="s">
        <v>482</v>
      </c>
      <c r="AU48" s="492" t="s">
        <v>482</v>
      </c>
      <c r="AV48" s="492">
        <v>0</v>
      </c>
      <c r="AW48" s="492">
        <f>G0228_1074205010351_03_0_69_!AG48</f>
        <v>3</v>
      </c>
      <c r="AX48" s="492">
        <v>0</v>
      </c>
      <c r="AY48" s="492">
        <v>0</v>
      </c>
      <c r="AZ48" s="492">
        <v>0</v>
      </c>
      <c r="BA48" s="492">
        <v>0</v>
      </c>
      <c r="BB48" s="492">
        <v>0</v>
      </c>
      <c r="BC48" s="492">
        <v>0</v>
      </c>
      <c r="BD48" s="492">
        <v>3</v>
      </c>
      <c r="BE48" s="492">
        <v>2</v>
      </c>
      <c r="BF48" s="492" t="s">
        <v>482</v>
      </c>
      <c r="BG48" s="492" t="s">
        <v>482</v>
      </c>
      <c r="BH48" s="492" t="s">
        <v>482</v>
      </c>
      <c r="BI48" s="492" t="s">
        <v>482</v>
      </c>
      <c r="BJ48" s="492">
        <v>0</v>
      </c>
      <c r="BK48" s="492">
        <f>G0228_1074205010351_03_0_69_!AI48</f>
        <v>0</v>
      </c>
      <c r="BL48" s="492">
        <v>0</v>
      </c>
      <c r="BM48" s="492">
        <v>0</v>
      </c>
      <c r="BN48" s="492">
        <v>0</v>
      </c>
      <c r="BO48" s="492">
        <v>0</v>
      </c>
      <c r="BP48" s="492">
        <v>0</v>
      </c>
      <c r="BQ48" s="492" t="s">
        <v>482</v>
      </c>
      <c r="BR48" s="492" t="s">
        <v>482</v>
      </c>
      <c r="BS48" s="492" t="s">
        <v>482</v>
      </c>
      <c r="BT48" s="492" t="s">
        <v>482</v>
      </c>
      <c r="BU48" s="492" t="s">
        <v>482</v>
      </c>
      <c r="BV48" s="492" t="s">
        <v>482</v>
      </c>
      <c r="BW48" s="492" t="s">
        <v>482</v>
      </c>
      <c r="BX48" s="492">
        <v>0</v>
      </c>
      <c r="BY48" s="492">
        <f>G0228_1074205010351_03_0_69_!AK48</f>
        <v>0</v>
      </c>
      <c r="BZ48" s="492">
        <v>0</v>
      </c>
      <c r="CA48" s="492">
        <v>0</v>
      </c>
      <c r="CB48" s="492">
        <v>0</v>
      </c>
      <c r="CC48" s="492">
        <v>0</v>
      </c>
      <c r="CD48" s="492">
        <v>0</v>
      </c>
      <c r="CE48" s="492" t="s">
        <v>482</v>
      </c>
      <c r="CF48" s="492" t="s">
        <v>482</v>
      </c>
      <c r="CG48" s="492" t="s">
        <v>482</v>
      </c>
      <c r="CH48" s="492" t="s">
        <v>482</v>
      </c>
      <c r="CI48" s="492" t="s">
        <v>482</v>
      </c>
      <c r="CJ48" s="492" t="s">
        <v>482</v>
      </c>
      <c r="CK48" s="492" t="s">
        <v>482</v>
      </c>
      <c r="CL48" s="400">
        <f t="shared" si="22"/>
        <v>0</v>
      </c>
      <c r="CM48" s="400">
        <f t="shared" si="22"/>
        <v>3</v>
      </c>
      <c r="CN48" s="400">
        <f t="shared" si="22"/>
        <v>0</v>
      </c>
      <c r="CO48" s="400">
        <f t="shared" si="22"/>
        <v>0</v>
      </c>
      <c r="CP48" s="400">
        <f t="shared" si="22"/>
        <v>0</v>
      </c>
      <c r="CQ48" s="400">
        <f t="shared" si="22"/>
        <v>0</v>
      </c>
      <c r="CR48" s="400">
        <f t="shared" si="22"/>
        <v>0</v>
      </c>
      <c r="CS48" s="400">
        <f t="shared" si="22"/>
        <v>0</v>
      </c>
      <c r="CT48" s="400">
        <f t="shared" si="22"/>
        <v>3</v>
      </c>
      <c r="CU48" s="400">
        <f t="shared" si="22"/>
        <v>2</v>
      </c>
      <c r="CV48" s="400">
        <f t="shared" si="22"/>
        <v>0</v>
      </c>
      <c r="CW48" s="400">
        <f t="shared" si="22"/>
        <v>0</v>
      </c>
      <c r="CX48" s="400">
        <f t="shared" si="22"/>
        <v>0</v>
      </c>
      <c r="CY48" s="400">
        <f t="shared" si="22"/>
        <v>0</v>
      </c>
      <c r="CZ48" s="286" t="str">
        <f>IF(G0228_1074205010351_02_0_69_!CT48="","",G0228_1074205010351_02_0_69_!CT48)</f>
        <v>нд</v>
      </c>
    </row>
    <row r="49" spans="1:104" ht="31.5" x14ac:dyDescent="0.25">
      <c r="A49" s="297" t="str">
        <f>G0228_1074205010351_02_0_69_!A49</f>
        <v>1.2.1.2.2</v>
      </c>
      <c r="B49" s="298" t="str">
        <f>G0228_1074205010351_02_0_69_!B49</f>
        <v>Замена силового трансформатора ТП-5</v>
      </c>
      <c r="C49" s="297" t="str">
        <f>G0228_1074205010351_02_0_69_!C49</f>
        <v>L_0000000002</v>
      </c>
      <c r="D49" s="492">
        <f t="shared" si="61"/>
        <v>0.78749999999999998</v>
      </c>
      <c r="E49" s="492">
        <f>G0228_1074205010351_03_0_69_!AN49</f>
        <v>0</v>
      </c>
      <c r="F49" s="492">
        <v>0</v>
      </c>
      <c r="G49" s="492">
        <f>G0228_1074205010351_03_0_69_!AM49</f>
        <v>0.78749999999999998</v>
      </c>
      <c r="H49" s="492">
        <v>0</v>
      </c>
      <c r="I49" s="492">
        <v>0</v>
      </c>
      <c r="J49" s="492">
        <v>0</v>
      </c>
      <c r="K49" s="492">
        <v>0</v>
      </c>
      <c r="L49" s="492">
        <v>0</v>
      </c>
      <c r="M49" s="492">
        <v>0</v>
      </c>
      <c r="N49" s="492">
        <v>0</v>
      </c>
      <c r="O49" s="492">
        <v>0</v>
      </c>
      <c r="P49" s="492">
        <v>0</v>
      </c>
      <c r="Q49" s="492">
        <v>0</v>
      </c>
      <c r="R49" s="492">
        <v>0</v>
      </c>
      <c r="S49" s="492">
        <v>0</v>
      </c>
      <c r="T49" s="492">
        <v>0</v>
      </c>
      <c r="U49" s="492" t="str">
        <f>G0228_1074205010351_03_0_69_!AC49</f>
        <v>нд</v>
      </c>
      <c r="V49" s="492">
        <v>0</v>
      </c>
      <c r="W49" s="492">
        <v>0</v>
      </c>
      <c r="X49" s="492">
        <v>0</v>
      </c>
      <c r="Y49" s="492">
        <v>0</v>
      </c>
      <c r="Z49" s="492">
        <v>0</v>
      </c>
      <c r="AA49" s="492">
        <v>0</v>
      </c>
      <c r="AB49" s="492">
        <v>0</v>
      </c>
      <c r="AC49" s="492">
        <v>0</v>
      </c>
      <c r="AD49" s="492">
        <v>0</v>
      </c>
      <c r="AE49" s="492">
        <v>0</v>
      </c>
      <c r="AF49" s="492">
        <v>0</v>
      </c>
      <c r="AG49" s="492">
        <v>0</v>
      </c>
      <c r="AH49" s="492">
        <v>0</v>
      </c>
      <c r="AI49" s="492">
        <f>G0228_1074205010351_03_0_69_!AE49</f>
        <v>0</v>
      </c>
      <c r="AJ49" s="492">
        <v>0</v>
      </c>
      <c r="AK49" s="492">
        <v>0</v>
      </c>
      <c r="AL49" s="492">
        <v>0</v>
      </c>
      <c r="AM49" s="492">
        <v>0</v>
      </c>
      <c r="AN49" s="492">
        <v>0</v>
      </c>
      <c r="AO49" s="492">
        <v>0</v>
      </c>
      <c r="AP49" s="492">
        <v>0</v>
      </c>
      <c r="AQ49" s="519" t="s">
        <v>482</v>
      </c>
      <c r="AR49" s="492" t="s">
        <v>482</v>
      </c>
      <c r="AS49" s="492" t="s">
        <v>482</v>
      </c>
      <c r="AT49" s="492" t="s">
        <v>482</v>
      </c>
      <c r="AU49" s="492" t="s">
        <v>482</v>
      </c>
      <c r="AV49" s="492">
        <v>0</v>
      </c>
      <c r="AW49" s="492">
        <f>G0228_1074205010351_03_0_69_!AG49</f>
        <v>0.78749999999999998</v>
      </c>
      <c r="AX49" s="492">
        <v>0</v>
      </c>
      <c r="AY49" s="492">
        <v>0</v>
      </c>
      <c r="AZ49" s="492">
        <v>0</v>
      </c>
      <c r="BA49" s="492">
        <v>0</v>
      </c>
      <c r="BB49" s="492">
        <v>0</v>
      </c>
      <c r="BC49" s="492">
        <v>0</v>
      </c>
      <c r="BD49" s="492">
        <v>0.79583333333333328</v>
      </c>
      <c r="BE49" s="519">
        <v>0.4</v>
      </c>
      <c r="BF49" s="492" t="s">
        <v>482</v>
      </c>
      <c r="BG49" s="492" t="s">
        <v>482</v>
      </c>
      <c r="BH49" s="492" t="s">
        <v>482</v>
      </c>
      <c r="BI49" s="492" t="s">
        <v>482</v>
      </c>
      <c r="BJ49" s="492">
        <v>0</v>
      </c>
      <c r="BK49" s="492">
        <f>G0228_1074205010351_03_0_69_!AI49</f>
        <v>0</v>
      </c>
      <c r="BL49" s="492">
        <v>0</v>
      </c>
      <c r="BM49" s="492">
        <v>0</v>
      </c>
      <c r="BN49" s="492">
        <v>0</v>
      </c>
      <c r="BO49" s="492">
        <v>0</v>
      </c>
      <c r="BP49" s="492">
        <v>0</v>
      </c>
      <c r="BQ49" s="492" t="s">
        <v>482</v>
      </c>
      <c r="BR49" s="492" t="s">
        <v>482</v>
      </c>
      <c r="BS49" s="492" t="s">
        <v>482</v>
      </c>
      <c r="BT49" s="492" t="s">
        <v>482</v>
      </c>
      <c r="BU49" s="492" t="s">
        <v>482</v>
      </c>
      <c r="BV49" s="492" t="s">
        <v>482</v>
      </c>
      <c r="BW49" s="492" t="s">
        <v>482</v>
      </c>
      <c r="BX49" s="492">
        <v>0</v>
      </c>
      <c r="BY49" s="492">
        <f>G0228_1074205010351_03_0_69_!AK49</f>
        <v>0</v>
      </c>
      <c r="BZ49" s="492">
        <v>0</v>
      </c>
      <c r="CA49" s="492">
        <v>0</v>
      </c>
      <c r="CB49" s="492">
        <v>0</v>
      </c>
      <c r="CC49" s="492">
        <v>0</v>
      </c>
      <c r="CD49" s="492">
        <v>0</v>
      </c>
      <c r="CE49" s="492" t="s">
        <v>482</v>
      </c>
      <c r="CF49" s="492" t="s">
        <v>482</v>
      </c>
      <c r="CG49" s="492" t="s">
        <v>482</v>
      </c>
      <c r="CH49" s="492" t="s">
        <v>482</v>
      </c>
      <c r="CI49" s="492" t="s">
        <v>482</v>
      </c>
      <c r="CJ49" s="492" t="s">
        <v>482</v>
      </c>
      <c r="CK49" s="492" t="s">
        <v>482</v>
      </c>
      <c r="CL49" s="400">
        <f t="shared" si="22"/>
        <v>0</v>
      </c>
      <c r="CM49" s="400">
        <f t="shared" si="22"/>
        <v>0.78749999999999998</v>
      </c>
      <c r="CN49" s="400">
        <f t="shared" si="22"/>
        <v>0</v>
      </c>
      <c r="CO49" s="400">
        <f t="shared" si="22"/>
        <v>0</v>
      </c>
      <c r="CP49" s="400">
        <f t="shared" si="22"/>
        <v>0</v>
      </c>
      <c r="CQ49" s="400">
        <f t="shared" si="22"/>
        <v>0</v>
      </c>
      <c r="CR49" s="400">
        <f t="shared" si="22"/>
        <v>0</v>
      </c>
      <c r="CS49" s="400">
        <f t="shared" si="22"/>
        <v>0</v>
      </c>
      <c r="CT49" s="400">
        <f t="shared" si="22"/>
        <v>0.79583333333333328</v>
      </c>
      <c r="CU49" s="400">
        <f t="shared" si="22"/>
        <v>0.4</v>
      </c>
      <c r="CV49" s="400">
        <f t="shared" si="22"/>
        <v>0</v>
      </c>
      <c r="CW49" s="400">
        <f t="shared" si="22"/>
        <v>0</v>
      </c>
      <c r="CX49" s="400">
        <f t="shared" si="22"/>
        <v>0</v>
      </c>
      <c r="CY49" s="400">
        <f t="shared" si="22"/>
        <v>0</v>
      </c>
      <c r="CZ49" s="286" t="str">
        <f>IF(G0228_1074205010351_02_0_69_!CT49="","",G0228_1074205010351_02_0_69_!CT49)</f>
        <v>нд</v>
      </c>
    </row>
    <row r="50" spans="1:104" ht="18.75" customHeight="1" x14ac:dyDescent="0.25">
      <c r="A50" s="297" t="str">
        <f>G0228_1074205010351_02_0_69_!A50</f>
        <v>1.2.1.2.3</v>
      </c>
      <c r="B50" s="298" t="str">
        <f>G0228_1074205010351_02_0_69_!B50</f>
        <v>Замена силового трансформатора ТП-6</v>
      </c>
      <c r="C50" s="297" t="str">
        <f>G0228_1074205010351_02_0_69_!C50</f>
        <v>L_0000000003</v>
      </c>
      <c r="D50" s="492">
        <f t="shared" si="61"/>
        <v>0.98333333333333328</v>
      </c>
      <c r="E50" s="492">
        <f>G0228_1074205010351_03_0_69_!AN50</f>
        <v>0</v>
      </c>
      <c r="F50" s="492">
        <v>0</v>
      </c>
      <c r="G50" s="492">
        <f>G0228_1074205010351_03_0_69_!AM50</f>
        <v>0.98333333333333328</v>
      </c>
      <c r="H50" s="492">
        <v>0</v>
      </c>
      <c r="I50" s="492">
        <v>0</v>
      </c>
      <c r="J50" s="492">
        <v>0</v>
      </c>
      <c r="K50" s="492">
        <v>0</v>
      </c>
      <c r="L50" s="492">
        <v>0</v>
      </c>
      <c r="M50" s="492">
        <v>0</v>
      </c>
      <c r="N50" s="492">
        <v>0</v>
      </c>
      <c r="O50" s="492">
        <v>0</v>
      </c>
      <c r="P50" s="492">
        <v>0</v>
      </c>
      <c r="Q50" s="492">
        <v>0</v>
      </c>
      <c r="R50" s="492">
        <v>0</v>
      </c>
      <c r="S50" s="492">
        <v>0</v>
      </c>
      <c r="T50" s="492">
        <v>0</v>
      </c>
      <c r="U50" s="492" t="str">
        <f>G0228_1074205010351_03_0_69_!AC50</f>
        <v>нд</v>
      </c>
      <c r="V50" s="492">
        <v>0</v>
      </c>
      <c r="W50" s="492">
        <v>0</v>
      </c>
      <c r="X50" s="492">
        <v>0</v>
      </c>
      <c r="Y50" s="492">
        <v>0</v>
      </c>
      <c r="Z50" s="492">
        <v>0</v>
      </c>
      <c r="AA50" s="492">
        <v>0</v>
      </c>
      <c r="AB50" s="492">
        <v>0</v>
      </c>
      <c r="AC50" s="492">
        <v>0</v>
      </c>
      <c r="AD50" s="492">
        <v>0</v>
      </c>
      <c r="AE50" s="492">
        <v>0</v>
      </c>
      <c r="AF50" s="492">
        <v>0</v>
      </c>
      <c r="AG50" s="492">
        <v>0</v>
      </c>
      <c r="AH50" s="492">
        <v>0</v>
      </c>
      <c r="AI50" s="492">
        <f>G0228_1074205010351_03_0_69_!AE50</f>
        <v>0</v>
      </c>
      <c r="AJ50" s="492">
        <v>0</v>
      </c>
      <c r="AK50" s="492">
        <v>0</v>
      </c>
      <c r="AL50" s="492">
        <v>0</v>
      </c>
      <c r="AM50" s="492">
        <v>0</v>
      </c>
      <c r="AN50" s="492">
        <v>0</v>
      </c>
      <c r="AO50" s="492">
        <v>0</v>
      </c>
      <c r="AP50" s="492">
        <v>0</v>
      </c>
      <c r="AQ50" s="519" t="s">
        <v>482</v>
      </c>
      <c r="AR50" s="492" t="s">
        <v>482</v>
      </c>
      <c r="AS50" s="492" t="s">
        <v>482</v>
      </c>
      <c r="AT50" s="492" t="s">
        <v>482</v>
      </c>
      <c r="AU50" s="492" t="s">
        <v>482</v>
      </c>
      <c r="AV50" s="492">
        <v>0</v>
      </c>
      <c r="AW50" s="492">
        <f>G0228_1074205010351_03_0_69_!AG50</f>
        <v>0.98333333333333328</v>
      </c>
      <c r="AX50" s="492">
        <v>0</v>
      </c>
      <c r="AY50" s="492">
        <v>0</v>
      </c>
      <c r="AZ50" s="492">
        <v>0</v>
      </c>
      <c r="BA50" s="492">
        <v>0</v>
      </c>
      <c r="BB50" s="492">
        <v>0</v>
      </c>
      <c r="BC50" s="492">
        <v>0</v>
      </c>
      <c r="BD50" s="492">
        <v>0.98333333333333328</v>
      </c>
      <c r="BE50" s="519">
        <v>0.63</v>
      </c>
      <c r="BF50" s="492" t="s">
        <v>482</v>
      </c>
      <c r="BG50" s="492" t="s">
        <v>482</v>
      </c>
      <c r="BH50" s="492" t="s">
        <v>482</v>
      </c>
      <c r="BI50" s="492" t="s">
        <v>482</v>
      </c>
      <c r="BJ50" s="492">
        <v>0</v>
      </c>
      <c r="BK50" s="492">
        <f>G0228_1074205010351_03_0_69_!AI50</f>
        <v>0</v>
      </c>
      <c r="BL50" s="492">
        <v>0</v>
      </c>
      <c r="BM50" s="492">
        <v>0</v>
      </c>
      <c r="BN50" s="492">
        <v>0</v>
      </c>
      <c r="BO50" s="492">
        <v>0</v>
      </c>
      <c r="BP50" s="492">
        <v>0</v>
      </c>
      <c r="BQ50" s="492" t="s">
        <v>482</v>
      </c>
      <c r="BR50" s="492" t="s">
        <v>482</v>
      </c>
      <c r="BS50" s="492" t="s">
        <v>482</v>
      </c>
      <c r="BT50" s="492" t="s">
        <v>482</v>
      </c>
      <c r="BU50" s="492" t="s">
        <v>482</v>
      </c>
      <c r="BV50" s="492" t="s">
        <v>482</v>
      </c>
      <c r="BW50" s="492" t="s">
        <v>482</v>
      </c>
      <c r="BX50" s="492">
        <v>0</v>
      </c>
      <c r="BY50" s="492">
        <f>G0228_1074205010351_03_0_69_!AK50</f>
        <v>0</v>
      </c>
      <c r="BZ50" s="492">
        <v>0</v>
      </c>
      <c r="CA50" s="492">
        <v>0</v>
      </c>
      <c r="CB50" s="492">
        <v>0</v>
      </c>
      <c r="CC50" s="492">
        <v>0</v>
      </c>
      <c r="CD50" s="492">
        <v>0</v>
      </c>
      <c r="CE50" s="492" t="s">
        <v>482</v>
      </c>
      <c r="CF50" s="492" t="s">
        <v>482</v>
      </c>
      <c r="CG50" s="492" t="s">
        <v>482</v>
      </c>
      <c r="CH50" s="492" t="s">
        <v>482</v>
      </c>
      <c r="CI50" s="492" t="s">
        <v>482</v>
      </c>
      <c r="CJ50" s="492" t="s">
        <v>482</v>
      </c>
      <c r="CK50" s="492" t="s">
        <v>482</v>
      </c>
      <c r="CL50" s="400">
        <f t="shared" si="22"/>
        <v>0</v>
      </c>
      <c r="CM50" s="400">
        <f t="shared" si="22"/>
        <v>0.98333333333333328</v>
      </c>
      <c r="CN50" s="400">
        <f t="shared" si="22"/>
        <v>0</v>
      </c>
      <c r="CO50" s="400">
        <f t="shared" si="22"/>
        <v>0</v>
      </c>
      <c r="CP50" s="400">
        <f t="shared" si="22"/>
        <v>0</v>
      </c>
      <c r="CQ50" s="400">
        <f t="shared" si="22"/>
        <v>0</v>
      </c>
      <c r="CR50" s="400">
        <f t="shared" si="22"/>
        <v>0</v>
      </c>
      <c r="CS50" s="400">
        <f t="shared" si="22"/>
        <v>0</v>
      </c>
      <c r="CT50" s="400">
        <f t="shared" si="22"/>
        <v>0.98333333333333328</v>
      </c>
      <c r="CU50" s="400">
        <f t="shared" si="22"/>
        <v>0.63</v>
      </c>
      <c r="CV50" s="400">
        <f t="shared" si="22"/>
        <v>0</v>
      </c>
      <c r="CW50" s="400">
        <f t="shared" si="22"/>
        <v>0</v>
      </c>
      <c r="CX50" s="400">
        <f t="shared" si="22"/>
        <v>0</v>
      </c>
      <c r="CY50" s="400">
        <f t="shared" si="22"/>
        <v>0</v>
      </c>
      <c r="CZ50" s="286" t="str">
        <f>IF(G0228_1074205010351_02_0_69_!CT50="","",G0228_1074205010351_02_0_69_!CT50)</f>
        <v>нд</v>
      </c>
    </row>
    <row r="51" spans="1:104" ht="20.25" customHeight="1" x14ac:dyDescent="0.25">
      <c r="A51" s="297" t="str">
        <f>G0228_1074205010351_02_0_69_!A51</f>
        <v>1.2.1.2.4</v>
      </c>
      <c r="B51" s="298" t="str">
        <f>G0228_1074205010351_02_0_69_!B51</f>
        <v>Замена силового трансформатора ТП Л-19-41</v>
      </c>
      <c r="C51" s="297" t="str">
        <f>G0228_1074205010351_02_0_69_!C51</f>
        <v>L_0000000004</v>
      </c>
      <c r="D51" s="492">
        <f t="shared" si="61"/>
        <v>0.3</v>
      </c>
      <c r="E51" s="492">
        <f>G0228_1074205010351_03_0_69_!AN51</f>
        <v>0</v>
      </c>
      <c r="F51" s="492">
        <v>0</v>
      </c>
      <c r="G51" s="492">
        <f>G0228_1074205010351_03_0_69_!AM51</f>
        <v>0.3</v>
      </c>
      <c r="H51" s="492">
        <v>0</v>
      </c>
      <c r="I51" s="492">
        <v>0</v>
      </c>
      <c r="J51" s="492">
        <v>0</v>
      </c>
      <c r="K51" s="492">
        <v>0</v>
      </c>
      <c r="L51" s="492">
        <v>0</v>
      </c>
      <c r="M51" s="492">
        <v>0</v>
      </c>
      <c r="N51" s="492">
        <v>0</v>
      </c>
      <c r="O51" s="492">
        <v>0</v>
      </c>
      <c r="P51" s="492">
        <v>0</v>
      </c>
      <c r="Q51" s="492">
        <v>0</v>
      </c>
      <c r="R51" s="492">
        <v>0</v>
      </c>
      <c r="S51" s="492">
        <v>0</v>
      </c>
      <c r="T51" s="492">
        <v>0</v>
      </c>
      <c r="U51" s="492" t="str">
        <f>G0228_1074205010351_03_0_69_!AC51</f>
        <v>нд</v>
      </c>
      <c r="V51" s="492">
        <v>0</v>
      </c>
      <c r="W51" s="492">
        <v>0</v>
      </c>
      <c r="X51" s="492">
        <v>0</v>
      </c>
      <c r="Y51" s="492">
        <v>0</v>
      </c>
      <c r="Z51" s="492">
        <v>0</v>
      </c>
      <c r="AA51" s="492">
        <v>0</v>
      </c>
      <c r="AB51" s="492">
        <v>0</v>
      </c>
      <c r="AC51" s="492">
        <v>0</v>
      </c>
      <c r="AD51" s="492">
        <v>0</v>
      </c>
      <c r="AE51" s="492">
        <v>0</v>
      </c>
      <c r="AF51" s="492">
        <v>0</v>
      </c>
      <c r="AG51" s="492">
        <v>0</v>
      </c>
      <c r="AH51" s="492">
        <v>0</v>
      </c>
      <c r="AI51" s="492">
        <f>G0228_1074205010351_03_0_69_!AE51</f>
        <v>0</v>
      </c>
      <c r="AJ51" s="492">
        <v>0</v>
      </c>
      <c r="AK51" s="492">
        <v>0</v>
      </c>
      <c r="AL51" s="492">
        <v>0</v>
      </c>
      <c r="AM51" s="492">
        <v>0</v>
      </c>
      <c r="AN51" s="492">
        <v>0</v>
      </c>
      <c r="AO51" s="492">
        <v>0</v>
      </c>
      <c r="AP51" s="492">
        <v>0</v>
      </c>
      <c r="AQ51" s="519" t="s">
        <v>482</v>
      </c>
      <c r="AR51" s="492" t="s">
        <v>482</v>
      </c>
      <c r="AS51" s="492" t="s">
        <v>482</v>
      </c>
      <c r="AT51" s="492" t="s">
        <v>482</v>
      </c>
      <c r="AU51" s="492" t="s">
        <v>482</v>
      </c>
      <c r="AV51" s="492">
        <v>0</v>
      </c>
      <c r="AW51" s="492">
        <f>G0228_1074205010351_03_0_69_!AG51</f>
        <v>0.3</v>
      </c>
      <c r="AX51" s="492">
        <v>0</v>
      </c>
      <c r="AY51" s="492">
        <v>0</v>
      </c>
      <c r="AZ51" s="492">
        <v>0</v>
      </c>
      <c r="BA51" s="492">
        <v>0</v>
      </c>
      <c r="BB51" s="492">
        <v>0</v>
      </c>
      <c r="BC51" s="492">
        <v>0</v>
      </c>
      <c r="BD51" s="492">
        <v>0.3</v>
      </c>
      <c r="BE51" s="519">
        <v>0.16</v>
      </c>
      <c r="BF51" s="492" t="s">
        <v>482</v>
      </c>
      <c r="BG51" s="492" t="s">
        <v>482</v>
      </c>
      <c r="BH51" s="492" t="s">
        <v>482</v>
      </c>
      <c r="BI51" s="492" t="s">
        <v>482</v>
      </c>
      <c r="BJ51" s="492">
        <v>0</v>
      </c>
      <c r="BK51" s="492">
        <f>G0228_1074205010351_03_0_69_!AI51</f>
        <v>0</v>
      </c>
      <c r="BL51" s="492">
        <v>0</v>
      </c>
      <c r="BM51" s="492">
        <v>0</v>
      </c>
      <c r="BN51" s="492">
        <v>0</v>
      </c>
      <c r="BO51" s="492">
        <v>0</v>
      </c>
      <c r="BP51" s="492">
        <v>0</v>
      </c>
      <c r="BQ51" s="492" t="s">
        <v>482</v>
      </c>
      <c r="BR51" s="492" t="s">
        <v>482</v>
      </c>
      <c r="BS51" s="492" t="s">
        <v>482</v>
      </c>
      <c r="BT51" s="492" t="s">
        <v>482</v>
      </c>
      <c r="BU51" s="492" t="s">
        <v>482</v>
      </c>
      <c r="BV51" s="492" t="s">
        <v>482</v>
      </c>
      <c r="BW51" s="492" t="s">
        <v>482</v>
      </c>
      <c r="BX51" s="492">
        <v>0</v>
      </c>
      <c r="BY51" s="492">
        <f>G0228_1074205010351_03_0_69_!AK51</f>
        <v>0</v>
      </c>
      <c r="BZ51" s="492">
        <v>0</v>
      </c>
      <c r="CA51" s="492">
        <v>0</v>
      </c>
      <c r="CB51" s="492">
        <v>0</v>
      </c>
      <c r="CC51" s="492">
        <v>0</v>
      </c>
      <c r="CD51" s="492">
        <v>0</v>
      </c>
      <c r="CE51" s="492" t="s">
        <v>482</v>
      </c>
      <c r="CF51" s="492" t="s">
        <v>482</v>
      </c>
      <c r="CG51" s="492" t="s">
        <v>482</v>
      </c>
      <c r="CH51" s="492" t="s">
        <v>482</v>
      </c>
      <c r="CI51" s="492" t="s">
        <v>482</v>
      </c>
      <c r="CJ51" s="492" t="s">
        <v>482</v>
      </c>
      <c r="CK51" s="492" t="s">
        <v>482</v>
      </c>
      <c r="CL51" s="400">
        <f t="shared" si="22"/>
        <v>0</v>
      </c>
      <c r="CM51" s="400">
        <f t="shared" si="22"/>
        <v>0.3</v>
      </c>
      <c r="CN51" s="400">
        <f t="shared" si="22"/>
        <v>0</v>
      </c>
      <c r="CO51" s="400">
        <f t="shared" si="22"/>
        <v>0</v>
      </c>
      <c r="CP51" s="400">
        <f t="shared" si="22"/>
        <v>0</v>
      </c>
      <c r="CQ51" s="400">
        <f t="shared" si="22"/>
        <v>0</v>
      </c>
      <c r="CR51" s="400">
        <f t="shared" si="22"/>
        <v>0</v>
      </c>
      <c r="CS51" s="400">
        <f t="shared" si="22"/>
        <v>0</v>
      </c>
      <c r="CT51" s="400">
        <f t="shared" si="22"/>
        <v>0.3</v>
      </c>
      <c r="CU51" s="400">
        <f t="shared" si="22"/>
        <v>0.16</v>
      </c>
      <c r="CV51" s="400">
        <f t="shared" si="22"/>
        <v>0</v>
      </c>
      <c r="CW51" s="400">
        <f t="shared" si="22"/>
        <v>0</v>
      </c>
      <c r="CX51" s="400">
        <f t="shared" si="22"/>
        <v>0</v>
      </c>
      <c r="CY51" s="400">
        <f t="shared" si="22"/>
        <v>0</v>
      </c>
      <c r="CZ51" s="286" t="str">
        <f>IF(G0228_1074205010351_02_0_69_!CT51="","",G0228_1074205010351_02_0_69_!CT51)</f>
        <v>нд</v>
      </c>
    </row>
    <row r="52" spans="1:104" ht="18.75" customHeight="1" x14ac:dyDescent="0.25">
      <c r="A52" s="297" t="str">
        <f>G0228_1074205010351_02_0_69_!A52</f>
        <v>1.2.1.2.5</v>
      </c>
      <c r="B52" s="298" t="str">
        <f>G0228_1074205010351_02_0_69_!B52</f>
        <v>Проектирование и строительство ПС 35 кВ ГПЗ-5 (новая)</v>
      </c>
      <c r="C52" s="297" t="str">
        <f>G0228_1074205010351_02_0_69_!C52</f>
        <v>M_0000000001</v>
      </c>
      <c r="D52" s="513">
        <f t="shared" si="61"/>
        <v>0</v>
      </c>
      <c r="E52" s="513">
        <f>G0228_1074205010351_03_0_69_!AN52</f>
        <v>232.68000000000004</v>
      </c>
      <c r="F52" s="513">
        <v>0</v>
      </c>
      <c r="G52" s="513" t="str">
        <f>G0228_1074205010351_03_0_69_!AM52</f>
        <v>нд</v>
      </c>
      <c r="H52" s="513">
        <v>0</v>
      </c>
      <c r="I52" s="513">
        <v>0</v>
      </c>
      <c r="J52" s="513">
        <v>0</v>
      </c>
      <c r="K52" s="513">
        <v>0</v>
      </c>
      <c r="L52" s="513">
        <v>1</v>
      </c>
      <c r="M52" s="513">
        <v>0</v>
      </c>
      <c r="N52" s="513">
        <f t="shared" ref="N52:N53" si="62">E52</f>
        <v>232.68000000000004</v>
      </c>
      <c r="O52" s="513">
        <v>0</v>
      </c>
      <c r="P52" s="513">
        <v>0</v>
      </c>
      <c r="Q52" s="513">
        <v>0</v>
      </c>
      <c r="R52" s="513">
        <v>0</v>
      </c>
      <c r="S52" s="513">
        <v>0</v>
      </c>
      <c r="T52" s="513">
        <v>0</v>
      </c>
      <c r="U52" s="513" t="str">
        <f>G0228_1074205010351_03_0_69_!AC52</f>
        <v>нд</v>
      </c>
      <c r="V52" s="513">
        <v>0</v>
      </c>
      <c r="W52" s="513">
        <v>0</v>
      </c>
      <c r="X52" s="513">
        <v>0</v>
      </c>
      <c r="Y52" s="513">
        <v>0</v>
      </c>
      <c r="Z52" s="513">
        <v>0</v>
      </c>
      <c r="AA52" s="513">
        <v>0</v>
      </c>
      <c r="AB52" s="513">
        <v>0</v>
      </c>
      <c r="AC52" s="513">
        <v>0</v>
      </c>
      <c r="AD52" s="513">
        <v>0</v>
      </c>
      <c r="AE52" s="513">
        <v>0</v>
      </c>
      <c r="AF52" s="513">
        <v>0</v>
      </c>
      <c r="AG52" s="513">
        <v>0</v>
      </c>
      <c r="AH52" s="513">
        <v>0</v>
      </c>
      <c r="AI52" s="513">
        <f>G0228_1074205010351_03_0_69_!AE52</f>
        <v>0</v>
      </c>
      <c r="AJ52" s="513">
        <v>0</v>
      </c>
      <c r="AK52" s="513">
        <v>0</v>
      </c>
      <c r="AL52" s="513">
        <v>0</v>
      </c>
      <c r="AM52" s="513">
        <v>0</v>
      </c>
      <c r="AN52" s="513">
        <v>0</v>
      </c>
      <c r="AO52" s="513">
        <v>0</v>
      </c>
      <c r="AP52" s="513">
        <f>E52/2</f>
        <v>116.34000000000002</v>
      </c>
      <c r="AQ52" s="513">
        <v>0</v>
      </c>
      <c r="AR52" s="513">
        <v>0</v>
      </c>
      <c r="AS52" s="513">
        <v>0</v>
      </c>
      <c r="AT52" s="513">
        <v>0</v>
      </c>
      <c r="AU52" s="513">
        <v>0</v>
      </c>
      <c r="AV52" s="513">
        <v>0</v>
      </c>
      <c r="AW52" s="513">
        <f>G0228_1074205010351_03_0_69_!AG52</f>
        <v>0</v>
      </c>
      <c r="AX52" s="513">
        <v>0</v>
      </c>
      <c r="AY52" s="513">
        <v>0</v>
      </c>
      <c r="AZ52" s="513">
        <v>0</v>
      </c>
      <c r="BA52" s="513">
        <v>0</v>
      </c>
      <c r="BB52" s="513">
        <v>0</v>
      </c>
      <c r="BC52" s="513">
        <f>AO52</f>
        <v>0</v>
      </c>
      <c r="BD52" s="513">
        <f t="shared" ref="BD52" si="63">AP52</f>
        <v>116.34000000000002</v>
      </c>
      <c r="BE52" s="513">
        <f t="shared" ref="BE52" si="64">AQ52</f>
        <v>0</v>
      </c>
      <c r="BF52" s="513">
        <f t="shared" ref="BF52" si="65">AR52</f>
        <v>0</v>
      </c>
      <c r="BG52" s="513">
        <f t="shared" ref="BG52" si="66">AS52</f>
        <v>0</v>
      </c>
      <c r="BH52" s="513">
        <f t="shared" ref="BH52" si="67">AT52</f>
        <v>0</v>
      </c>
      <c r="BI52" s="513">
        <v>1</v>
      </c>
      <c r="BJ52" s="513">
        <v>0</v>
      </c>
      <c r="BK52" s="513">
        <f>G0228_1074205010351_03_0_69_!AI52</f>
        <v>0</v>
      </c>
      <c r="BL52" s="513">
        <v>0</v>
      </c>
      <c r="BM52" s="513">
        <v>0</v>
      </c>
      <c r="BN52" s="513">
        <v>0</v>
      </c>
      <c r="BO52" s="513">
        <v>0</v>
      </c>
      <c r="BP52" s="513">
        <v>0</v>
      </c>
      <c r="BQ52" s="513" t="s">
        <v>482</v>
      </c>
      <c r="BR52" s="513" t="s">
        <v>482</v>
      </c>
      <c r="BS52" s="513" t="s">
        <v>482</v>
      </c>
      <c r="BT52" s="513" t="s">
        <v>482</v>
      </c>
      <c r="BU52" s="513" t="s">
        <v>482</v>
      </c>
      <c r="BV52" s="513" t="s">
        <v>482</v>
      </c>
      <c r="BW52" s="513" t="s">
        <v>482</v>
      </c>
      <c r="BX52" s="513">
        <v>0</v>
      </c>
      <c r="BY52" s="513">
        <f>G0228_1074205010351_03_0_69_!AK52</f>
        <v>0</v>
      </c>
      <c r="BZ52" s="513">
        <v>0</v>
      </c>
      <c r="CA52" s="513">
        <v>0</v>
      </c>
      <c r="CB52" s="513">
        <v>0</v>
      </c>
      <c r="CC52" s="513">
        <v>0</v>
      </c>
      <c r="CD52" s="513">
        <v>0</v>
      </c>
      <c r="CE52" s="513" t="s">
        <v>482</v>
      </c>
      <c r="CF52" s="513" t="s">
        <v>482</v>
      </c>
      <c r="CG52" s="513">
        <v>32</v>
      </c>
      <c r="CH52" s="513" t="s">
        <v>482</v>
      </c>
      <c r="CI52" s="513" t="s">
        <v>482</v>
      </c>
      <c r="CJ52" s="513" t="s">
        <v>482</v>
      </c>
      <c r="CK52" s="513" t="s">
        <v>482</v>
      </c>
      <c r="CL52" s="400">
        <f t="shared" si="22"/>
        <v>0</v>
      </c>
      <c r="CM52" s="400">
        <f t="shared" si="22"/>
        <v>0</v>
      </c>
      <c r="CN52" s="400">
        <f t="shared" si="22"/>
        <v>0</v>
      </c>
      <c r="CO52" s="400">
        <f t="shared" si="22"/>
        <v>0</v>
      </c>
      <c r="CP52" s="400">
        <f t="shared" si="22"/>
        <v>0</v>
      </c>
      <c r="CQ52" s="400">
        <f t="shared" si="22"/>
        <v>0</v>
      </c>
      <c r="CR52" s="400">
        <f t="shared" si="22"/>
        <v>0</v>
      </c>
      <c r="CS52" s="400">
        <f t="shared" si="22"/>
        <v>0</v>
      </c>
      <c r="CT52" s="400">
        <f t="shared" si="22"/>
        <v>232.68000000000004</v>
      </c>
      <c r="CU52" s="400">
        <f t="shared" si="22"/>
        <v>32</v>
      </c>
      <c r="CV52" s="400">
        <f t="shared" si="22"/>
        <v>0</v>
      </c>
      <c r="CW52" s="400">
        <f t="shared" si="22"/>
        <v>0</v>
      </c>
      <c r="CX52" s="400">
        <f t="shared" si="22"/>
        <v>0</v>
      </c>
      <c r="CY52" s="400">
        <v>1</v>
      </c>
      <c r="CZ52" s="286" t="str">
        <f>IF(G0228_1074205010351_02_0_69_!CT52="","",G0228_1074205010351_02_0_69_!CT52)</f>
        <v>включение нового объекта ИП</v>
      </c>
    </row>
    <row r="53" spans="1:104" ht="18.75" hidden="1" customHeight="1" x14ac:dyDescent="0.25">
      <c r="A53" s="297">
        <f>G0228_1074205010351_02_0_69_!A53</f>
        <v>0</v>
      </c>
      <c r="B53" s="298">
        <f>G0228_1074205010351_02_0_69_!B53</f>
        <v>0</v>
      </c>
      <c r="C53" s="297">
        <f>G0228_1074205010351_02_0_69_!C53</f>
        <v>0</v>
      </c>
      <c r="D53" s="513">
        <f t="shared" si="61"/>
        <v>0</v>
      </c>
      <c r="E53" s="513">
        <f>G0228_1074205010351_03_0_69_!AN53</f>
        <v>0</v>
      </c>
      <c r="F53" s="513">
        <v>0</v>
      </c>
      <c r="G53" s="513">
        <f>G0228_1074205010351_03_0_69_!AM53</f>
        <v>0</v>
      </c>
      <c r="H53" s="513">
        <v>0</v>
      </c>
      <c r="I53" s="513">
        <v>0</v>
      </c>
      <c r="J53" s="513">
        <v>0</v>
      </c>
      <c r="K53" s="513">
        <v>0</v>
      </c>
      <c r="L53" s="513">
        <v>1</v>
      </c>
      <c r="M53" s="513">
        <v>0</v>
      </c>
      <c r="N53" s="513">
        <f t="shared" si="62"/>
        <v>0</v>
      </c>
      <c r="O53" s="513">
        <v>0</v>
      </c>
      <c r="P53" s="513">
        <v>0</v>
      </c>
      <c r="Q53" s="513">
        <v>0</v>
      </c>
      <c r="R53" s="513">
        <v>0</v>
      </c>
      <c r="S53" s="513">
        <v>0</v>
      </c>
      <c r="T53" s="513">
        <v>0</v>
      </c>
      <c r="U53" s="513">
        <f>G0228_1074205010351_03_0_69_!AC53</f>
        <v>0</v>
      </c>
      <c r="V53" s="513">
        <v>0</v>
      </c>
      <c r="W53" s="513">
        <v>0</v>
      </c>
      <c r="X53" s="513">
        <v>0</v>
      </c>
      <c r="Y53" s="513">
        <v>0</v>
      </c>
      <c r="Z53" s="513">
        <v>0</v>
      </c>
      <c r="AA53" s="513">
        <v>0</v>
      </c>
      <c r="AB53" s="513">
        <v>0</v>
      </c>
      <c r="AC53" s="513">
        <v>0</v>
      </c>
      <c r="AD53" s="513">
        <v>0</v>
      </c>
      <c r="AE53" s="513">
        <v>0</v>
      </c>
      <c r="AF53" s="513">
        <v>0</v>
      </c>
      <c r="AG53" s="513">
        <v>0</v>
      </c>
      <c r="AH53" s="513">
        <v>0</v>
      </c>
      <c r="AI53" s="513">
        <f>G0228_1074205010351_03_0_69_!AE53</f>
        <v>0</v>
      </c>
      <c r="AJ53" s="513">
        <v>0</v>
      </c>
      <c r="AK53" s="513">
        <v>0</v>
      </c>
      <c r="AL53" s="513">
        <v>0</v>
      </c>
      <c r="AM53" s="513">
        <v>0</v>
      </c>
      <c r="AN53" s="513">
        <v>0</v>
      </c>
      <c r="AO53" s="513">
        <v>0</v>
      </c>
      <c r="AP53" s="513" t="s">
        <v>482</v>
      </c>
      <c r="AQ53" s="513" t="s">
        <v>482</v>
      </c>
      <c r="AR53" s="513" t="s">
        <v>482</v>
      </c>
      <c r="AS53" s="513" t="s">
        <v>482</v>
      </c>
      <c r="AT53" s="513" t="s">
        <v>482</v>
      </c>
      <c r="AU53" s="513" t="s">
        <v>482</v>
      </c>
      <c r="AV53" s="513">
        <v>0</v>
      </c>
      <c r="AW53" s="513">
        <f>G0228_1074205010351_03_0_69_!AG53</f>
        <v>0</v>
      </c>
      <c r="AX53" s="513">
        <v>0</v>
      </c>
      <c r="AY53" s="513">
        <v>0</v>
      </c>
      <c r="AZ53" s="513">
        <v>0</v>
      </c>
      <c r="BA53" s="513">
        <v>0</v>
      </c>
      <c r="BB53" s="513">
        <v>0</v>
      </c>
      <c r="BC53" s="513">
        <v>0</v>
      </c>
      <c r="BD53" s="513">
        <f>E53/2</f>
        <v>0</v>
      </c>
      <c r="BE53" s="513">
        <v>0</v>
      </c>
      <c r="BF53" s="513">
        <v>0</v>
      </c>
      <c r="BG53" s="513">
        <v>0</v>
      </c>
      <c r="BH53" s="513">
        <v>0</v>
      </c>
      <c r="BI53" s="513">
        <v>0</v>
      </c>
      <c r="BJ53" s="513">
        <v>0</v>
      </c>
      <c r="BK53" s="513">
        <f>G0228_1074205010351_03_0_69_!AI53</f>
        <v>0</v>
      </c>
      <c r="BL53" s="513">
        <v>0</v>
      </c>
      <c r="BM53" s="513">
        <v>0</v>
      </c>
      <c r="BN53" s="513">
        <v>0</v>
      </c>
      <c r="BO53" s="513">
        <v>0</v>
      </c>
      <c r="BP53" s="513">
        <v>0</v>
      </c>
      <c r="BQ53" s="513">
        <f>BC53</f>
        <v>0</v>
      </c>
      <c r="BR53" s="513">
        <f t="shared" ref="BR53" si="68">BD53</f>
        <v>0</v>
      </c>
      <c r="BS53" s="513">
        <v>0</v>
      </c>
      <c r="BT53" s="513">
        <f t="shared" ref="BT53" si="69">BF53</f>
        <v>0</v>
      </c>
      <c r="BU53" s="513">
        <f t="shared" ref="BU53" si="70">BG53</f>
        <v>0</v>
      </c>
      <c r="BV53" s="513">
        <f t="shared" ref="BV53" si="71">BH53</f>
        <v>0</v>
      </c>
      <c r="BW53" s="513">
        <f t="shared" ref="BW53" si="72">BI53</f>
        <v>0</v>
      </c>
      <c r="BX53" s="513">
        <v>0</v>
      </c>
      <c r="BY53" s="513">
        <f>G0228_1074205010351_03_0_69_!AK53</f>
        <v>0</v>
      </c>
      <c r="BZ53" s="513">
        <v>0</v>
      </c>
      <c r="CA53" s="513">
        <v>0</v>
      </c>
      <c r="CB53" s="513">
        <v>0</v>
      </c>
      <c r="CC53" s="513">
        <v>0</v>
      </c>
      <c r="CD53" s="513">
        <v>0</v>
      </c>
      <c r="CE53" s="513" t="s">
        <v>482</v>
      </c>
      <c r="CF53" s="513" t="s">
        <v>482</v>
      </c>
      <c r="CG53" s="513"/>
      <c r="CH53" s="513" t="s">
        <v>482</v>
      </c>
      <c r="CI53" s="513" t="s">
        <v>482</v>
      </c>
      <c r="CJ53" s="513" t="s">
        <v>482</v>
      </c>
      <c r="CK53" s="513" t="s">
        <v>482</v>
      </c>
      <c r="CL53" s="400">
        <f t="shared" si="22"/>
        <v>0</v>
      </c>
      <c r="CM53" s="400">
        <f t="shared" si="22"/>
        <v>0</v>
      </c>
      <c r="CN53" s="400">
        <f t="shared" si="22"/>
        <v>0</v>
      </c>
      <c r="CO53" s="400">
        <f t="shared" si="22"/>
        <v>0</v>
      </c>
      <c r="CP53" s="400">
        <f t="shared" si="22"/>
        <v>0</v>
      </c>
      <c r="CQ53" s="400">
        <f t="shared" si="22"/>
        <v>0</v>
      </c>
      <c r="CR53" s="400">
        <f t="shared" si="22"/>
        <v>0</v>
      </c>
      <c r="CS53" s="400">
        <f t="shared" si="22"/>
        <v>0</v>
      </c>
      <c r="CT53" s="400">
        <f t="shared" si="22"/>
        <v>0</v>
      </c>
      <c r="CU53" s="400">
        <f t="shared" si="22"/>
        <v>0</v>
      </c>
      <c r="CV53" s="400">
        <f t="shared" si="22"/>
        <v>0</v>
      </c>
      <c r="CW53" s="400">
        <f t="shared" si="22"/>
        <v>0</v>
      </c>
      <c r="CX53" s="400">
        <f t="shared" si="22"/>
        <v>0</v>
      </c>
      <c r="CY53" s="400">
        <f t="shared" si="22"/>
        <v>0</v>
      </c>
      <c r="CZ53" s="286" t="str">
        <f>IF(G0228_1074205010351_02_0_69_!CT53="","",G0228_1074205010351_02_0_69_!CT53)</f>
        <v/>
      </c>
    </row>
    <row r="54" spans="1:104" ht="18.75" hidden="1" customHeight="1" x14ac:dyDescent="0.25">
      <c r="A54" s="297"/>
      <c r="B54" s="298"/>
      <c r="C54" s="297"/>
      <c r="D54" s="374"/>
      <c r="E54" s="374"/>
      <c r="F54" s="374"/>
      <c r="G54" s="374"/>
      <c r="H54" s="374"/>
      <c r="I54" s="374"/>
      <c r="J54" s="374"/>
      <c r="K54" s="374"/>
      <c r="L54" s="374"/>
      <c r="M54" s="374"/>
      <c r="N54" s="374"/>
      <c r="O54" s="374"/>
      <c r="P54" s="374"/>
      <c r="Q54" s="374"/>
      <c r="R54" s="374"/>
      <c r="S54" s="374"/>
      <c r="T54" s="374"/>
      <c r="U54" s="374"/>
      <c r="V54" s="374"/>
      <c r="W54" s="374"/>
      <c r="X54" s="374"/>
      <c r="Y54" s="374"/>
      <c r="Z54" s="374"/>
      <c r="AA54" s="374"/>
      <c r="AB54" s="374"/>
      <c r="AC54" s="374"/>
      <c r="AD54" s="374"/>
      <c r="AE54" s="374"/>
      <c r="AF54" s="374"/>
      <c r="AG54" s="374"/>
      <c r="AH54" s="374"/>
      <c r="AI54" s="374"/>
      <c r="AJ54" s="374"/>
      <c r="AK54" s="374"/>
      <c r="AL54" s="374"/>
      <c r="AM54" s="374"/>
      <c r="AN54" s="374"/>
      <c r="AO54" s="374"/>
      <c r="AP54" s="374"/>
      <c r="AQ54" s="374"/>
      <c r="AR54" s="374"/>
      <c r="AS54" s="374"/>
      <c r="AT54" s="374"/>
      <c r="AU54" s="374"/>
      <c r="AV54" s="374"/>
      <c r="AW54" s="374"/>
      <c r="AX54" s="374"/>
      <c r="AY54" s="374"/>
      <c r="AZ54" s="374"/>
      <c r="BA54" s="374"/>
      <c r="BB54" s="374"/>
      <c r="BC54" s="374"/>
      <c r="BD54" s="374"/>
      <c r="BE54" s="374"/>
      <c r="BF54" s="374"/>
      <c r="BG54" s="374"/>
      <c r="BH54" s="374"/>
      <c r="BI54" s="374"/>
      <c r="BJ54" s="374"/>
      <c r="BK54" s="374"/>
      <c r="BL54" s="374"/>
      <c r="BM54" s="374"/>
      <c r="BN54" s="374"/>
      <c r="BO54" s="374"/>
      <c r="BP54" s="374"/>
      <c r="BQ54" s="374"/>
      <c r="BR54" s="374"/>
      <c r="BS54" s="374"/>
      <c r="BT54" s="374"/>
      <c r="BU54" s="374"/>
      <c r="BV54" s="374"/>
      <c r="BW54" s="374"/>
      <c r="BX54" s="374"/>
      <c r="BY54" s="374"/>
      <c r="BZ54" s="374"/>
      <c r="CA54" s="374"/>
      <c r="CB54" s="374"/>
      <c r="CC54" s="374"/>
      <c r="CD54" s="374"/>
      <c r="CE54" s="374"/>
      <c r="CF54" s="374"/>
      <c r="CG54" s="374"/>
      <c r="CH54" s="374"/>
      <c r="CI54" s="374"/>
      <c r="CJ54" s="374"/>
      <c r="CK54" s="374"/>
      <c r="CL54" s="400"/>
      <c r="CM54" s="400"/>
      <c r="CN54" s="400"/>
      <c r="CO54" s="400"/>
      <c r="CP54" s="400"/>
      <c r="CQ54" s="400"/>
      <c r="CR54" s="400"/>
      <c r="CS54" s="400"/>
      <c r="CT54" s="400"/>
      <c r="CU54" s="400"/>
      <c r="CV54" s="400"/>
      <c r="CW54" s="400"/>
      <c r="CX54" s="400"/>
      <c r="CY54" s="400"/>
      <c r="CZ54" s="286"/>
    </row>
    <row r="55" spans="1:104" ht="63" x14ac:dyDescent="0.25">
      <c r="A55" s="297" t="str">
        <f>G0228_1074205010351_02_0_69_!A55</f>
        <v>1.2.2</v>
      </c>
      <c r="B55" s="298" t="str">
        <f>G0228_1074205010351_02_0_69_!B55</f>
        <v>Реконструкция, модернизация, техническое перевооружение линий электропередачи, всего, в том числе:</v>
      </c>
      <c r="C55" s="297" t="str">
        <f>G0228_1074205010351_02_0_69_!C55</f>
        <v>Г</v>
      </c>
      <c r="D55" s="374">
        <f t="shared" ref="D55:BO55" si="73">SUM(D56,D57)</f>
        <v>0</v>
      </c>
      <c r="E55" s="374">
        <f t="shared" si="73"/>
        <v>0</v>
      </c>
      <c r="F55" s="374">
        <f t="shared" si="73"/>
        <v>0</v>
      </c>
      <c r="G55" s="374">
        <f t="shared" si="73"/>
        <v>0</v>
      </c>
      <c r="H55" s="374">
        <f t="shared" si="73"/>
        <v>0</v>
      </c>
      <c r="I55" s="374">
        <f t="shared" si="73"/>
        <v>0</v>
      </c>
      <c r="J55" s="374">
        <f t="shared" si="73"/>
        <v>0</v>
      </c>
      <c r="K55" s="374">
        <f t="shared" si="73"/>
        <v>0</v>
      </c>
      <c r="L55" s="374">
        <f t="shared" si="73"/>
        <v>0</v>
      </c>
      <c r="M55" s="374">
        <f t="shared" si="73"/>
        <v>0</v>
      </c>
      <c r="N55" s="374">
        <f t="shared" si="73"/>
        <v>0</v>
      </c>
      <c r="O55" s="374">
        <f t="shared" si="73"/>
        <v>0</v>
      </c>
      <c r="P55" s="374">
        <f t="shared" si="73"/>
        <v>0</v>
      </c>
      <c r="Q55" s="374">
        <f t="shared" si="73"/>
        <v>0</v>
      </c>
      <c r="R55" s="374">
        <f t="shared" si="73"/>
        <v>0</v>
      </c>
      <c r="S55" s="374">
        <f t="shared" si="73"/>
        <v>0</v>
      </c>
      <c r="T55" s="374">
        <f t="shared" si="73"/>
        <v>0</v>
      </c>
      <c r="U55" s="374">
        <f t="shared" si="73"/>
        <v>0</v>
      </c>
      <c r="V55" s="374">
        <f t="shared" si="73"/>
        <v>0</v>
      </c>
      <c r="W55" s="374">
        <f t="shared" si="73"/>
        <v>0</v>
      </c>
      <c r="X55" s="374">
        <f t="shared" si="73"/>
        <v>0</v>
      </c>
      <c r="Y55" s="374">
        <f t="shared" si="73"/>
        <v>0</v>
      </c>
      <c r="Z55" s="374">
        <f t="shared" si="73"/>
        <v>0</v>
      </c>
      <c r="AA55" s="374">
        <f t="shared" si="73"/>
        <v>0</v>
      </c>
      <c r="AB55" s="374">
        <f t="shared" si="73"/>
        <v>0</v>
      </c>
      <c r="AC55" s="374">
        <f t="shared" si="73"/>
        <v>0</v>
      </c>
      <c r="AD55" s="374">
        <f t="shared" si="73"/>
        <v>0</v>
      </c>
      <c r="AE55" s="374">
        <f t="shared" si="73"/>
        <v>0</v>
      </c>
      <c r="AF55" s="374">
        <f t="shared" si="73"/>
        <v>0</v>
      </c>
      <c r="AG55" s="374">
        <f t="shared" si="73"/>
        <v>0</v>
      </c>
      <c r="AH55" s="374">
        <f t="shared" si="73"/>
        <v>0</v>
      </c>
      <c r="AI55" s="374">
        <f t="shared" si="73"/>
        <v>0</v>
      </c>
      <c r="AJ55" s="374">
        <f t="shared" si="73"/>
        <v>0</v>
      </c>
      <c r="AK55" s="374">
        <f t="shared" si="73"/>
        <v>0</v>
      </c>
      <c r="AL55" s="374">
        <f t="shared" si="73"/>
        <v>0</v>
      </c>
      <c r="AM55" s="374">
        <f t="shared" si="73"/>
        <v>0</v>
      </c>
      <c r="AN55" s="374">
        <f t="shared" si="73"/>
        <v>0</v>
      </c>
      <c r="AO55" s="374">
        <f t="shared" si="73"/>
        <v>0</v>
      </c>
      <c r="AP55" s="374">
        <f t="shared" si="73"/>
        <v>0</v>
      </c>
      <c r="AQ55" s="374">
        <f t="shared" si="73"/>
        <v>0</v>
      </c>
      <c r="AR55" s="374">
        <f t="shared" si="73"/>
        <v>0</v>
      </c>
      <c r="AS55" s="374">
        <f t="shared" si="73"/>
        <v>0</v>
      </c>
      <c r="AT55" s="374">
        <f t="shared" si="73"/>
        <v>0</v>
      </c>
      <c r="AU55" s="374">
        <f t="shared" si="73"/>
        <v>0</v>
      </c>
      <c r="AV55" s="374">
        <f t="shared" si="73"/>
        <v>0</v>
      </c>
      <c r="AW55" s="374">
        <f t="shared" si="73"/>
        <v>0</v>
      </c>
      <c r="AX55" s="374">
        <f t="shared" si="73"/>
        <v>0</v>
      </c>
      <c r="AY55" s="374">
        <f t="shared" si="73"/>
        <v>0</v>
      </c>
      <c r="AZ55" s="374">
        <f t="shared" si="73"/>
        <v>0</v>
      </c>
      <c r="BA55" s="374">
        <f t="shared" si="73"/>
        <v>0</v>
      </c>
      <c r="BB55" s="374">
        <f t="shared" si="73"/>
        <v>0</v>
      </c>
      <c r="BC55" s="374">
        <f t="shared" si="73"/>
        <v>0</v>
      </c>
      <c r="BD55" s="374">
        <f t="shared" si="73"/>
        <v>0</v>
      </c>
      <c r="BE55" s="374">
        <f t="shared" si="73"/>
        <v>0</v>
      </c>
      <c r="BF55" s="374">
        <f t="shared" si="73"/>
        <v>0</v>
      </c>
      <c r="BG55" s="374">
        <f t="shared" si="73"/>
        <v>0</v>
      </c>
      <c r="BH55" s="374">
        <f t="shared" si="73"/>
        <v>0</v>
      </c>
      <c r="BI55" s="374">
        <f t="shared" si="73"/>
        <v>0</v>
      </c>
      <c r="BJ55" s="374">
        <f t="shared" si="73"/>
        <v>0</v>
      </c>
      <c r="BK55" s="374">
        <f t="shared" si="73"/>
        <v>0</v>
      </c>
      <c r="BL55" s="374">
        <f t="shared" si="73"/>
        <v>0</v>
      </c>
      <c r="BM55" s="374">
        <f t="shared" si="73"/>
        <v>0</v>
      </c>
      <c r="BN55" s="374">
        <f t="shared" si="73"/>
        <v>0</v>
      </c>
      <c r="BO55" s="374">
        <f t="shared" si="73"/>
        <v>0</v>
      </c>
      <c r="BP55" s="374">
        <f t="shared" ref="BP55:CK55" si="74">SUM(BP56,BP57)</f>
        <v>0</v>
      </c>
      <c r="BQ55" s="374">
        <f t="shared" si="74"/>
        <v>0</v>
      </c>
      <c r="BR55" s="374">
        <f t="shared" si="74"/>
        <v>0</v>
      </c>
      <c r="BS55" s="374">
        <f t="shared" si="74"/>
        <v>0</v>
      </c>
      <c r="BT55" s="374">
        <f t="shared" si="74"/>
        <v>0</v>
      </c>
      <c r="BU55" s="374">
        <f t="shared" si="74"/>
        <v>0</v>
      </c>
      <c r="BV55" s="374">
        <f t="shared" si="74"/>
        <v>0</v>
      </c>
      <c r="BW55" s="374">
        <f t="shared" si="74"/>
        <v>0</v>
      </c>
      <c r="BX55" s="374">
        <f t="shared" si="74"/>
        <v>0</v>
      </c>
      <c r="BY55" s="374">
        <f t="shared" si="74"/>
        <v>0</v>
      </c>
      <c r="BZ55" s="374">
        <f t="shared" si="74"/>
        <v>0</v>
      </c>
      <c r="CA55" s="374">
        <f t="shared" si="74"/>
        <v>0</v>
      </c>
      <c r="CB55" s="374">
        <f t="shared" si="74"/>
        <v>0</v>
      </c>
      <c r="CC55" s="374">
        <f t="shared" si="74"/>
        <v>0</v>
      </c>
      <c r="CD55" s="374">
        <f t="shared" si="74"/>
        <v>0</v>
      </c>
      <c r="CE55" s="374">
        <f t="shared" si="74"/>
        <v>0</v>
      </c>
      <c r="CF55" s="374">
        <f t="shared" si="74"/>
        <v>0</v>
      </c>
      <c r="CG55" s="374">
        <f t="shared" si="74"/>
        <v>0</v>
      </c>
      <c r="CH55" s="374">
        <f t="shared" si="74"/>
        <v>0</v>
      </c>
      <c r="CI55" s="374">
        <f t="shared" si="74"/>
        <v>0</v>
      </c>
      <c r="CJ55" s="374">
        <f t="shared" si="74"/>
        <v>0</v>
      </c>
      <c r="CK55" s="374">
        <f t="shared" si="74"/>
        <v>0</v>
      </c>
      <c r="CL55" s="400">
        <f t="shared" si="22"/>
        <v>0</v>
      </c>
      <c r="CM55" s="400">
        <f t="shared" si="22"/>
        <v>0</v>
      </c>
      <c r="CN55" s="400">
        <f t="shared" si="22"/>
        <v>0</v>
      </c>
      <c r="CO55" s="400">
        <f t="shared" si="22"/>
        <v>0</v>
      </c>
      <c r="CP55" s="400">
        <f t="shared" si="22"/>
        <v>0</v>
      </c>
      <c r="CQ55" s="400">
        <f t="shared" si="22"/>
        <v>0</v>
      </c>
      <c r="CR55" s="400">
        <f t="shared" si="22"/>
        <v>0</v>
      </c>
      <c r="CS55" s="400">
        <f t="shared" si="22"/>
        <v>0</v>
      </c>
      <c r="CT55" s="400">
        <f t="shared" si="22"/>
        <v>0</v>
      </c>
      <c r="CU55" s="400">
        <f t="shared" si="22"/>
        <v>0</v>
      </c>
      <c r="CV55" s="400">
        <f t="shared" si="22"/>
        <v>0</v>
      </c>
      <c r="CW55" s="400">
        <f t="shared" si="22"/>
        <v>0</v>
      </c>
      <c r="CX55" s="400">
        <f t="shared" si="22"/>
        <v>0</v>
      </c>
      <c r="CY55" s="400">
        <f t="shared" si="22"/>
        <v>0</v>
      </c>
      <c r="CZ55" s="286" t="str">
        <f>IF(G0228_1074205010351_02_0_69_!CT55="","",G0228_1074205010351_02_0_69_!CT55)</f>
        <v>нд</v>
      </c>
    </row>
    <row r="56" spans="1:104" ht="47.25" x14ac:dyDescent="0.25">
      <c r="A56" s="297" t="str">
        <f>G0228_1074205010351_02_0_69_!A56</f>
        <v>1.2.2.1</v>
      </c>
      <c r="B56" s="298" t="str">
        <f>G0228_1074205010351_02_0_69_!B56</f>
        <v>Реконструкция линий электропередачи, всего, в том числе:</v>
      </c>
      <c r="C56" s="297" t="str">
        <f>G0228_1074205010351_02_0_69_!C56</f>
        <v>Г</v>
      </c>
      <c r="D56" s="37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c r="AS56" s="374">
        <v>0</v>
      </c>
      <c r="AT56" s="374">
        <v>0</v>
      </c>
      <c r="AU56" s="374">
        <v>0</v>
      </c>
      <c r="AV56" s="374">
        <v>0</v>
      </c>
      <c r="AW56" s="374">
        <v>0</v>
      </c>
      <c r="AX56" s="374">
        <v>0</v>
      </c>
      <c r="AY56" s="374">
        <v>0</v>
      </c>
      <c r="AZ56" s="374">
        <v>0</v>
      </c>
      <c r="BA56" s="374">
        <v>0</v>
      </c>
      <c r="BB56" s="374">
        <v>0</v>
      </c>
      <c r="BC56" s="374">
        <v>0</v>
      </c>
      <c r="BD56" s="374">
        <v>0</v>
      </c>
      <c r="BE56" s="374">
        <v>0</v>
      </c>
      <c r="BF56" s="374">
        <v>0</v>
      </c>
      <c r="BG56" s="374">
        <v>0</v>
      </c>
      <c r="BH56" s="374">
        <v>0</v>
      </c>
      <c r="BI56" s="374">
        <v>0</v>
      </c>
      <c r="BJ56" s="374">
        <v>0</v>
      </c>
      <c r="BK56" s="374">
        <v>0</v>
      </c>
      <c r="BL56" s="374">
        <v>0</v>
      </c>
      <c r="BM56" s="374">
        <v>0</v>
      </c>
      <c r="BN56" s="374">
        <v>0</v>
      </c>
      <c r="BO56" s="374">
        <v>0</v>
      </c>
      <c r="BP56" s="374">
        <v>0</v>
      </c>
      <c r="BQ56" s="374">
        <v>0</v>
      </c>
      <c r="BR56" s="374">
        <v>0</v>
      </c>
      <c r="BS56" s="374">
        <v>0</v>
      </c>
      <c r="BT56" s="374">
        <v>0</v>
      </c>
      <c r="BU56" s="374">
        <v>0</v>
      </c>
      <c r="BV56" s="374">
        <v>0</v>
      </c>
      <c r="BW56" s="374">
        <v>0</v>
      </c>
      <c r="BX56" s="374">
        <v>0</v>
      </c>
      <c r="BY56" s="374">
        <v>0</v>
      </c>
      <c r="BZ56" s="374">
        <v>0</v>
      </c>
      <c r="CA56" s="374">
        <v>0</v>
      </c>
      <c r="CB56" s="374">
        <v>0</v>
      </c>
      <c r="CC56" s="374">
        <v>0</v>
      </c>
      <c r="CD56" s="374">
        <v>0</v>
      </c>
      <c r="CE56" s="374">
        <v>0</v>
      </c>
      <c r="CF56" s="374">
        <v>0</v>
      </c>
      <c r="CG56" s="374">
        <v>0</v>
      </c>
      <c r="CH56" s="374">
        <v>0</v>
      </c>
      <c r="CI56" s="374">
        <v>0</v>
      </c>
      <c r="CJ56" s="374">
        <v>0</v>
      </c>
      <c r="CK56" s="374">
        <v>0</v>
      </c>
      <c r="CL56" s="400">
        <f t="shared" si="22"/>
        <v>0</v>
      </c>
      <c r="CM56" s="400">
        <f t="shared" si="22"/>
        <v>0</v>
      </c>
      <c r="CN56" s="400">
        <f t="shared" si="22"/>
        <v>0</v>
      </c>
      <c r="CO56" s="400">
        <f t="shared" si="22"/>
        <v>0</v>
      </c>
      <c r="CP56" s="400">
        <f t="shared" si="22"/>
        <v>0</v>
      </c>
      <c r="CQ56" s="400">
        <f t="shared" si="22"/>
        <v>0</v>
      </c>
      <c r="CR56" s="400">
        <f t="shared" ref="CL56:CY74" si="75">SUM(Z56,AN56,BB56,BP56,CD56)</f>
        <v>0</v>
      </c>
      <c r="CS56" s="400">
        <f t="shared" si="75"/>
        <v>0</v>
      </c>
      <c r="CT56" s="400">
        <f t="shared" si="75"/>
        <v>0</v>
      </c>
      <c r="CU56" s="400">
        <f t="shared" si="75"/>
        <v>0</v>
      </c>
      <c r="CV56" s="400">
        <f t="shared" si="75"/>
        <v>0</v>
      </c>
      <c r="CW56" s="400">
        <f t="shared" si="75"/>
        <v>0</v>
      </c>
      <c r="CX56" s="400">
        <f t="shared" si="75"/>
        <v>0</v>
      </c>
      <c r="CY56" s="400">
        <f t="shared" si="75"/>
        <v>0</v>
      </c>
      <c r="CZ56" s="286" t="str">
        <f>IF(G0228_1074205010351_02_0_69_!CT56="","",G0228_1074205010351_02_0_69_!CT56)</f>
        <v>нд</v>
      </c>
    </row>
    <row r="57" spans="1:104" ht="63" x14ac:dyDescent="0.25">
      <c r="A57" s="297" t="str">
        <f>G0228_1074205010351_02_0_69_!A57</f>
        <v>1.2.2.2</v>
      </c>
      <c r="B57" s="298" t="str">
        <f>G0228_1074205010351_02_0_69_!B57</f>
        <v>Модернизация, техническое перевооружение линий электропередачи, всего, в том числе:</v>
      </c>
      <c r="C57" s="297" t="str">
        <f>G0228_1074205010351_02_0_69_!C57</f>
        <v>Г</v>
      </c>
      <c r="D57" s="37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c r="AS57" s="374">
        <v>0</v>
      </c>
      <c r="AT57" s="374">
        <v>0</v>
      </c>
      <c r="AU57" s="374">
        <v>0</v>
      </c>
      <c r="AV57" s="374">
        <v>0</v>
      </c>
      <c r="AW57" s="374">
        <v>0</v>
      </c>
      <c r="AX57" s="374">
        <v>0</v>
      </c>
      <c r="AY57" s="374">
        <v>0</v>
      </c>
      <c r="AZ57" s="374">
        <v>0</v>
      </c>
      <c r="BA57" s="374">
        <v>0</v>
      </c>
      <c r="BB57" s="374">
        <v>0</v>
      </c>
      <c r="BC57" s="374">
        <v>0</v>
      </c>
      <c r="BD57" s="374">
        <v>0</v>
      </c>
      <c r="BE57" s="374">
        <v>0</v>
      </c>
      <c r="BF57" s="374">
        <v>0</v>
      </c>
      <c r="BG57" s="374">
        <v>0</v>
      </c>
      <c r="BH57" s="374">
        <v>0</v>
      </c>
      <c r="BI57" s="374">
        <v>0</v>
      </c>
      <c r="BJ57" s="374">
        <v>0</v>
      </c>
      <c r="BK57" s="374">
        <v>0</v>
      </c>
      <c r="BL57" s="374">
        <v>0</v>
      </c>
      <c r="BM57" s="374">
        <v>0</v>
      </c>
      <c r="BN57" s="374">
        <v>0</v>
      </c>
      <c r="BO57" s="374">
        <v>0</v>
      </c>
      <c r="BP57" s="374">
        <v>0</v>
      </c>
      <c r="BQ57" s="374">
        <v>0</v>
      </c>
      <c r="BR57" s="374">
        <v>0</v>
      </c>
      <c r="BS57" s="374">
        <v>0</v>
      </c>
      <c r="BT57" s="374">
        <v>0</v>
      </c>
      <c r="BU57" s="374">
        <v>0</v>
      </c>
      <c r="BV57" s="374">
        <v>0</v>
      </c>
      <c r="BW57" s="374">
        <v>0</v>
      </c>
      <c r="BX57" s="374">
        <v>0</v>
      </c>
      <c r="BY57" s="374">
        <v>0</v>
      </c>
      <c r="BZ57" s="374">
        <v>0</v>
      </c>
      <c r="CA57" s="374">
        <v>0</v>
      </c>
      <c r="CB57" s="374">
        <v>0</v>
      </c>
      <c r="CC57" s="374">
        <v>0</v>
      </c>
      <c r="CD57" s="374">
        <v>0</v>
      </c>
      <c r="CE57" s="374">
        <v>0</v>
      </c>
      <c r="CF57" s="374">
        <v>0</v>
      </c>
      <c r="CG57" s="374">
        <v>0</v>
      </c>
      <c r="CH57" s="374">
        <v>0</v>
      </c>
      <c r="CI57" s="374">
        <v>0</v>
      </c>
      <c r="CJ57" s="374">
        <v>0</v>
      </c>
      <c r="CK57" s="374">
        <v>0</v>
      </c>
      <c r="CL57" s="400">
        <f t="shared" si="75"/>
        <v>0</v>
      </c>
      <c r="CM57" s="400">
        <f t="shared" si="75"/>
        <v>0</v>
      </c>
      <c r="CN57" s="400">
        <f t="shared" si="75"/>
        <v>0</v>
      </c>
      <c r="CO57" s="400">
        <f t="shared" si="75"/>
        <v>0</v>
      </c>
      <c r="CP57" s="400">
        <f t="shared" si="75"/>
        <v>0</v>
      </c>
      <c r="CQ57" s="400">
        <f t="shared" si="75"/>
        <v>0</v>
      </c>
      <c r="CR57" s="400">
        <f t="shared" si="75"/>
        <v>0</v>
      </c>
      <c r="CS57" s="400">
        <f t="shared" si="75"/>
        <v>0</v>
      </c>
      <c r="CT57" s="400">
        <f t="shared" si="75"/>
        <v>0</v>
      </c>
      <c r="CU57" s="400">
        <f t="shared" si="75"/>
        <v>0</v>
      </c>
      <c r="CV57" s="400">
        <f t="shared" si="75"/>
        <v>0</v>
      </c>
      <c r="CW57" s="400">
        <f t="shared" si="75"/>
        <v>0</v>
      </c>
      <c r="CX57" s="400">
        <f t="shared" si="75"/>
        <v>0</v>
      </c>
      <c r="CY57" s="400">
        <f t="shared" si="75"/>
        <v>0</v>
      </c>
      <c r="CZ57" s="286" t="str">
        <f>IF(G0228_1074205010351_02_0_69_!CT57="","",G0228_1074205010351_02_0_69_!CT57)</f>
        <v>нд</v>
      </c>
    </row>
    <row r="58" spans="1:104" ht="47.25" x14ac:dyDescent="0.25">
      <c r="A58" s="297" t="str">
        <f>G0228_1074205010351_02_0_69_!A58</f>
        <v>1.2.3</v>
      </c>
      <c r="B58" s="298" t="str">
        <f>G0228_1074205010351_02_0_69_!B58</f>
        <v>Развитие и модернизация учета электрической энергии (мощности), всего, в том числе:</v>
      </c>
      <c r="C58" s="297" t="str">
        <f>G0228_1074205010351_02_0_69_!C58</f>
        <v>Г</v>
      </c>
      <c r="D58" s="374">
        <f t="shared" ref="D58:BO58" si="76">SUM(D59,D62,D63,D64,D65,D68,D69,D70)</f>
        <v>2.3383027250655348</v>
      </c>
      <c r="E58" s="374">
        <f t="shared" si="76"/>
        <v>2.3383027250655348</v>
      </c>
      <c r="F58" s="374">
        <f t="shared" si="76"/>
        <v>0</v>
      </c>
      <c r="G58" s="374">
        <f t="shared" si="76"/>
        <v>0</v>
      </c>
      <c r="H58" s="374">
        <f t="shared" si="76"/>
        <v>0</v>
      </c>
      <c r="I58" s="374">
        <f t="shared" si="76"/>
        <v>0</v>
      </c>
      <c r="J58" s="374">
        <f t="shared" si="76"/>
        <v>0</v>
      </c>
      <c r="K58" s="374">
        <f t="shared" si="76"/>
        <v>0</v>
      </c>
      <c r="L58" s="374">
        <f t="shared" si="76"/>
        <v>0</v>
      </c>
      <c r="M58" s="374">
        <f t="shared" si="76"/>
        <v>0</v>
      </c>
      <c r="N58" s="374">
        <f t="shared" si="76"/>
        <v>0</v>
      </c>
      <c r="O58" s="374">
        <f t="shared" si="76"/>
        <v>0</v>
      </c>
      <c r="P58" s="374">
        <f t="shared" si="76"/>
        <v>0</v>
      </c>
      <c r="Q58" s="374">
        <f t="shared" si="76"/>
        <v>0</v>
      </c>
      <c r="R58" s="374">
        <f t="shared" si="76"/>
        <v>0</v>
      </c>
      <c r="S58" s="374">
        <f t="shared" si="76"/>
        <v>0</v>
      </c>
      <c r="T58" s="374">
        <f t="shared" si="76"/>
        <v>0</v>
      </c>
      <c r="U58" s="374">
        <f t="shared" si="76"/>
        <v>0</v>
      </c>
      <c r="V58" s="374">
        <f t="shared" si="76"/>
        <v>0</v>
      </c>
      <c r="W58" s="374">
        <f t="shared" si="76"/>
        <v>0</v>
      </c>
      <c r="X58" s="374">
        <f t="shared" si="76"/>
        <v>0</v>
      </c>
      <c r="Y58" s="374">
        <f t="shared" si="76"/>
        <v>0</v>
      </c>
      <c r="Z58" s="374">
        <f t="shared" si="76"/>
        <v>0</v>
      </c>
      <c r="AA58" s="374">
        <f t="shared" si="76"/>
        <v>0</v>
      </c>
      <c r="AB58" s="374">
        <f t="shared" si="76"/>
        <v>0</v>
      </c>
      <c r="AC58" s="374">
        <f t="shared" si="76"/>
        <v>0</v>
      </c>
      <c r="AD58" s="374">
        <f t="shared" si="76"/>
        <v>0</v>
      </c>
      <c r="AE58" s="374">
        <f t="shared" si="76"/>
        <v>0</v>
      </c>
      <c r="AF58" s="374">
        <f t="shared" si="76"/>
        <v>0</v>
      </c>
      <c r="AG58" s="374">
        <f t="shared" si="76"/>
        <v>0</v>
      </c>
      <c r="AH58" s="374">
        <f t="shared" si="76"/>
        <v>0</v>
      </c>
      <c r="AI58" s="374">
        <f t="shared" si="76"/>
        <v>1.7796900000000002</v>
      </c>
      <c r="AJ58" s="374">
        <f t="shared" si="76"/>
        <v>0</v>
      </c>
      <c r="AK58" s="374">
        <f t="shared" si="76"/>
        <v>0</v>
      </c>
      <c r="AL58" s="374">
        <f t="shared" si="76"/>
        <v>0</v>
      </c>
      <c r="AM58" s="374">
        <f t="shared" si="76"/>
        <v>0</v>
      </c>
      <c r="AN58" s="374">
        <f t="shared" si="76"/>
        <v>134</v>
      </c>
      <c r="AO58" s="374">
        <f t="shared" si="76"/>
        <v>0</v>
      </c>
      <c r="AP58" s="374">
        <f t="shared" si="76"/>
        <v>1.7796900000000002</v>
      </c>
      <c r="AQ58" s="374">
        <f t="shared" si="76"/>
        <v>0</v>
      </c>
      <c r="AR58" s="374">
        <f t="shared" si="76"/>
        <v>0</v>
      </c>
      <c r="AS58" s="374">
        <f t="shared" si="76"/>
        <v>0</v>
      </c>
      <c r="AT58" s="374">
        <f t="shared" si="76"/>
        <v>0</v>
      </c>
      <c r="AU58" s="374">
        <f t="shared" si="76"/>
        <v>2</v>
      </c>
      <c r="AV58" s="374">
        <f t="shared" si="76"/>
        <v>0</v>
      </c>
      <c r="AW58" s="374">
        <f t="shared" si="76"/>
        <v>0.13269567499999999</v>
      </c>
      <c r="AX58" s="374">
        <f t="shared" si="76"/>
        <v>0</v>
      </c>
      <c r="AY58" s="374">
        <f t="shared" si="76"/>
        <v>0</v>
      </c>
      <c r="AZ58" s="374">
        <f t="shared" si="76"/>
        <v>0</v>
      </c>
      <c r="BA58" s="374">
        <f t="shared" si="76"/>
        <v>0</v>
      </c>
      <c r="BB58" s="374">
        <f t="shared" si="76"/>
        <v>70</v>
      </c>
      <c r="BC58" s="374">
        <f t="shared" si="76"/>
        <v>0</v>
      </c>
      <c r="BD58" s="374">
        <f t="shared" si="76"/>
        <v>0.13269567499999999</v>
      </c>
      <c r="BE58" s="374">
        <f t="shared" si="76"/>
        <v>0</v>
      </c>
      <c r="BF58" s="374">
        <f t="shared" si="76"/>
        <v>0</v>
      </c>
      <c r="BG58" s="374">
        <f t="shared" si="76"/>
        <v>0</v>
      </c>
      <c r="BH58" s="374">
        <f t="shared" si="76"/>
        <v>0</v>
      </c>
      <c r="BI58" s="374">
        <f t="shared" si="76"/>
        <v>5</v>
      </c>
      <c r="BJ58" s="374">
        <f t="shared" si="76"/>
        <v>0</v>
      </c>
      <c r="BK58" s="374">
        <f t="shared" si="76"/>
        <v>0.16608190682999996</v>
      </c>
      <c r="BL58" s="374">
        <f t="shared" si="76"/>
        <v>0</v>
      </c>
      <c r="BM58" s="374">
        <f t="shared" si="76"/>
        <v>0</v>
      </c>
      <c r="BN58" s="374">
        <f t="shared" si="76"/>
        <v>0</v>
      </c>
      <c r="BO58" s="374">
        <f t="shared" si="76"/>
        <v>0</v>
      </c>
      <c r="BP58" s="374">
        <f t="shared" ref="BP58:CK58" si="77">SUM(BP59,BP62,BP63,BP64,BP65,BP68,BP69,BP70)</f>
        <v>68</v>
      </c>
      <c r="BQ58" s="374">
        <f t="shared" si="77"/>
        <v>0</v>
      </c>
      <c r="BR58" s="374">
        <f t="shared" si="77"/>
        <v>0.16608190682999996</v>
      </c>
      <c r="BS58" s="374">
        <f t="shared" si="77"/>
        <v>0</v>
      </c>
      <c r="BT58" s="374">
        <f t="shared" si="77"/>
        <v>0</v>
      </c>
      <c r="BU58" s="374">
        <f t="shared" si="77"/>
        <v>0</v>
      </c>
      <c r="BV58" s="374">
        <f t="shared" si="77"/>
        <v>0</v>
      </c>
      <c r="BW58" s="374">
        <f t="shared" si="77"/>
        <v>6</v>
      </c>
      <c r="BX58" s="374">
        <f t="shared" si="77"/>
        <v>0</v>
      </c>
      <c r="BY58" s="374">
        <f t="shared" si="77"/>
        <v>0.25983514323553492</v>
      </c>
      <c r="BZ58" s="374">
        <f t="shared" si="77"/>
        <v>0</v>
      </c>
      <c r="CA58" s="374">
        <f t="shared" si="77"/>
        <v>0</v>
      </c>
      <c r="CB58" s="374">
        <f t="shared" si="77"/>
        <v>0</v>
      </c>
      <c r="CC58" s="374">
        <f t="shared" si="77"/>
        <v>0</v>
      </c>
      <c r="CD58" s="374">
        <f t="shared" si="77"/>
        <v>71</v>
      </c>
      <c r="CE58" s="374">
        <f t="shared" si="77"/>
        <v>0</v>
      </c>
      <c r="CF58" s="374">
        <f t="shared" si="77"/>
        <v>0.25983514323553492</v>
      </c>
      <c r="CG58" s="374">
        <f t="shared" si="77"/>
        <v>0</v>
      </c>
      <c r="CH58" s="374">
        <f t="shared" si="77"/>
        <v>0</v>
      </c>
      <c r="CI58" s="374">
        <f t="shared" si="77"/>
        <v>0</v>
      </c>
      <c r="CJ58" s="374">
        <f t="shared" si="77"/>
        <v>0</v>
      </c>
      <c r="CK58" s="374">
        <f t="shared" si="77"/>
        <v>9</v>
      </c>
      <c r="CL58" s="400">
        <f t="shared" si="75"/>
        <v>0</v>
      </c>
      <c r="CM58" s="400">
        <f t="shared" si="75"/>
        <v>2.3383027250655348</v>
      </c>
      <c r="CN58" s="400">
        <f t="shared" si="75"/>
        <v>0</v>
      </c>
      <c r="CO58" s="400">
        <f t="shared" si="75"/>
        <v>0</v>
      </c>
      <c r="CP58" s="400">
        <f t="shared" si="75"/>
        <v>0</v>
      </c>
      <c r="CQ58" s="400">
        <f t="shared" si="75"/>
        <v>0</v>
      </c>
      <c r="CR58" s="400">
        <f t="shared" si="75"/>
        <v>343</v>
      </c>
      <c r="CS58" s="400">
        <f t="shared" si="75"/>
        <v>0</v>
      </c>
      <c r="CT58" s="400">
        <f t="shared" si="75"/>
        <v>2.3383027250655348</v>
      </c>
      <c r="CU58" s="400">
        <f t="shared" si="75"/>
        <v>0</v>
      </c>
      <c r="CV58" s="400">
        <f t="shared" si="75"/>
        <v>0</v>
      </c>
      <c r="CW58" s="400">
        <f t="shared" si="75"/>
        <v>0</v>
      </c>
      <c r="CX58" s="400">
        <f t="shared" si="75"/>
        <v>0</v>
      </c>
      <c r="CY58" s="400">
        <f t="shared" si="75"/>
        <v>22</v>
      </c>
      <c r="CZ58" s="286" t="str">
        <f>IF(G0228_1074205010351_02_0_69_!CT58="","",G0228_1074205010351_02_0_69_!CT58)</f>
        <v>нд</v>
      </c>
    </row>
    <row r="59" spans="1:104" ht="47.25" x14ac:dyDescent="0.25">
      <c r="A59" s="297" t="str">
        <f>G0228_1074205010351_02_0_69_!A59</f>
        <v>1.2.3.1</v>
      </c>
      <c r="B59" s="298" t="str">
        <f>G0228_1074205010351_02_0_69_!B59</f>
        <v>"Установка приборов учета, класс напряжения 0,22 (0,4) кВ, всего, в том числе:"</v>
      </c>
      <c r="C59" s="297" t="str">
        <f>G0228_1074205010351_02_0_69_!C59</f>
        <v>Г</v>
      </c>
      <c r="D59" s="374">
        <f t="shared" ref="D59:BO59" si="78">SUM(D60:D61)</f>
        <v>2.3383027250655348</v>
      </c>
      <c r="E59" s="374">
        <f t="shared" si="78"/>
        <v>2.3383027250655348</v>
      </c>
      <c r="F59" s="374">
        <f t="shared" si="78"/>
        <v>0</v>
      </c>
      <c r="G59" s="374">
        <f t="shared" si="78"/>
        <v>0</v>
      </c>
      <c r="H59" s="374">
        <f t="shared" si="78"/>
        <v>0</v>
      </c>
      <c r="I59" s="374">
        <f t="shared" si="78"/>
        <v>0</v>
      </c>
      <c r="J59" s="374">
        <f t="shared" si="78"/>
        <v>0</v>
      </c>
      <c r="K59" s="374">
        <f t="shared" si="78"/>
        <v>0</v>
      </c>
      <c r="L59" s="374">
        <f t="shared" si="78"/>
        <v>0</v>
      </c>
      <c r="M59" s="374">
        <f t="shared" si="78"/>
        <v>0</v>
      </c>
      <c r="N59" s="374">
        <f t="shared" si="78"/>
        <v>0</v>
      </c>
      <c r="O59" s="374">
        <f t="shared" si="78"/>
        <v>0</v>
      </c>
      <c r="P59" s="374">
        <f t="shared" si="78"/>
        <v>0</v>
      </c>
      <c r="Q59" s="374">
        <f t="shared" si="78"/>
        <v>0</v>
      </c>
      <c r="R59" s="374">
        <f t="shared" si="78"/>
        <v>0</v>
      </c>
      <c r="S59" s="374">
        <f t="shared" si="78"/>
        <v>0</v>
      </c>
      <c r="T59" s="374">
        <f t="shared" si="78"/>
        <v>0</v>
      </c>
      <c r="U59" s="374">
        <f t="shared" si="78"/>
        <v>0</v>
      </c>
      <c r="V59" s="374">
        <f t="shared" si="78"/>
        <v>0</v>
      </c>
      <c r="W59" s="374">
        <f t="shared" si="78"/>
        <v>0</v>
      </c>
      <c r="X59" s="374">
        <f t="shared" si="78"/>
        <v>0</v>
      </c>
      <c r="Y59" s="374">
        <f t="shared" si="78"/>
        <v>0</v>
      </c>
      <c r="Z59" s="374">
        <f t="shared" si="78"/>
        <v>0</v>
      </c>
      <c r="AA59" s="374">
        <f t="shared" si="78"/>
        <v>0</v>
      </c>
      <c r="AB59" s="374">
        <f t="shared" si="78"/>
        <v>0</v>
      </c>
      <c r="AC59" s="374">
        <f t="shared" si="78"/>
        <v>0</v>
      </c>
      <c r="AD59" s="374">
        <f t="shared" si="78"/>
        <v>0</v>
      </c>
      <c r="AE59" s="374">
        <f t="shared" si="78"/>
        <v>0</v>
      </c>
      <c r="AF59" s="374">
        <f t="shared" si="78"/>
        <v>0</v>
      </c>
      <c r="AG59" s="374">
        <f t="shared" si="78"/>
        <v>0</v>
      </c>
      <c r="AH59" s="374">
        <f t="shared" si="78"/>
        <v>0</v>
      </c>
      <c r="AI59" s="374">
        <f t="shared" si="78"/>
        <v>1.7796900000000002</v>
      </c>
      <c r="AJ59" s="374">
        <f t="shared" si="78"/>
        <v>0</v>
      </c>
      <c r="AK59" s="374">
        <f t="shared" si="78"/>
        <v>0</v>
      </c>
      <c r="AL59" s="374">
        <f t="shared" si="78"/>
        <v>0</v>
      </c>
      <c r="AM59" s="374">
        <f t="shared" si="78"/>
        <v>0</v>
      </c>
      <c r="AN59" s="374">
        <f t="shared" si="78"/>
        <v>134</v>
      </c>
      <c r="AO59" s="374">
        <f t="shared" si="78"/>
        <v>0</v>
      </c>
      <c r="AP59" s="374">
        <f t="shared" si="78"/>
        <v>1.7796900000000002</v>
      </c>
      <c r="AQ59" s="374">
        <f t="shared" si="78"/>
        <v>0</v>
      </c>
      <c r="AR59" s="374">
        <f t="shared" si="78"/>
        <v>0</v>
      </c>
      <c r="AS59" s="374">
        <f t="shared" si="78"/>
        <v>0</v>
      </c>
      <c r="AT59" s="374">
        <f t="shared" si="78"/>
        <v>0</v>
      </c>
      <c r="AU59" s="374">
        <f t="shared" si="78"/>
        <v>2</v>
      </c>
      <c r="AV59" s="374">
        <f t="shared" si="78"/>
        <v>0</v>
      </c>
      <c r="AW59" s="374">
        <f t="shared" si="78"/>
        <v>0.13269567499999999</v>
      </c>
      <c r="AX59" s="374">
        <f t="shared" si="78"/>
        <v>0</v>
      </c>
      <c r="AY59" s="374">
        <f t="shared" si="78"/>
        <v>0</v>
      </c>
      <c r="AZ59" s="374">
        <f t="shared" si="78"/>
        <v>0</v>
      </c>
      <c r="BA59" s="374">
        <f t="shared" si="78"/>
        <v>0</v>
      </c>
      <c r="BB59" s="374">
        <f t="shared" si="78"/>
        <v>70</v>
      </c>
      <c r="BC59" s="374">
        <f t="shared" si="78"/>
        <v>0</v>
      </c>
      <c r="BD59" s="374">
        <f t="shared" si="78"/>
        <v>0.13269567499999999</v>
      </c>
      <c r="BE59" s="374">
        <f t="shared" si="78"/>
        <v>0</v>
      </c>
      <c r="BF59" s="374">
        <f t="shared" si="78"/>
        <v>0</v>
      </c>
      <c r="BG59" s="374">
        <f t="shared" si="78"/>
        <v>0</v>
      </c>
      <c r="BH59" s="374">
        <f t="shared" si="78"/>
        <v>0</v>
      </c>
      <c r="BI59" s="374">
        <f t="shared" si="78"/>
        <v>5</v>
      </c>
      <c r="BJ59" s="374">
        <f t="shared" si="78"/>
        <v>0</v>
      </c>
      <c r="BK59" s="374">
        <f t="shared" si="78"/>
        <v>0.16608190682999996</v>
      </c>
      <c r="BL59" s="374">
        <f t="shared" si="78"/>
        <v>0</v>
      </c>
      <c r="BM59" s="374">
        <f t="shared" si="78"/>
        <v>0</v>
      </c>
      <c r="BN59" s="374">
        <f t="shared" si="78"/>
        <v>0</v>
      </c>
      <c r="BO59" s="374">
        <f t="shared" si="78"/>
        <v>0</v>
      </c>
      <c r="BP59" s="374">
        <f t="shared" ref="BP59:CK59" si="79">SUM(BP60:BP61)</f>
        <v>68</v>
      </c>
      <c r="BQ59" s="374">
        <f t="shared" si="79"/>
        <v>0</v>
      </c>
      <c r="BR59" s="374">
        <f t="shared" si="79"/>
        <v>0.16608190682999996</v>
      </c>
      <c r="BS59" s="374">
        <f t="shared" si="79"/>
        <v>0</v>
      </c>
      <c r="BT59" s="374">
        <f t="shared" si="79"/>
        <v>0</v>
      </c>
      <c r="BU59" s="374">
        <f t="shared" si="79"/>
        <v>0</v>
      </c>
      <c r="BV59" s="374">
        <f t="shared" si="79"/>
        <v>0</v>
      </c>
      <c r="BW59" s="374">
        <f t="shared" si="79"/>
        <v>6</v>
      </c>
      <c r="BX59" s="374">
        <f t="shared" si="79"/>
        <v>0</v>
      </c>
      <c r="BY59" s="374">
        <f t="shared" si="79"/>
        <v>0.25983514323553492</v>
      </c>
      <c r="BZ59" s="374">
        <f t="shared" si="79"/>
        <v>0</v>
      </c>
      <c r="CA59" s="374">
        <f t="shared" si="79"/>
        <v>0</v>
      </c>
      <c r="CB59" s="374">
        <f t="shared" si="79"/>
        <v>0</v>
      </c>
      <c r="CC59" s="374">
        <f t="shared" si="79"/>
        <v>0</v>
      </c>
      <c r="CD59" s="374">
        <f t="shared" si="79"/>
        <v>71</v>
      </c>
      <c r="CE59" s="374">
        <f t="shared" si="79"/>
        <v>0</v>
      </c>
      <c r="CF59" s="374">
        <f t="shared" si="79"/>
        <v>0.25983514323553492</v>
      </c>
      <c r="CG59" s="374">
        <f t="shared" si="79"/>
        <v>0</v>
      </c>
      <c r="CH59" s="374">
        <f t="shared" si="79"/>
        <v>0</v>
      </c>
      <c r="CI59" s="374">
        <f t="shared" si="79"/>
        <v>0</v>
      </c>
      <c r="CJ59" s="374">
        <f t="shared" si="79"/>
        <v>0</v>
      </c>
      <c r="CK59" s="374">
        <f t="shared" si="79"/>
        <v>9</v>
      </c>
      <c r="CL59" s="400">
        <f t="shared" si="75"/>
        <v>0</v>
      </c>
      <c r="CM59" s="400">
        <f t="shared" si="75"/>
        <v>2.3383027250655348</v>
      </c>
      <c r="CN59" s="400">
        <f t="shared" si="75"/>
        <v>0</v>
      </c>
      <c r="CO59" s="400">
        <f t="shared" si="75"/>
        <v>0</v>
      </c>
      <c r="CP59" s="400">
        <f t="shared" si="75"/>
        <v>0</v>
      </c>
      <c r="CQ59" s="400">
        <f t="shared" si="75"/>
        <v>0</v>
      </c>
      <c r="CR59" s="400">
        <f t="shared" si="75"/>
        <v>343</v>
      </c>
      <c r="CS59" s="400">
        <f t="shared" si="75"/>
        <v>0</v>
      </c>
      <c r="CT59" s="400">
        <f t="shared" si="75"/>
        <v>2.3383027250655348</v>
      </c>
      <c r="CU59" s="400">
        <f t="shared" si="75"/>
        <v>0</v>
      </c>
      <c r="CV59" s="400">
        <f t="shared" si="75"/>
        <v>0</v>
      </c>
      <c r="CW59" s="400">
        <f t="shared" si="75"/>
        <v>0</v>
      </c>
      <c r="CX59" s="400">
        <f t="shared" si="75"/>
        <v>0</v>
      </c>
      <c r="CY59" s="400">
        <f t="shared" si="75"/>
        <v>22</v>
      </c>
      <c r="CZ59" s="286" t="str">
        <f>IF(G0228_1074205010351_02_0_69_!CT59="","",G0228_1074205010351_02_0_69_!CT59)</f>
        <v>нд</v>
      </c>
    </row>
    <row r="60" spans="1:104" hidden="1" x14ac:dyDescent="0.25">
      <c r="A60" s="297"/>
      <c r="B60" s="298"/>
      <c r="C60" s="297"/>
      <c r="D60" s="374"/>
      <c r="E60" s="374"/>
      <c r="F60" s="374"/>
      <c r="G60" s="374"/>
      <c r="H60" s="374"/>
      <c r="I60" s="374"/>
      <c r="J60" s="374"/>
      <c r="K60" s="374"/>
      <c r="L60" s="374"/>
      <c r="M60" s="374"/>
      <c r="N60" s="374"/>
      <c r="O60" s="374"/>
      <c r="P60" s="374"/>
      <c r="Q60" s="374"/>
      <c r="R60" s="374"/>
      <c r="S60" s="374"/>
      <c r="T60" s="374"/>
      <c r="U60" s="374"/>
      <c r="V60" s="374"/>
      <c r="W60" s="374"/>
      <c r="X60" s="374"/>
      <c r="Y60" s="374"/>
      <c r="Z60" s="374"/>
      <c r="AA60" s="374"/>
      <c r="AB60" s="374"/>
      <c r="AC60" s="374"/>
      <c r="AD60" s="374"/>
      <c r="AE60" s="374"/>
      <c r="AF60" s="374"/>
      <c r="AG60" s="374"/>
      <c r="AH60" s="374"/>
      <c r="AI60" s="374"/>
      <c r="AJ60" s="374"/>
      <c r="AK60" s="374"/>
      <c r="AL60" s="374"/>
      <c r="AM60" s="374"/>
      <c r="AN60" s="374"/>
      <c r="AO60" s="374"/>
      <c r="AP60" s="374"/>
      <c r="AQ60" s="374"/>
      <c r="AR60" s="374"/>
      <c r="AS60" s="374"/>
      <c r="AT60" s="374"/>
      <c r="AU60" s="374"/>
      <c r="AV60" s="374"/>
      <c r="AW60" s="374"/>
      <c r="AX60" s="374"/>
      <c r="AY60" s="374"/>
      <c r="AZ60" s="374"/>
      <c r="BA60" s="374"/>
      <c r="BB60" s="374"/>
      <c r="BC60" s="374"/>
      <c r="BD60" s="374"/>
      <c r="BE60" s="374"/>
      <c r="BF60" s="374"/>
      <c r="BG60" s="374"/>
      <c r="BH60" s="374"/>
      <c r="BI60" s="374"/>
      <c r="BJ60" s="374"/>
      <c r="BK60" s="374"/>
      <c r="BL60" s="374"/>
      <c r="BM60" s="374"/>
      <c r="BN60" s="374"/>
      <c r="BO60" s="374"/>
      <c r="BP60" s="374"/>
      <c r="BQ60" s="374"/>
      <c r="BR60" s="374"/>
      <c r="BS60" s="374"/>
      <c r="BT60" s="374"/>
      <c r="BU60" s="374"/>
      <c r="BV60" s="374"/>
      <c r="BW60" s="374"/>
      <c r="BX60" s="374"/>
      <c r="BY60" s="374"/>
      <c r="BZ60" s="374"/>
      <c r="CA60" s="374"/>
      <c r="CB60" s="374"/>
      <c r="CC60" s="374"/>
      <c r="CD60" s="374"/>
      <c r="CE60" s="374"/>
      <c r="CF60" s="374"/>
      <c r="CG60" s="374"/>
      <c r="CH60" s="374"/>
      <c r="CI60" s="374"/>
      <c r="CJ60" s="374"/>
      <c r="CK60" s="374"/>
      <c r="CL60" s="400"/>
      <c r="CM60" s="400"/>
      <c r="CN60" s="400"/>
      <c r="CO60" s="400"/>
      <c r="CP60" s="400"/>
      <c r="CQ60" s="400"/>
      <c r="CR60" s="400"/>
      <c r="CS60" s="400"/>
      <c r="CT60" s="400"/>
      <c r="CU60" s="400"/>
      <c r="CV60" s="400"/>
      <c r="CW60" s="400"/>
      <c r="CX60" s="400"/>
      <c r="CY60" s="400"/>
      <c r="CZ60" s="286"/>
    </row>
    <row r="61" spans="1:104" ht="110.25" x14ac:dyDescent="0.25">
      <c r="A61" s="297" t="str">
        <f>G0228_1074205010351_02_0_69_!A61</f>
        <v>1.2.3.1</v>
      </c>
      <c r="B61"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297" t="str">
        <f>G0228_1074205010351_02_0_69_!C61</f>
        <v>J_0000000001</v>
      </c>
      <c r="D61" s="374">
        <f t="shared" ref="D61" si="80">SUM(F61:G61,T61:U61,AH61:AI61,AV61:AW61,BJ61:BK61,BX61:BY61)</f>
        <v>2.3383027250655348</v>
      </c>
      <c r="E61" s="374">
        <f>D61</f>
        <v>2.3383027250655348</v>
      </c>
      <c r="F61" s="374">
        <v>0</v>
      </c>
      <c r="G61" s="374">
        <v>0</v>
      </c>
      <c r="H61" s="374">
        <v>0</v>
      </c>
      <c r="I61" s="374">
        <v>0</v>
      </c>
      <c r="J61" s="374">
        <v>0</v>
      </c>
      <c r="K61" s="374">
        <v>0</v>
      </c>
      <c r="L61" s="374">
        <v>0</v>
      </c>
      <c r="M61" s="374" t="s">
        <v>482</v>
      </c>
      <c r="N61" s="374" t="s">
        <v>482</v>
      </c>
      <c r="O61" s="374" t="s">
        <v>482</v>
      </c>
      <c r="P61" s="374" t="s">
        <v>482</v>
      </c>
      <c r="Q61" s="374" t="s">
        <v>482</v>
      </c>
      <c r="R61" s="374" t="s">
        <v>482</v>
      </c>
      <c r="S61" s="374" t="s">
        <v>482</v>
      </c>
      <c r="T61" s="374">
        <v>0</v>
      </c>
      <c r="U61" s="374">
        <f>G0228_1074205010351_03_0_69_!AC61</f>
        <v>0</v>
      </c>
      <c r="V61" s="374">
        <v>0</v>
      </c>
      <c r="W61" s="374">
        <v>0</v>
      </c>
      <c r="X61" s="374">
        <v>0</v>
      </c>
      <c r="Y61" s="374">
        <v>0</v>
      </c>
      <c r="Z61" s="374">
        <v>0</v>
      </c>
      <c r="AA61" s="374" t="s">
        <v>482</v>
      </c>
      <c r="AB61" s="374" t="s">
        <v>482</v>
      </c>
      <c r="AC61" s="374" t="s">
        <v>482</v>
      </c>
      <c r="AD61" s="374" t="s">
        <v>482</v>
      </c>
      <c r="AE61" s="374" t="s">
        <v>482</v>
      </c>
      <c r="AF61" s="374" t="s">
        <v>482</v>
      </c>
      <c r="AG61" s="374" t="s">
        <v>482</v>
      </c>
      <c r="AH61" s="374">
        <v>0</v>
      </c>
      <c r="AI61" s="374">
        <f>G0228_1074205010351_03_0_69_!AE61</f>
        <v>1.7796900000000002</v>
      </c>
      <c r="AJ61" s="374">
        <v>0</v>
      </c>
      <c r="AK61" s="374">
        <v>0</v>
      </c>
      <c r="AL61" s="374">
        <v>0</v>
      </c>
      <c r="AM61" s="374">
        <v>0</v>
      </c>
      <c r="AN61" s="374">
        <v>134</v>
      </c>
      <c r="AO61" s="374">
        <f>AH61</f>
        <v>0</v>
      </c>
      <c r="AP61" s="488">
        <f>G0228_1074205010351_03_0_69_!AF61</f>
        <v>1.7796900000000002</v>
      </c>
      <c r="AQ61" s="488">
        <f t="shared" ref="AQ61:AT61" si="81">AJ61</f>
        <v>0</v>
      </c>
      <c r="AR61" s="488">
        <f t="shared" si="81"/>
        <v>0</v>
      </c>
      <c r="AS61" s="488">
        <f t="shared" si="81"/>
        <v>0</v>
      </c>
      <c r="AT61" s="488">
        <f t="shared" si="81"/>
        <v>0</v>
      </c>
      <c r="AU61" s="488">
        <v>2</v>
      </c>
      <c r="AV61" s="374">
        <v>0</v>
      </c>
      <c r="AW61" s="374">
        <f>G0228_1074205010351_03_0_69_!AG61</f>
        <v>0.13269567499999999</v>
      </c>
      <c r="AX61" s="374">
        <v>0</v>
      </c>
      <c r="AY61" s="374">
        <v>0</v>
      </c>
      <c r="AZ61" s="374">
        <v>0</v>
      </c>
      <c r="BA61" s="374">
        <v>0</v>
      </c>
      <c r="BB61" s="374">
        <v>70</v>
      </c>
      <c r="BC61" s="374">
        <f>AV61</f>
        <v>0</v>
      </c>
      <c r="BD61" s="492">
        <f>G0228_1074205010351_03_0_69_!AH61</f>
        <v>0.13269567499999999</v>
      </c>
      <c r="BE61" s="492">
        <f t="shared" ref="BE61:BH61" si="82">AX61</f>
        <v>0</v>
      </c>
      <c r="BF61" s="492">
        <f t="shared" si="82"/>
        <v>0</v>
      </c>
      <c r="BG61" s="492">
        <f t="shared" si="82"/>
        <v>0</v>
      </c>
      <c r="BH61" s="492">
        <f t="shared" si="82"/>
        <v>0</v>
      </c>
      <c r="BI61" s="492">
        <v>5</v>
      </c>
      <c r="BJ61" s="374">
        <v>0</v>
      </c>
      <c r="BK61" s="374">
        <f>G0228_1074205010351_03_0_69_!AI61</f>
        <v>0.16608190682999996</v>
      </c>
      <c r="BL61" s="374">
        <v>0</v>
      </c>
      <c r="BM61" s="374">
        <v>0</v>
      </c>
      <c r="BN61" s="374">
        <v>0</v>
      </c>
      <c r="BO61" s="374">
        <v>0</v>
      </c>
      <c r="BP61" s="374">
        <v>68</v>
      </c>
      <c r="BQ61" s="492">
        <f>BJ61</f>
        <v>0</v>
      </c>
      <c r="BR61" s="492">
        <f t="shared" ref="BR61" si="83">BK61</f>
        <v>0.16608190682999996</v>
      </c>
      <c r="BS61" s="492">
        <f t="shared" ref="BS61" si="84">BL61</f>
        <v>0</v>
      </c>
      <c r="BT61" s="492">
        <f t="shared" ref="BT61" si="85">BM61</f>
        <v>0</v>
      </c>
      <c r="BU61" s="492">
        <f t="shared" ref="BU61" si="86">BN61</f>
        <v>0</v>
      </c>
      <c r="BV61" s="492">
        <f t="shared" ref="BV61" si="87">BO61</f>
        <v>0</v>
      </c>
      <c r="BW61" s="492">
        <v>6</v>
      </c>
      <c r="BX61" s="374">
        <v>0</v>
      </c>
      <c r="BY61" s="374">
        <f>G0228_1074205010351_03_0_69_!AK61</f>
        <v>0.25983514323553492</v>
      </c>
      <c r="BZ61" s="374">
        <v>0</v>
      </c>
      <c r="CA61" s="374">
        <v>0</v>
      </c>
      <c r="CB61" s="374">
        <v>0</v>
      </c>
      <c r="CC61" s="374">
        <v>0</v>
      </c>
      <c r="CD61" s="374">
        <f>BP61+3</f>
        <v>71</v>
      </c>
      <c r="CE61" s="492">
        <f>BX61</f>
        <v>0</v>
      </c>
      <c r="CF61" s="492">
        <f t="shared" ref="CF61" si="88">BY61</f>
        <v>0.25983514323553492</v>
      </c>
      <c r="CG61" s="492">
        <f t="shared" ref="CG61" si="89">BZ61</f>
        <v>0</v>
      </c>
      <c r="CH61" s="492">
        <f t="shared" ref="CH61" si="90">CA61</f>
        <v>0</v>
      </c>
      <c r="CI61" s="492">
        <f t="shared" ref="CI61" si="91">CB61</f>
        <v>0</v>
      </c>
      <c r="CJ61" s="492">
        <f t="shared" ref="CJ61" si="92">CC61</f>
        <v>0</v>
      </c>
      <c r="CK61" s="492">
        <v>9</v>
      </c>
      <c r="CL61" s="400">
        <f t="shared" si="75"/>
        <v>0</v>
      </c>
      <c r="CM61" s="400">
        <f t="shared" si="75"/>
        <v>2.3383027250655348</v>
      </c>
      <c r="CN61" s="400">
        <f t="shared" si="75"/>
        <v>0</v>
      </c>
      <c r="CO61" s="400">
        <f t="shared" si="75"/>
        <v>0</v>
      </c>
      <c r="CP61" s="400">
        <f t="shared" si="75"/>
        <v>0</v>
      </c>
      <c r="CQ61" s="400">
        <f t="shared" si="75"/>
        <v>0</v>
      </c>
      <c r="CR61" s="400">
        <f t="shared" si="75"/>
        <v>343</v>
      </c>
      <c r="CS61" s="400">
        <f t="shared" si="75"/>
        <v>0</v>
      </c>
      <c r="CT61" s="400">
        <f t="shared" si="75"/>
        <v>2.3383027250655348</v>
      </c>
      <c r="CU61" s="400">
        <f t="shared" si="75"/>
        <v>0</v>
      </c>
      <c r="CV61" s="400">
        <f t="shared" si="75"/>
        <v>0</v>
      </c>
      <c r="CW61" s="400">
        <f t="shared" si="75"/>
        <v>0</v>
      </c>
      <c r="CX61" s="400">
        <f t="shared" si="75"/>
        <v>0</v>
      </c>
      <c r="CY61" s="400">
        <f t="shared" si="75"/>
        <v>22</v>
      </c>
      <c r="CZ61" s="286" t="str">
        <f>IF(G0228_1074205010351_02_0_69_!CT61="","",G0228_1074205010351_02_0_69_!CT61)</f>
        <v>нд</v>
      </c>
    </row>
    <row r="62" spans="1:104" ht="47.25" x14ac:dyDescent="0.25">
      <c r="A62" s="297" t="str">
        <f>G0228_1074205010351_02_0_69_!A62</f>
        <v>1.2.3.2</v>
      </c>
      <c r="B62" s="298" t="str">
        <f>G0228_1074205010351_02_0_69_!B62</f>
        <v>"Установка приборов учета, класс напряжения 6 (10) кВ, всего, в том числе:"</v>
      </c>
      <c r="C62" s="297" t="str">
        <f>G0228_1074205010351_02_0_69_!C62</f>
        <v>Г</v>
      </c>
      <c r="D62" s="37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c r="AS62" s="374">
        <v>0</v>
      </c>
      <c r="AT62" s="374">
        <v>0</v>
      </c>
      <c r="AU62" s="374">
        <v>0</v>
      </c>
      <c r="AV62" s="374">
        <v>0</v>
      </c>
      <c r="AW62" s="374">
        <v>0</v>
      </c>
      <c r="AX62" s="374">
        <v>0</v>
      </c>
      <c r="AY62" s="374">
        <v>0</v>
      </c>
      <c r="AZ62" s="374">
        <v>0</v>
      </c>
      <c r="BA62" s="374">
        <v>0</v>
      </c>
      <c r="BB62" s="374">
        <v>0</v>
      </c>
      <c r="BC62" s="374">
        <v>0</v>
      </c>
      <c r="BD62" s="374">
        <v>0</v>
      </c>
      <c r="BE62" s="374">
        <v>0</v>
      </c>
      <c r="BF62" s="374">
        <v>0</v>
      </c>
      <c r="BG62" s="374">
        <v>0</v>
      </c>
      <c r="BH62" s="374">
        <v>0</v>
      </c>
      <c r="BI62" s="374">
        <v>0</v>
      </c>
      <c r="BJ62" s="374">
        <v>0</v>
      </c>
      <c r="BK62" s="374">
        <v>0</v>
      </c>
      <c r="BL62" s="374">
        <v>0</v>
      </c>
      <c r="BM62" s="374">
        <v>0</v>
      </c>
      <c r="BN62" s="374">
        <v>0</v>
      </c>
      <c r="BO62" s="374">
        <v>0</v>
      </c>
      <c r="BP62" s="374">
        <v>0</v>
      </c>
      <c r="BQ62" s="374">
        <v>0</v>
      </c>
      <c r="BR62" s="374">
        <v>0</v>
      </c>
      <c r="BS62" s="374">
        <v>0</v>
      </c>
      <c r="BT62" s="374">
        <v>0</v>
      </c>
      <c r="BU62" s="374">
        <v>0</v>
      </c>
      <c r="BV62" s="374">
        <v>0</v>
      </c>
      <c r="BW62" s="374">
        <v>0</v>
      </c>
      <c r="BX62" s="374">
        <v>0</v>
      </c>
      <c r="BY62" s="374">
        <v>0</v>
      </c>
      <c r="BZ62" s="374">
        <v>0</v>
      </c>
      <c r="CA62" s="374">
        <v>0</v>
      </c>
      <c r="CB62" s="374">
        <v>0</v>
      </c>
      <c r="CC62" s="374">
        <v>0</v>
      </c>
      <c r="CD62" s="374">
        <v>0</v>
      </c>
      <c r="CE62" s="374">
        <v>0</v>
      </c>
      <c r="CF62" s="374">
        <v>0</v>
      </c>
      <c r="CG62" s="374">
        <v>0</v>
      </c>
      <c r="CH62" s="374">
        <v>0</v>
      </c>
      <c r="CI62" s="374">
        <v>0</v>
      </c>
      <c r="CJ62" s="374">
        <v>0</v>
      </c>
      <c r="CK62" s="374">
        <v>0</v>
      </c>
      <c r="CL62" s="400">
        <f t="shared" si="75"/>
        <v>0</v>
      </c>
      <c r="CM62" s="400">
        <f t="shared" si="75"/>
        <v>0</v>
      </c>
      <c r="CN62" s="400">
        <f t="shared" si="75"/>
        <v>0</v>
      </c>
      <c r="CO62" s="400">
        <f t="shared" si="75"/>
        <v>0</v>
      </c>
      <c r="CP62" s="400">
        <f t="shared" si="75"/>
        <v>0</v>
      </c>
      <c r="CQ62" s="400">
        <f t="shared" si="75"/>
        <v>0</v>
      </c>
      <c r="CR62" s="400">
        <f t="shared" si="75"/>
        <v>0</v>
      </c>
      <c r="CS62" s="400">
        <f t="shared" si="75"/>
        <v>0</v>
      </c>
      <c r="CT62" s="400">
        <f t="shared" si="75"/>
        <v>0</v>
      </c>
      <c r="CU62" s="400">
        <f t="shared" si="75"/>
        <v>0</v>
      </c>
      <c r="CV62" s="400">
        <f t="shared" si="75"/>
        <v>0</v>
      </c>
      <c r="CW62" s="400">
        <f t="shared" si="75"/>
        <v>0</v>
      </c>
      <c r="CX62" s="400">
        <f t="shared" si="75"/>
        <v>0</v>
      </c>
      <c r="CY62" s="400">
        <f t="shared" si="75"/>
        <v>0</v>
      </c>
      <c r="CZ62" s="286" t="str">
        <f>IF(G0228_1074205010351_02_0_69_!CT62="","",G0228_1074205010351_02_0_69_!CT62)</f>
        <v>нд</v>
      </c>
    </row>
    <row r="63" spans="1:104" ht="47.25" x14ac:dyDescent="0.25">
      <c r="A63" s="297" t="str">
        <f>G0228_1074205010351_02_0_69_!A63</f>
        <v>1.2.3.3</v>
      </c>
      <c r="B63" s="298" t="str">
        <f>G0228_1074205010351_02_0_69_!B63</f>
        <v>"Установка приборов учета, класс напряжения 35 кВ, всего, в том числе:"</v>
      </c>
      <c r="C63" s="297" t="str">
        <f>G0228_1074205010351_02_0_69_!C63</f>
        <v>Г</v>
      </c>
      <c r="D63" s="37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c r="AS63" s="374">
        <v>0</v>
      </c>
      <c r="AT63" s="374">
        <v>0</v>
      </c>
      <c r="AU63" s="374">
        <v>0</v>
      </c>
      <c r="AV63" s="374">
        <v>0</v>
      </c>
      <c r="AW63" s="374">
        <v>0</v>
      </c>
      <c r="AX63" s="374">
        <v>0</v>
      </c>
      <c r="AY63" s="374">
        <v>0</v>
      </c>
      <c r="AZ63" s="374">
        <v>0</v>
      </c>
      <c r="BA63" s="374">
        <v>0</v>
      </c>
      <c r="BB63" s="374">
        <v>0</v>
      </c>
      <c r="BC63" s="374">
        <v>0</v>
      </c>
      <c r="BD63" s="374">
        <v>0</v>
      </c>
      <c r="BE63" s="374">
        <v>0</v>
      </c>
      <c r="BF63" s="374">
        <v>0</v>
      </c>
      <c r="BG63" s="374">
        <v>0</v>
      </c>
      <c r="BH63" s="374">
        <v>0</v>
      </c>
      <c r="BI63" s="374">
        <v>0</v>
      </c>
      <c r="BJ63" s="374">
        <v>0</v>
      </c>
      <c r="BK63" s="374">
        <v>0</v>
      </c>
      <c r="BL63" s="374">
        <v>0</v>
      </c>
      <c r="BM63" s="374">
        <v>0</v>
      </c>
      <c r="BN63" s="374">
        <v>0</v>
      </c>
      <c r="BO63" s="374">
        <v>0</v>
      </c>
      <c r="BP63" s="374">
        <v>0</v>
      </c>
      <c r="BQ63" s="374">
        <v>0</v>
      </c>
      <c r="BR63" s="374">
        <v>0</v>
      </c>
      <c r="BS63" s="374">
        <v>0</v>
      </c>
      <c r="BT63" s="374">
        <v>0</v>
      </c>
      <c r="BU63" s="374">
        <v>0</v>
      </c>
      <c r="BV63" s="374">
        <v>0</v>
      </c>
      <c r="BW63" s="374">
        <v>0</v>
      </c>
      <c r="BX63" s="374">
        <v>0</v>
      </c>
      <c r="BY63" s="374">
        <v>0</v>
      </c>
      <c r="BZ63" s="374">
        <v>0</v>
      </c>
      <c r="CA63" s="374">
        <v>0</v>
      </c>
      <c r="CB63" s="374">
        <v>0</v>
      </c>
      <c r="CC63" s="374">
        <v>0</v>
      </c>
      <c r="CD63" s="374">
        <v>0</v>
      </c>
      <c r="CE63" s="374">
        <v>0</v>
      </c>
      <c r="CF63" s="374">
        <v>0</v>
      </c>
      <c r="CG63" s="374">
        <v>0</v>
      </c>
      <c r="CH63" s="374">
        <v>0</v>
      </c>
      <c r="CI63" s="374">
        <v>0</v>
      </c>
      <c r="CJ63" s="374">
        <v>0</v>
      </c>
      <c r="CK63" s="374">
        <v>0</v>
      </c>
      <c r="CL63" s="400">
        <f t="shared" si="75"/>
        <v>0</v>
      </c>
      <c r="CM63" s="400">
        <f t="shared" si="75"/>
        <v>0</v>
      </c>
      <c r="CN63" s="400">
        <f t="shared" si="75"/>
        <v>0</v>
      </c>
      <c r="CO63" s="400">
        <f t="shared" si="75"/>
        <v>0</v>
      </c>
      <c r="CP63" s="400">
        <f t="shared" si="75"/>
        <v>0</v>
      </c>
      <c r="CQ63" s="400">
        <f t="shared" si="75"/>
        <v>0</v>
      </c>
      <c r="CR63" s="400">
        <f t="shared" si="75"/>
        <v>0</v>
      </c>
      <c r="CS63" s="400">
        <f t="shared" si="75"/>
        <v>0</v>
      </c>
      <c r="CT63" s="400">
        <f t="shared" si="75"/>
        <v>0</v>
      </c>
      <c r="CU63" s="400">
        <f t="shared" si="75"/>
        <v>0</v>
      </c>
      <c r="CV63" s="400">
        <f t="shared" si="75"/>
        <v>0</v>
      </c>
      <c r="CW63" s="400">
        <f t="shared" si="75"/>
        <v>0</v>
      </c>
      <c r="CX63" s="400">
        <f t="shared" si="75"/>
        <v>0</v>
      </c>
      <c r="CY63" s="400">
        <f t="shared" si="75"/>
        <v>0</v>
      </c>
      <c r="CZ63" s="286" t="str">
        <f>IF(G0228_1074205010351_02_0_69_!CT63="","",G0228_1074205010351_02_0_69_!CT63)</f>
        <v>нд</v>
      </c>
    </row>
    <row r="64" spans="1:104" ht="47.25" x14ac:dyDescent="0.25">
      <c r="A64" s="297" t="str">
        <f>G0228_1074205010351_02_0_69_!A64</f>
        <v>1.2.3.4</v>
      </c>
      <c r="B64" s="298" t="str">
        <f>G0228_1074205010351_02_0_69_!B64</f>
        <v>"Установка приборов учета, класс напряжения 110 кВ и выше, всего, в том числе:"</v>
      </c>
      <c r="C64" s="297" t="str">
        <f>G0228_1074205010351_02_0_69_!C64</f>
        <v>Г</v>
      </c>
      <c r="D64" s="37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c r="AS64" s="374">
        <v>0</v>
      </c>
      <c r="AT64" s="374">
        <v>0</v>
      </c>
      <c r="AU64" s="374">
        <v>0</v>
      </c>
      <c r="AV64" s="374">
        <v>0</v>
      </c>
      <c r="AW64" s="374">
        <v>0</v>
      </c>
      <c r="AX64" s="374">
        <v>0</v>
      </c>
      <c r="AY64" s="374">
        <v>0</v>
      </c>
      <c r="AZ64" s="374">
        <v>0</v>
      </c>
      <c r="BA64" s="374">
        <v>0</v>
      </c>
      <c r="BB64" s="374">
        <v>0</v>
      </c>
      <c r="BC64" s="374">
        <v>0</v>
      </c>
      <c r="BD64" s="374">
        <v>0</v>
      </c>
      <c r="BE64" s="374">
        <v>0</v>
      </c>
      <c r="BF64" s="374">
        <v>0</v>
      </c>
      <c r="BG64" s="374">
        <v>0</v>
      </c>
      <c r="BH64" s="374">
        <v>0</v>
      </c>
      <c r="BI64" s="374">
        <v>0</v>
      </c>
      <c r="BJ64" s="374">
        <v>0</v>
      </c>
      <c r="BK64" s="374">
        <v>0</v>
      </c>
      <c r="BL64" s="374">
        <v>0</v>
      </c>
      <c r="BM64" s="374">
        <v>0</v>
      </c>
      <c r="BN64" s="374">
        <v>0</v>
      </c>
      <c r="BO64" s="374">
        <v>0</v>
      </c>
      <c r="BP64" s="374">
        <v>0</v>
      </c>
      <c r="BQ64" s="374">
        <v>0</v>
      </c>
      <c r="BR64" s="374">
        <v>0</v>
      </c>
      <c r="BS64" s="374">
        <v>0</v>
      </c>
      <c r="BT64" s="374">
        <v>0</v>
      </c>
      <c r="BU64" s="374">
        <v>0</v>
      </c>
      <c r="BV64" s="374">
        <v>0</v>
      </c>
      <c r="BW64" s="374">
        <v>0</v>
      </c>
      <c r="BX64" s="374">
        <v>0</v>
      </c>
      <c r="BY64" s="374">
        <v>0</v>
      </c>
      <c r="BZ64" s="374">
        <v>0</v>
      </c>
      <c r="CA64" s="374">
        <v>0</v>
      </c>
      <c r="CB64" s="374">
        <v>0</v>
      </c>
      <c r="CC64" s="374">
        <v>0</v>
      </c>
      <c r="CD64" s="374">
        <v>0</v>
      </c>
      <c r="CE64" s="374">
        <v>0</v>
      </c>
      <c r="CF64" s="374">
        <v>0</v>
      </c>
      <c r="CG64" s="374">
        <v>0</v>
      </c>
      <c r="CH64" s="374">
        <v>0</v>
      </c>
      <c r="CI64" s="374">
        <v>0</v>
      </c>
      <c r="CJ64" s="374">
        <v>0</v>
      </c>
      <c r="CK64" s="374">
        <v>0</v>
      </c>
      <c r="CL64" s="400">
        <f t="shared" si="75"/>
        <v>0</v>
      </c>
      <c r="CM64" s="400">
        <f t="shared" si="75"/>
        <v>0</v>
      </c>
      <c r="CN64" s="400">
        <f t="shared" si="75"/>
        <v>0</v>
      </c>
      <c r="CO64" s="400">
        <f t="shared" si="75"/>
        <v>0</v>
      </c>
      <c r="CP64" s="400">
        <f t="shared" si="75"/>
        <v>0</v>
      </c>
      <c r="CQ64" s="400">
        <f t="shared" si="75"/>
        <v>0</v>
      </c>
      <c r="CR64" s="400">
        <f t="shared" si="75"/>
        <v>0</v>
      </c>
      <c r="CS64" s="400">
        <f t="shared" si="75"/>
        <v>0</v>
      </c>
      <c r="CT64" s="400">
        <f t="shared" si="75"/>
        <v>0</v>
      </c>
      <c r="CU64" s="400">
        <f t="shared" si="75"/>
        <v>0</v>
      </c>
      <c r="CV64" s="400">
        <f t="shared" si="75"/>
        <v>0</v>
      </c>
      <c r="CW64" s="400">
        <f t="shared" si="75"/>
        <v>0</v>
      </c>
      <c r="CX64" s="400">
        <f t="shared" si="75"/>
        <v>0</v>
      </c>
      <c r="CY64" s="400">
        <f t="shared" si="75"/>
        <v>0</v>
      </c>
      <c r="CZ64" s="286" t="str">
        <f>IF(G0228_1074205010351_02_0_69_!CT64="","",G0228_1074205010351_02_0_69_!CT64)</f>
        <v>нд</v>
      </c>
    </row>
    <row r="65" spans="1:104" ht="63" x14ac:dyDescent="0.25">
      <c r="A65" s="297" t="str">
        <f>G0228_1074205010351_02_0_69_!A65</f>
        <v>1.2.3.5</v>
      </c>
      <c r="B65" s="298" t="str">
        <f>G0228_1074205010351_02_0_69_!B65</f>
        <v>"Включение приборов учета в систему сбора и передачи данных, класс напряжения 0,22 (0,4) кВ, всего, в том числе:"</v>
      </c>
      <c r="C65" s="297" t="str">
        <f>G0228_1074205010351_02_0_69_!C65</f>
        <v>Г</v>
      </c>
      <c r="D65" s="374">
        <f t="shared" ref="D65:BO65" si="93">SUM(D66:D67)</f>
        <v>0</v>
      </c>
      <c r="E65" s="374">
        <f t="shared" si="93"/>
        <v>0</v>
      </c>
      <c r="F65" s="374">
        <f t="shared" si="93"/>
        <v>0</v>
      </c>
      <c r="G65" s="374">
        <f t="shared" si="93"/>
        <v>0</v>
      </c>
      <c r="H65" s="374">
        <f t="shared" si="93"/>
        <v>0</v>
      </c>
      <c r="I65" s="374">
        <f t="shared" si="93"/>
        <v>0</v>
      </c>
      <c r="J65" s="374">
        <f t="shared" si="93"/>
        <v>0</v>
      </c>
      <c r="K65" s="374">
        <f t="shared" si="93"/>
        <v>0</v>
      </c>
      <c r="L65" s="374">
        <f t="shared" si="93"/>
        <v>0</v>
      </c>
      <c r="M65" s="374">
        <f t="shared" si="93"/>
        <v>0</v>
      </c>
      <c r="N65" s="374">
        <f t="shared" si="93"/>
        <v>0</v>
      </c>
      <c r="O65" s="374">
        <f t="shared" si="93"/>
        <v>0</v>
      </c>
      <c r="P65" s="374">
        <f t="shared" si="93"/>
        <v>0</v>
      </c>
      <c r="Q65" s="374">
        <f t="shared" si="93"/>
        <v>0</v>
      </c>
      <c r="R65" s="374">
        <f t="shared" si="93"/>
        <v>0</v>
      </c>
      <c r="S65" s="374">
        <f t="shared" si="93"/>
        <v>0</v>
      </c>
      <c r="T65" s="374">
        <f t="shared" si="93"/>
        <v>0</v>
      </c>
      <c r="U65" s="374">
        <f t="shared" si="93"/>
        <v>0</v>
      </c>
      <c r="V65" s="374">
        <f t="shared" si="93"/>
        <v>0</v>
      </c>
      <c r="W65" s="374">
        <f t="shared" si="93"/>
        <v>0</v>
      </c>
      <c r="X65" s="374">
        <f t="shared" si="93"/>
        <v>0</v>
      </c>
      <c r="Y65" s="374">
        <f t="shared" si="93"/>
        <v>0</v>
      </c>
      <c r="Z65" s="374">
        <f t="shared" si="93"/>
        <v>0</v>
      </c>
      <c r="AA65" s="374">
        <f t="shared" si="93"/>
        <v>0</v>
      </c>
      <c r="AB65" s="374">
        <f t="shared" si="93"/>
        <v>0</v>
      </c>
      <c r="AC65" s="374">
        <f t="shared" si="93"/>
        <v>0</v>
      </c>
      <c r="AD65" s="374">
        <f t="shared" si="93"/>
        <v>0</v>
      </c>
      <c r="AE65" s="374">
        <f t="shared" si="93"/>
        <v>0</v>
      </c>
      <c r="AF65" s="374">
        <f t="shared" si="93"/>
        <v>0</v>
      </c>
      <c r="AG65" s="374">
        <f t="shared" si="93"/>
        <v>0</v>
      </c>
      <c r="AH65" s="374">
        <f t="shared" si="93"/>
        <v>0</v>
      </c>
      <c r="AI65" s="374">
        <f t="shared" si="93"/>
        <v>0</v>
      </c>
      <c r="AJ65" s="374">
        <f t="shared" si="93"/>
        <v>0</v>
      </c>
      <c r="AK65" s="374">
        <f t="shared" si="93"/>
        <v>0</v>
      </c>
      <c r="AL65" s="374">
        <f t="shared" si="93"/>
        <v>0</v>
      </c>
      <c r="AM65" s="374">
        <f t="shared" si="93"/>
        <v>0</v>
      </c>
      <c r="AN65" s="374">
        <f t="shared" si="93"/>
        <v>0</v>
      </c>
      <c r="AO65" s="374">
        <f t="shared" si="93"/>
        <v>0</v>
      </c>
      <c r="AP65" s="374">
        <f t="shared" si="93"/>
        <v>0</v>
      </c>
      <c r="AQ65" s="374">
        <f t="shared" si="93"/>
        <v>0</v>
      </c>
      <c r="AR65" s="374">
        <f t="shared" si="93"/>
        <v>0</v>
      </c>
      <c r="AS65" s="374">
        <f t="shared" si="93"/>
        <v>0</v>
      </c>
      <c r="AT65" s="374">
        <f t="shared" si="93"/>
        <v>0</v>
      </c>
      <c r="AU65" s="374">
        <f t="shared" si="93"/>
        <v>0</v>
      </c>
      <c r="AV65" s="374">
        <f t="shared" si="93"/>
        <v>0</v>
      </c>
      <c r="AW65" s="374">
        <f t="shared" si="93"/>
        <v>0</v>
      </c>
      <c r="AX65" s="374">
        <f t="shared" si="93"/>
        <v>0</v>
      </c>
      <c r="AY65" s="374">
        <f t="shared" si="93"/>
        <v>0</v>
      </c>
      <c r="AZ65" s="374">
        <f t="shared" si="93"/>
        <v>0</v>
      </c>
      <c r="BA65" s="374">
        <f t="shared" si="93"/>
        <v>0</v>
      </c>
      <c r="BB65" s="374">
        <f t="shared" si="93"/>
        <v>0</v>
      </c>
      <c r="BC65" s="374">
        <f t="shared" si="93"/>
        <v>0</v>
      </c>
      <c r="BD65" s="374">
        <f t="shared" si="93"/>
        <v>0</v>
      </c>
      <c r="BE65" s="374">
        <f t="shared" si="93"/>
        <v>0</v>
      </c>
      <c r="BF65" s="374">
        <f t="shared" si="93"/>
        <v>0</v>
      </c>
      <c r="BG65" s="374">
        <f t="shared" si="93"/>
        <v>0</v>
      </c>
      <c r="BH65" s="374">
        <f t="shared" si="93"/>
        <v>0</v>
      </c>
      <c r="BI65" s="374">
        <f t="shared" si="93"/>
        <v>0</v>
      </c>
      <c r="BJ65" s="374">
        <f t="shared" si="93"/>
        <v>0</v>
      </c>
      <c r="BK65" s="374">
        <f t="shared" si="93"/>
        <v>0</v>
      </c>
      <c r="BL65" s="374">
        <f t="shared" si="93"/>
        <v>0</v>
      </c>
      <c r="BM65" s="374">
        <f t="shared" si="93"/>
        <v>0</v>
      </c>
      <c r="BN65" s="374">
        <f t="shared" si="93"/>
        <v>0</v>
      </c>
      <c r="BO65" s="374">
        <f t="shared" si="93"/>
        <v>0</v>
      </c>
      <c r="BP65" s="374">
        <f t="shared" ref="BP65:CK65" si="94">SUM(BP66:BP67)</f>
        <v>0</v>
      </c>
      <c r="BQ65" s="374">
        <f t="shared" si="94"/>
        <v>0</v>
      </c>
      <c r="BR65" s="374">
        <f t="shared" si="94"/>
        <v>0</v>
      </c>
      <c r="BS65" s="374">
        <f t="shared" si="94"/>
        <v>0</v>
      </c>
      <c r="BT65" s="374">
        <f t="shared" si="94"/>
        <v>0</v>
      </c>
      <c r="BU65" s="374">
        <f t="shared" si="94"/>
        <v>0</v>
      </c>
      <c r="BV65" s="374">
        <f t="shared" si="94"/>
        <v>0</v>
      </c>
      <c r="BW65" s="374">
        <f t="shared" si="94"/>
        <v>0</v>
      </c>
      <c r="BX65" s="374">
        <f t="shared" si="94"/>
        <v>0</v>
      </c>
      <c r="BY65" s="374">
        <f t="shared" si="94"/>
        <v>0</v>
      </c>
      <c r="BZ65" s="374">
        <f t="shared" si="94"/>
        <v>0</v>
      </c>
      <c r="CA65" s="374">
        <f t="shared" si="94"/>
        <v>0</v>
      </c>
      <c r="CB65" s="374">
        <f t="shared" si="94"/>
        <v>0</v>
      </c>
      <c r="CC65" s="374">
        <f t="shared" si="94"/>
        <v>0</v>
      </c>
      <c r="CD65" s="374">
        <f t="shared" si="94"/>
        <v>0</v>
      </c>
      <c r="CE65" s="374">
        <f t="shared" si="94"/>
        <v>0</v>
      </c>
      <c r="CF65" s="374">
        <f t="shared" si="94"/>
        <v>0</v>
      </c>
      <c r="CG65" s="374">
        <f t="shared" si="94"/>
        <v>0</v>
      </c>
      <c r="CH65" s="374">
        <f t="shared" si="94"/>
        <v>0</v>
      </c>
      <c r="CI65" s="374">
        <f t="shared" si="94"/>
        <v>0</v>
      </c>
      <c r="CJ65" s="374">
        <f t="shared" si="94"/>
        <v>0</v>
      </c>
      <c r="CK65" s="374">
        <f t="shared" si="94"/>
        <v>0</v>
      </c>
      <c r="CL65" s="400">
        <f t="shared" si="75"/>
        <v>0</v>
      </c>
      <c r="CM65" s="400">
        <f t="shared" si="75"/>
        <v>0</v>
      </c>
      <c r="CN65" s="400">
        <f t="shared" si="75"/>
        <v>0</v>
      </c>
      <c r="CO65" s="400">
        <f t="shared" si="75"/>
        <v>0</v>
      </c>
      <c r="CP65" s="400">
        <f t="shared" si="75"/>
        <v>0</v>
      </c>
      <c r="CQ65" s="400">
        <f t="shared" si="75"/>
        <v>0</v>
      </c>
      <c r="CR65" s="400">
        <f t="shared" si="75"/>
        <v>0</v>
      </c>
      <c r="CS65" s="400">
        <f t="shared" si="75"/>
        <v>0</v>
      </c>
      <c r="CT65" s="400">
        <f t="shared" si="75"/>
        <v>0</v>
      </c>
      <c r="CU65" s="400">
        <f t="shared" si="75"/>
        <v>0</v>
      </c>
      <c r="CV65" s="400">
        <f t="shared" si="75"/>
        <v>0</v>
      </c>
      <c r="CW65" s="400">
        <f t="shared" si="75"/>
        <v>0</v>
      </c>
      <c r="CX65" s="400">
        <f t="shared" si="75"/>
        <v>0</v>
      </c>
      <c r="CY65" s="400">
        <f t="shared" si="75"/>
        <v>0</v>
      </c>
      <c r="CZ65" s="286" t="str">
        <f>IF(G0228_1074205010351_02_0_69_!CT65="","",G0228_1074205010351_02_0_69_!CT65)</f>
        <v>нд</v>
      </c>
    </row>
    <row r="66" spans="1:104" hidden="1" x14ac:dyDescent="0.25">
      <c r="A66" s="297"/>
      <c r="B66" s="298"/>
      <c r="C66" s="297"/>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4"/>
      <c r="AK66" s="374"/>
      <c r="AL66" s="374"/>
      <c r="AM66" s="374"/>
      <c r="AN66" s="374"/>
      <c r="AO66" s="374"/>
      <c r="AP66" s="374"/>
      <c r="AQ66" s="374"/>
      <c r="AR66" s="374"/>
      <c r="AS66" s="374"/>
      <c r="AT66" s="374"/>
      <c r="AU66" s="374"/>
      <c r="AV66" s="374"/>
      <c r="AW66" s="374"/>
      <c r="AX66" s="374"/>
      <c r="AY66" s="374"/>
      <c r="AZ66" s="374"/>
      <c r="BA66" s="374"/>
      <c r="BB66" s="374"/>
      <c r="BC66" s="374"/>
      <c r="BD66" s="374"/>
      <c r="BE66" s="374"/>
      <c r="BF66" s="374"/>
      <c r="BG66" s="374"/>
      <c r="BH66" s="374"/>
      <c r="BI66" s="374"/>
      <c r="BJ66" s="374"/>
      <c r="BK66" s="374"/>
      <c r="BL66" s="374"/>
      <c r="BM66" s="374"/>
      <c r="BN66" s="374"/>
      <c r="BO66" s="374"/>
      <c r="BP66" s="374"/>
      <c r="BQ66" s="374"/>
      <c r="BR66" s="374"/>
      <c r="BS66" s="374"/>
      <c r="BT66" s="374"/>
      <c r="BU66" s="374"/>
      <c r="BV66" s="374"/>
      <c r="BW66" s="374"/>
      <c r="BX66" s="374"/>
      <c r="BY66" s="374"/>
      <c r="BZ66" s="374"/>
      <c r="CA66" s="374"/>
      <c r="CB66" s="374"/>
      <c r="CC66" s="374"/>
      <c r="CD66" s="374"/>
      <c r="CE66" s="374"/>
      <c r="CF66" s="374"/>
      <c r="CG66" s="374"/>
      <c r="CH66" s="374"/>
      <c r="CI66" s="374"/>
      <c r="CJ66" s="374"/>
      <c r="CK66" s="374"/>
      <c r="CL66" s="400"/>
      <c r="CM66" s="400"/>
      <c r="CN66" s="400"/>
      <c r="CO66" s="400"/>
      <c r="CP66" s="400"/>
      <c r="CQ66" s="400"/>
      <c r="CR66" s="400"/>
      <c r="CS66" s="400"/>
      <c r="CT66" s="400"/>
      <c r="CU66" s="400"/>
      <c r="CV66" s="400"/>
      <c r="CW66" s="400"/>
      <c r="CX66" s="400"/>
      <c r="CY66" s="400"/>
      <c r="CZ66" s="286"/>
    </row>
    <row r="67" spans="1:104" hidden="1" x14ac:dyDescent="0.25">
      <c r="A67" s="297"/>
      <c r="B67" s="298"/>
      <c r="C67" s="297"/>
      <c r="D67" s="374"/>
      <c r="E67" s="374"/>
      <c r="F67" s="374"/>
      <c r="G67" s="374"/>
      <c r="H67" s="374"/>
      <c r="I67" s="374"/>
      <c r="J67" s="374"/>
      <c r="K67" s="374"/>
      <c r="L67" s="374"/>
      <c r="M67" s="374"/>
      <c r="N67" s="374"/>
      <c r="O67" s="374"/>
      <c r="P67" s="374"/>
      <c r="Q67" s="374"/>
      <c r="R67" s="374"/>
      <c r="S67" s="374"/>
      <c r="T67" s="374"/>
      <c r="U67" s="374"/>
      <c r="V67" s="374"/>
      <c r="W67" s="374"/>
      <c r="X67" s="374"/>
      <c r="Y67" s="374"/>
      <c r="Z67" s="374"/>
      <c r="AA67" s="374"/>
      <c r="AB67" s="374"/>
      <c r="AC67" s="374"/>
      <c r="AD67" s="374"/>
      <c r="AE67" s="374"/>
      <c r="AF67" s="374"/>
      <c r="AG67" s="374"/>
      <c r="AH67" s="374"/>
      <c r="AI67" s="374"/>
      <c r="AJ67" s="374"/>
      <c r="AK67" s="374"/>
      <c r="AL67" s="374"/>
      <c r="AM67" s="374"/>
      <c r="AN67" s="374"/>
      <c r="AO67" s="374"/>
      <c r="AP67" s="374"/>
      <c r="AQ67" s="374"/>
      <c r="AR67" s="374"/>
      <c r="AS67" s="374"/>
      <c r="AT67" s="374"/>
      <c r="AU67" s="374"/>
      <c r="AV67" s="374"/>
      <c r="AW67" s="374"/>
      <c r="AX67" s="374"/>
      <c r="AY67" s="374"/>
      <c r="AZ67" s="374"/>
      <c r="BA67" s="374"/>
      <c r="BB67" s="374"/>
      <c r="BC67" s="374"/>
      <c r="BD67" s="374"/>
      <c r="BE67" s="374"/>
      <c r="BF67" s="374"/>
      <c r="BG67" s="374"/>
      <c r="BH67" s="374"/>
      <c r="BI67" s="374"/>
      <c r="BJ67" s="374"/>
      <c r="BK67" s="374"/>
      <c r="BL67" s="374"/>
      <c r="BM67" s="374"/>
      <c r="BN67" s="374"/>
      <c r="BO67" s="374"/>
      <c r="BP67" s="374"/>
      <c r="BQ67" s="374"/>
      <c r="BR67" s="374"/>
      <c r="BS67" s="374"/>
      <c r="BT67" s="374"/>
      <c r="BU67" s="374"/>
      <c r="BV67" s="374"/>
      <c r="BW67" s="374"/>
      <c r="BX67" s="374"/>
      <c r="BY67" s="374"/>
      <c r="BZ67" s="374"/>
      <c r="CA67" s="374"/>
      <c r="CB67" s="374"/>
      <c r="CC67" s="374"/>
      <c r="CD67" s="374"/>
      <c r="CE67" s="374"/>
      <c r="CF67" s="374"/>
      <c r="CG67" s="374"/>
      <c r="CH67" s="374"/>
      <c r="CI67" s="374"/>
      <c r="CJ67" s="374"/>
      <c r="CK67" s="374"/>
      <c r="CL67" s="400"/>
      <c r="CM67" s="400"/>
      <c r="CN67" s="400"/>
      <c r="CO67" s="400"/>
      <c r="CP67" s="400"/>
      <c r="CQ67" s="400"/>
      <c r="CR67" s="400"/>
      <c r="CS67" s="400"/>
      <c r="CT67" s="400"/>
      <c r="CU67" s="400"/>
      <c r="CV67" s="400"/>
      <c r="CW67" s="400"/>
      <c r="CX67" s="400"/>
      <c r="CY67" s="400"/>
      <c r="CZ67" s="286"/>
    </row>
    <row r="68" spans="1:104" ht="63" x14ac:dyDescent="0.25">
      <c r="A68" s="297" t="str">
        <f>G0228_1074205010351_02_0_69_!A68</f>
        <v>1.2.3.6</v>
      </c>
      <c r="B68" s="298" t="str">
        <f>G0228_1074205010351_02_0_69_!B68</f>
        <v>"Включение приборов учета в систему сбора и передачи данных, класс напряжения 6 (10) кВ, всего, в том числе:"</v>
      </c>
      <c r="C68" s="297" t="str">
        <f>G0228_1074205010351_02_0_69_!C68</f>
        <v>Г</v>
      </c>
      <c r="D68" s="37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c r="AS68" s="374">
        <v>0</v>
      </c>
      <c r="AT68" s="374">
        <v>0</v>
      </c>
      <c r="AU68" s="374">
        <v>0</v>
      </c>
      <c r="AV68" s="374">
        <v>0</v>
      </c>
      <c r="AW68" s="374">
        <v>0</v>
      </c>
      <c r="AX68" s="374">
        <v>0</v>
      </c>
      <c r="AY68" s="374">
        <v>0</v>
      </c>
      <c r="AZ68" s="374">
        <v>0</v>
      </c>
      <c r="BA68" s="374">
        <v>0</v>
      </c>
      <c r="BB68" s="374">
        <v>0</v>
      </c>
      <c r="BC68" s="374">
        <v>0</v>
      </c>
      <c r="BD68" s="374">
        <v>0</v>
      </c>
      <c r="BE68" s="374">
        <v>0</v>
      </c>
      <c r="BF68" s="374">
        <v>0</v>
      </c>
      <c r="BG68" s="374">
        <v>0</v>
      </c>
      <c r="BH68" s="374">
        <v>0</v>
      </c>
      <c r="BI68" s="374">
        <v>0</v>
      </c>
      <c r="BJ68" s="374">
        <v>0</v>
      </c>
      <c r="BK68" s="374">
        <v>0</v>
      </c>
      <c r="BL68" s="374">
        <v>0</v>
      </c>
      <c r="BM68" s="374">
        <v>0</v>
      </c>
      <c r="BN68" s="374">
        <v>0</v>
      </c>
      <c r="BO68" s="374">
        <v>0</v>
      </c>
      <c r="BP68" s="374">
        <v>0</v>
      </c>
      <c r="BQ68" s="374">
        <v>0</v>
      </c>
      <c r="BR68" s="374">
        <v>0</v>
      </c>
      <c r="BS68" s="374">
        <v>0</v>
      </c>
      <c r="BT68" s="374">
        <v>0</v>
      </c>
      <c r="BU68" s="374">
        <v>0</v>
      </c>
      <c r="BV68" s="374">
        <v>0</v>
      </c>
      <c r="BW68" s="374">
        <v>0</v>
      </c>
      <c r="BX68" s="374">
        <v>0</v>
      </c>
      <c r="BY68" s="374">
        <v>0</v>
      </c>
      <c r="BZ68" s="374">
        <v>0</v>
      </c>
      <c r="CA68" s="374">
        <v>0</v>
      </c>
      <c r="CB68" s="374">
        <v>0</v>
      </c>
      <c r="CC68" s="374">
        <v>0</v>
      </c>
      <c r="CD68" s="374">
        <v>0</v>
      </c>
      <c r="CE68" s="374">
        <v>0</v>
      </c>
      <c r="CF68" s="374">
        <v>0</v>
      </c>
      <c r="CG68" s="374">
        <v>0</v>
      </c>
      <c r="CH68" s="374">
        <v>0</v>
      </c>
      <c r="CI68" s="374">
        <v>0</v>
      </c>
      <c r="CJ68" s="374">
        <v>0</v>
      </c>
      <c r="CK68" s="374">
        <v>0</v>
      </c>
      <c r="CL68" s="400">
        <f t="shared" si="75"/>
        <v>0</v>
      </c>
      <c r="CM68" s="400">
        <f t="shared" si="75"/>
        <v>0</v>
      </c>
      <c r="CN68" s="400">
        <f t="shared" si="75"/>
        <v>0</v>
      </c>
      <c r="CO68" s="400">
        <f t="shared" si="75"/>
        <v>0</v>
      </c>
      <c r="CP68" s="400">
        <f t="shared" si="75"/>
        <v>0</v>
      </c>
      <c r="CQ68" s="400">
        <f t="shared" si="75"/>
        <v>0</v>
      </c>
      <c r="CR68" s="400">
        <f t="shared" si="75"/>
        <v>0</v>
      </c>
      <c r="CS68" s="400">
        <f t="shared" si="75"/>
        <v>0</v>
      </c>
      <c r="CT68" s="400">
        <f t="shared" si="75"/>
        <v>0</v>
      </c>
      <c r="CU68" s="400">
        <f t="shared" si="75"/>
        <v>0</v>
      </c>
      <c r="CV68" s="400">
        <f t="shared" si="75"/>
        <v>0</v>
      </c>
      <c r="CW68" s="400">
        <f t="shared" si="75"/>
        <v>0</v>
      </c>
      <c r="CX68" s="400">
        <f t="shared" si="75"/>
        <v>0</v>
      </c>
      <c r="CY68" s="400">
        <f t="shared" si="75"/>
        <v>0</v>
      </c>
      <c r="CZ68" s="286" t="str">
        <f>IF(G0228_1074205010351_02_0_69_!CT68="","",G0228_1074205010351_02_0_69_!CT68)</f>
        <v>нд</v>
      </c>
    </row>
    <row r="69" spans="1:104" ht="63" x14ac:dyDescent="0.25">
      <c r="A69" s="297" t="str">
        <f>G0228_1074205010351_02_0_69_!A69</f>
        <v>1.2.3.7</v>
      </c>
      <c r="B69" s="298" t="str">
        <f>G0228_1074205010351_02_0_69_!B69</f>
        <v>"Включение приборов учета в систему сбора и передачи данных, класс напряжения 35 кВ, всего, в том числе:"</v>
      </c>
      <c r="C69" s="297" t="str">
        <f>G0228_1074205010351_02_0_69_!C69</f>
        <v>Г</v>
      </c>
      <c r="D69" s="37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c r="AS69" s="374">
        <v>0</v>
      </c>
      <c r="AT69" s="374">
        <v>0</v>
      </c>
      <c r="AU69" s="374">
        <v>0</v>
      </c>
      <c r="AV69" s="374">
        <v>0</v>
      </c>
      <c r="AW69" s="374">
        <v>0</v>
      </c>
      <c r="AX69" s="374">
        <v>0</v>
      </c>
      <c r="AY69" s="374">
        <v>0</v>
      </c>
      <c r="AZ69" s="374">
        <v>0</v>
      </c>
      <c r="BA69" s="374">
        <v>0</v>
      </c>
      <c r="BB69" s="374">
        <v>0</v>
      </c>
      <c r="BC69" s="374">
        <v>0</v>
      </c>
      <c r="BD69" s="374">
        <v>0</v>
      </c>
      <c r="BE69" s="374">
        <v>0</v>
      </c>
      <c r="BF69" s="374">
        <v>0</v>
      </c>
      <c r="BG69" s="374">
        <v>0</v>
      </c>
      <c r="BH69" s="374">
        <v>0</v>
      </c>
      <c r="BI69" s="374">
        <v>0</v>
      </c>
      <c r="BJ69" s="374">
        <v>0</v>
      </c>
      <c r="BK69" s="374">
        <v>0</v>
      </c>
      <c r="BL69" s="374">
        <v>0</v>
      </c>
      <c r="BM69" s="374">
        <v>0</v>
      </c>
      <c r="BN69" s="374">
        <v>0</v>
      </c>
      <c r="BO69" s="374">
        <v>0</v>
      </c>
      <c r="BP69" s="374">
        <v>0</v>
      </c>
      <c r="BQ69" s="374">
        <v>0</v>
      </c>
      <c r="BR69" s="374">
        <v>0</v>
      </c>
      <c r="BS69" s="374">
        <v>0</v>
      </c>
      <c r="BT69" s="374">
        <v>0</v>
      </c>
      <c r="BU69" s="374">
        <v>0</v>
      </c>
      <c r="BV69" s="374">
        <v>0</v>
      </c>
      <c r="BW69" s="374">
        <v>0</v>
      </c>
      <c r="BX69" s="374">
        <v>0</v>
      </c>
      <c r="BY69" s="374">
        <v>0</v>
      </c>
      <c r="BZ69" s="374">
        <v>0</v>
      </c>
      <c r="CA69" s="374">
        <v>0</v>
      </c>
      <c r="CB69" s="374">
        <v>0</v>
      </c>
      <c r="CC69" s="374">
        <v>0</v>
      </c>
      <c r="CD69" s="374">
        <v>0</v>
      </c>
      <c r="CE69" s="374">
        <v>0</v>
      </c>
      <c r="CF69" s="374">
        <v>0</v>
      </c>
      <c r="CG69" s="374">
        <v>0</v>
      </c>
      <c r="CH69" s="374">
        <v>0</v>
      </c>
      <c r="CI69" s="374">
        <v>0</v>
      </c>
      <c r="CJ69" s="374">
        <v>0</v>
      </c>
      <c r="CK69" s="374">
        <v>0</v>
      </c>
      <c r="CL69" s="400">
        <f t="shared" si="75"/>
        <v>0</v>
      </c>
      <c r="CM69" s="400">
        <f t="shared" si="75"/>
        <v>0</v>
      </c>
      <c r="CN69" s="400">
        <f t="shared" si="75"/>
        <v>0</v>
      </c>
      <c r="CO69" s="400">
        <f t="shared" si="75"/>
        <v>0</v>
      </c>
      <c r="CP69" s="400">
        <f t="shared" si="75"/>
        <v>0</v>
      </c>
      <c r="CQ69" s="400">
        <f t="shared" si="75"/>
        <v>0</v>
      </c>
      <c r="CR69" s="400">
        <f t="shared" si="75"/>
        <v>0</v>
      </c>
      <c r="CS69" s="400">
        <f t="shared" si="75"/>
        <v>0</v>
      </c>
      <c r="CT69" s="400">
        <f t="shared" si="75"/>
        <v>0</v>
      </c>
      <c r="CU69" s="400">
        <f t="shared" si="75"/>
        <v>0</v>
      </c>
      <c r="CV69" s="400">
        <f t="shared" si="75"/>
        <v>0</v>
      </c>
      <c r="CW69" s="400">
        <f t="shared" si="75"/>
        <v>0</v>
      </c>
      <c r="CX69" s="400">
        <f t="shared" si="75"/>
        <v>0</v>
      </c>
      <c r="CY69" s="400">
        <f t="shared" si="75"/>
        <v>0</v>
      </c>
      <c r="CZ69" s="286" t="str">
        <f>IF(G0228_1074205010351_02_0_69_!CT69="","",G0228_1074205010351_02_0_69_!CT69)</f>
        <v>нд</v>
      </c>
    </row>
    <row r="70" spans="1:104" ht="63" x14ac:dyDescent="0.25">
      <c r="A70" s="297" t="str">
        <f>G0228_1074205010351_02_0_69_!A70</f>
        <v>1.2.3.8</v>
      </c>
      <c r="B70" s="298" t="str">
        <f>G0228_1074205010351_02_0_69_!B70</f>
        <v>"Включение приборов учета в систему сбора и передачи данных, класс напряжения 110 кВ и выше, всего, в том числе:"</v>
      </c>
      <c r="C70" s="297" t="str">
        <f>G0228_1074205010351_02_0_69_!C70</f>
        <v>Г</v>
      </c>
      <c r="D70" s="37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c r="AS70" s="374">
        <v>0</v>
      </c>
      <c r="AT70" s="374">
        <v>0</v>
      </c>
      <c r="AU70" s="374">
        <v>0</v>
      </c>
      <c r="AV70" s="374">
        <v>0</v>
      </c>
      <c r="AW70" s="374">
        <v>0</v>
      </c>
      <c r="AX70" s="374">
        <v>0</v>
      </c>
      <c r="AY70" s="374">
        <v>0</v>
      </c>
      <c r="AZ70" s="374">
        <v>0</v>
      </c>
      <c r="BA70" s="374">
        <v>0</v>
      </c>
      <c r="BB70" s="374">
        <v>0</v>
      </c>
      <c r="BC70" s="374">
        <v>0</v>
      </c>
      <c r="BD70" s="374">
        <v>0</v>
      </c>
      <c r="BE70" s="374">
        <v>0</v>
      </c>
      <c r="BF70" s="374">
        <v>0</v>
      </c>
      <c r="BG70" s="374">
        <v>0</v>
      </c>
      <c r="BH70" s="374">
        <v>0</v>
      </c>
      <c r="BI70" s="374">
        <v>0</v>
      </c>
      <c r="BJ70" s="374">
        <v>0</v>
      </c>
      <c r="BK70" s="374">
        <v>0</v>
      </c>
      <c r="BL70" s="374">
        <v>0</v>
      </c>
      <c r="BM70" s="374">
        <v>0</v>
      </c>
      <c r="BN70" s="374">
        <v>0</v>
      </c>
      <c r="BO70" s="374">
        <v>0</v>
      </c>
      <c r="BP70" s="374">
        <v>0</v>
      </c>
      <c r="BQ70" s="374">
        <v>0</v>
      </c>
      <c r="BR70" s="374">
        <v>0</v>
      </c>
      <c r="BS70" s="374">
        <v>0</v>
      </c>
      <c r="BT70" s="374">
        <v>0</v>
      </c>
      <c r="BU70" s="374">
        <v>0</v>
      </c>
      <c r="BV70" s="374">
        <v>0</v>
      </c>
      <c r="BW70" s="374">
        <v>0</v>
      </c>
      <c r="BX70" s="374">
        <v>0</v>
      </c>
      <c r="BY70" s="374">
        <v>0</v>
      </c>
      <c r="BZ70" s="374">
        <v>0</v>
      </c>
      <c r="CA70" s="374">
        <v>0</v>
      </c>
      <c r="CB70" s="374">
        <v>0</v>
      </c>
      <c r="CC70" s="374">
        <v>0</v>
      </c>
      <c r="CD70" s="374">
        <v>0</v>
      </c>
      <c r="CE70" s="374">
        <v>0</v>
      </c>
      <c r="CF70" s="374">
        <v>0</v>
      </c>
      <c r="CG70" s="374">
        <v>0</v>
      </c>
      <c r="CH70" s="374">
        <v>0</v>
      </c>
      <c r="CI70" s="374">
        <v>0</v>
      </c>
      <c r="CJ70" s="374">
        <v>0</v>
      </c>
      <c r="CK70" s="374">
        <v>0</v>
      </c>
      <c r="CL70" s="400">
        <f t="shared" si="75"/>
        <v>0</v>
      </c>
      <c r="CM70" s="400">
        <f t="shared" si="75"/>
        <v>0</v>
      </c>
      <c r="CN70" s="400">
        <f t="shared" si="75"/>
        <v>0</v>
      </c>
      <c r="CO70" s="400">
        <f t="shared" si="75"/>
        <v>0</v>
      </c>
      <c r="CP70" s="400">
        <f t="shared" si="75"/>
        <v>0</v>
      </c>
      <c r="CQ70" s="400">
        <f t="shared" si="75"/>
        <v>0</v>
      </c>
      <c r="CR70" s="400">
        <f t="shared" si="75"/>
        <v>0</v>
      </c>
      <c r="CS70" s="400">
        <f t="shared" si="75"/>
        <v>0</v>
      </c>
      <c r="CT70" s="400">
        <f t="shared" si="75"/>
        <v>0</v>
      </c>
      <c r="CU70" s="400">
        <f t="shared" si="75"/>
        <v>0</v>
      </c>
      <c r="CV70" s="400">
        <f t="shared" si="75"/>
        <v>0</v>
      </c>
      <c r="CW70" s="400">
        <f t="shared" si="75"/>
        <v>0</v>
      </c>
      <c r="CX70" s="400">
        <f t="shared" si="75"/>
        <v>0</v>
      </c>
      <c r="CY70" s="400">
        <f t="shared" si="75"/>
        <v>0</v>
      </c>
      <c r="CZ70" s="286" t="str">
        <f>IF(G0228_1074205010351_02_0_69_!CT70="","",G0228_1074205010351_02_0_69_!CT70)</f>
        <v>нд</v>
      </c>
    </row>
    <row r="71" spans="1:104" ht="63" x14ac:dyDescent="0.25">
      <c r="A71" s="297" t="str">
        <f>G0228_1074205010351_02_0_69_!A71</f>
        <v>1.2.4</v>
      </c>
      <c r="B71" s="298" t="str">
        <f>G0228_1074205010351_02_0_69_!B71</f>
        <v>Реконструкция, модернизация, техническое перевооружение прочих объектов основных средств, всего, в том числе:</v>
      </c>
      <c r="C71" s="297" t="str">
        <f>G0228_1074205010351_02_0_69_!C71</f>
        <v>Г</v>
      </c>
      <c r="D71" s="374">
        <f t="shared" ref="D71" si="95">SUM(D72,D73)</f>
        <v>0</v>
      </c>
      <c r="E71" s="374">
        <f t="shared" ref="E71" si="96">SUM(E72,E73)</f>
        <v>0</v>
      </c>
      <c r="F71" s="374">
        <f t="shared" ref="F71" si="97">SUM(F72,F73)</f>
        <v>0</v>
      </c>
      <c r="G71" s="374">
        <f t="shared" ref="G71" si="98">SUM(G72,G73)</f>
        <v>0</v>
      </c>
      <c r="H71" s="374">
        <f t="shared" ref="H71" si="99">SUM(H72,H73)</f>
        <v>0</v>
      </c>
      <c r="I71" s="374">
        <f t="shared" ref="I71" si="100">SUM(I72,I73)</f>
        <v>0</v>
      </c>
      <c r="J71" s="374">
        <f t="shared" ref="J71" si="101">SUM(J72,J73)</f>
        <v>0</v>
      </c>
      <c r="K71" s="374">
        <f t="shared" ref="K71" si="102">SUM(K72,K73)</f>
        <v>0</v>
      </c>
      <c r="L71" s="374">
        <f t="shared" ref="L71" si="103">SUM(L72,L73)</f>
        <v>0</v>
      </c>
      <c r="M71" s="374">
        <f t="shared" ref="M71" si="104">SUM(M72,M73)</f>
        <v>0</v>
      </c>
      <c r="N71" s="374">
        <f t="shared" ref="N71" si="105">SUM(N72,N73)</f>
        <v>0</v>
      </c>
      <c r="O71" s="374">
        <f t="shared" ref="O71" si="106">SUM(O72,O73)</f>
        <v>0</v>
      </c>
      <c r="P71" s="374">
        <f t="shared" ref="P71" si="107">SUM(P72,P73)</f>
        <v>0</v>
      </c>
      <c r="Q71" s="374">
        <f t="shared" ref="Q71" si="108">SUM(Q72,Q73)</f>
        <v>0</v>
      </c>
      <c r="R71" s="374">
        <f t="shared" ref="R71" si="109">SUM(R72,R73)</f>
        <v>0</v>
      </c>
      <c r="S71" s="374">
        <f t="shared" ref="S71" si="110">SUM(S72,S73)</f>
        <v>0</v>
      </c>
      <c r="T71" s="374">
        <f t="shared" ref="T71" si="111">SUM(T72,T73)</f>
        <v>0</v>
      </c>
      <c r="U71" s="374">
        <f t="shared" ref="U71" si="112">SUM(U72,U73)</f>
        <v>0</v>
      </c>
      <c r="V71" s="374">
        <f t="shared" ref="V71" si="113">SUM(V72,V73)</f>
        <v>0</v>
      </c>
      <c r="W71" s="374">
        <f t="shared" ref="W71" si="114">SUM(W72,W73)</f>
        <v>0</v>
      </c>
      <c r="X71" s="374">
        <f t="shared" ref="X71" si="115">SUM(X72,X73)</f>
        <v>0</v>
      </c>
      <c r="Y71" s="374">
        <f t="shared" ref="Y71" si="116">SUM(Y72,Y73)</f>
        <v>0</v>
      </c>
      <c r="Z71" s="374">
        <f t="shared" ref="Z71" si="117">SUM(Z72,Z73)</f>
        <v>0</v>
      </c>
      <c r="AA71" s="374">
        <f t="shared" ref="AA71" si="118">SUM(AA72,AA73)</f>
        <v>0</v>
      </c>
      <c r="AB71" s="374">
        <f t="shared" ref="AB71" si="119">SUM(AB72,AB73)</f>
        <v>0</v>
      </c>
      <c r="AC71" s="374">
        <f t="shared" ref="AC71" si="120">SUM(AC72,AC73)</f>
        <v>0</v>
      </c>
      <c r="AD71" s="374">
        <f t="shared" ref="AD71" si="121">SUM(AD72,AD73)</f>
        <v>0</v>
      </c>
      <c r="AE71" s="374">
        <f t="shared" ref="AE71" si="122">SUM(AE72,AE73)</f>
        <v>0</v>
      </c>
      <c r="AF71" s="374">
        <f t="shared" ref="AF71" si="123">SUM(AF72,AF73)</f>
        <v>0</v>
      </c>
      <c r="AG71" s="374">
        <f t="shared" ref="AG71" si="124">SUM(AG72,AG73)</f>
        <v>0</v>
      </c>
      <c r="AH71" s="374">
        <f t="shared" ref="AH71" si="125">SUM(AH72,AH73)</f>
        <v>0</v>
      </c>
      <c r="AI71" s="374">
        <f t="shared" ref="AI71" si="126">SUM(AI72,AI73)</f>
        <v>0</v>
      </c>
      <c r="AJ71" s="374">
        <f t="shared" ref="AJ71" si="127">SUM(AJ72,AJ73)</f>
        <v>0</v>
      </c>
      <c r="AK71" s="374">
        <f t="shared" ref="AK71" si="128">SUM(AK72,AK73)</f>
        <v>0</v>
      </c>
      <c r="AL71" s="374">
        <f t="shared" ref="AL71" si="129">SUM(AL72,AL73)</f>
        <v>0</v>
      </c>
      <c r="AM71" s="374">
        <f t="shared" ref="AM71" si="130">SUM(AM72,AM73)</f>
        <v>0</v>
      </c>
      <c r="AN71" s="374">
        <f t="shared" ref="AN71" si="131">SUM(AN72,AN73)</f>
        <v>0</v>
      </c>
      <c r="AO71" s="374">
        <f t="shared" ref="AO71" si="132">SUM(AO72,AO73)</f>
        <v>0</v>
      </c>
      <c r="AP71" s="374">
        <f t="shared" ref="AP71" si="133">SUM(AP72,AP73)</f>
        <v>0</v>
      </c>
      <c r="AQ71" s="374">
        <f t="shared" ref="AQ71" si="134">SUM(AQ72,AQ73)</f>
        <v>0</v>
      </c>
      <c r="AR71" s="374">
        <f t="shared" ref="AR71" si="135">SUM(AR72,AR73)</f>
        <v>0</v>
      </c>
      <c r="AS71" s="374">
        <f t="shared" ref="AS71" si="136">SUM(AS72,AS73)</f>
        <v>0</v>
      </c>
      <c r="AT71" s="374">
        <f t="shared" ref="AT71" si="137">SUM(AT72,AT73)</f>
        <v>0</v>
      </c>
      <c r="AU71" s="374">
        <f t="shared" ref="AU71" si="138">SUM(AU72,AU73)</f>
        <v>0</v>
      </c>
      <c r="AV71" s="374">
        <f t="shared" ref="AV71" si="139">SUM(AV72,AV73)</f>
        <v>0</v>
      </c>
      <c r="AW71" s="374">
        <f t="shared" ref="AW71" si="140">SUM(AW72,AW73)</f>
        <v>0</v>
      </c>
      <c r="AX71" s="374">
        <f t="shared" ref="AX71" si="141">SUM(AX72,AX73)</f>
        <v>0</v>
      </c>
      <c r="AY71" s="374">
        <f t="shared" ref="AY71" si="142">SUM(AY72,AY73)</f>
        <v>0</v>
      </c>
      <c r="AZ71" s="374">
        <f t="shared" ref="AZ71" si="143">SUM(AZ72,AZ73)</f>
        <v>0</v>
      </c>
      <c r="BA71" s="374">
        <f t="shared" ref="BA71" si="144">SUM(BA72,BA73)</f>
        <v>0</v>
      </c>
      <c r="BB71" s="374">
        <f t="shared" ref="BB71" si="145">SUM(BB72,BB73)</f>
        <v>0</v>
      </c>
      <c r="BC71" s="374">
        <f t="shared" ref="BC71" si="146">SUM(BC72,BC73)</f>
        <v>0</v>
      </c>
      <c r="BD71" s="374">
        <f t="shared" ref="BD71" si="147">SUM(BD72,BD73)</f>
        <v>0</v>
      </c>
      <c r="BE71" s="374">
        <f t="shared" ref="BE71" si="148">SUM(BE72,BE73)</f>
        <v>0</v>
      </c>
      <c r="BF71" s="374">
        <f t="shared" ref="BF71" si="149">SUM(BF72,BF73)</f>
        <v>0</v>
      </c>
      <c r="BG71" s="374">
        <f t="shared" ref="BG71" si="150">SUM(BG72,BG73)</f>
        <v>0</v>
      </c>
      <c r="BH71" s="374">
        <f t="shared" ref="BH71" si="151">SUM(BH72,BH73)</f>
        <v>0</v>
      </c>
      <c r="BI71" s="374">
        <f t="shared" ref="BI71" si="152">SUM(BI72,BI73)</f>
        <v>0</v>
      </c>
      <c r="BJ71" s="374">
        <f t="shared" ref="BJ71" si="153">SUM(BJ72,BJ73)</f>
        <v>0</v>
      </c>
      <c r="BK71" s="374">
        <f t="shared" ref="BK71" si="154">SUM(BK72,BK73)</f>
        <v>0</v>
      </c>
      <c r="BL71" s="374">
        <f t="shared" ref="BL71" si="155">SUM(BL72,BL73)</f>
        <v>0</v>
      </c>
      <c r="BM71" s="374">
        <f t="shared" ref="BM71" si="156">SUM(BM72,BM73)</f>
        <v>0</v>
      </c>
      <c r="BN71" s="374">
        <f t="shared" ref="BN71" si="157">SUM(BN72,BN73)</f>
        <v>0</v>
      </c>
      <c r="BO71" s="374">
        <f t="shared" ref="BO71" si="158">SUM(BO72,BO73)</f>
        <v>0</v>
      </c>
      <c r="BP71" s="374">
        <f t="shared" ref="BP71" si="159">SUM(BP72,BP73)</f>
        <v>0</v>
      </c>
      <c r="BQ71" s="374">
        <f t="shared" ref="BQ71" si="160">SUM(BQ72,BQ73)</f>
        <v>0</v>
      </c>
      <c r="BR71" s="374">
        <f t="shared" ref="BR71" si="161">SUM(BR72,BR73)</f>
        <v>0</v>
      </c>
      <c r="BS71" s="374">
        <f t="shared" ref="BS71" si="162">SUM(BS72,BS73)</f>
        <v>0</v>
      </c>
      <c r="BT71" s="374">
        <f t="shared" ref="BT71" si="163">SUM(BT72,BT73)</f>
        <v>0</v>
      </c>
      <c r="BU71" s="374">
        <f t="shared" ref="BU71" si="164">SUM(BU72,BU73)</f>
        <v>0</v>
      </c>
      <c r="BV71" s="374">
        <f t="shared" ref="BV71" si="165">SUM(BV72,BV73)</f>
        <v>0</v>
      </c>
      <c r="BW71" s="374">
        <f t="shared" ref="BW71" si="166">SUM(BW72,BW73)</f>
        <v>0</v>
      </c>
      <c r="BX71" s="374">
        <f t="shared" ref="BX71" si="167">SUM(BX72,BX73)</f>
        <v>0</v>
      </c>
      <c r="BY71" s="374">
        <f t="shared" ref="BY71" si="168">SUM(BY72,BY73)</f>
        <v>0</v>
      </c>
      <c r="BZ71" s="374">
        <f t="shared" ref="BZ71" si="169">SUM(BZ72,BZ73)</f>
        <v>0</v>
      </c>
      <c r="CA71" s="374">
        <f t="shared" ref="CA71" si="170">SUM(CA72,CA73)</f>
        <v>0</v>
      </c>
      <c r="CB71" s="374">
        <f t="shared" ref="CB71" si="171">SUM(CB72,CB73)</f>
        <v>0</v>
      </c>
      <c r="CC71" s="374">
        <f t="shared" ref="CC71" si="172">SUM(CC72,CC73)</f>
        <v>0</v>
      </c>
      <c r="CD71" s="374">
        <f t="shared" ref="CD71" si="173">SUM(CD72,CD73)</f>
        <v>0</v>
      </c>
      <c r="CE71" s="374">
        <f t="shared" ref="CE71" si="174">SUM(CE72,CE73)</f>
        <v>0</v>
      </c>
      <c r="CF71" s="374">
        <f t="shared" ref="CF71" si="175">SUM(CF72,CF73)</f>
        <v>0</v>
      </c>
      <c r="CG71" s="374">
        <f t="shared" ref="CG71" si="176">SUM(CG72,CG73)</f>
        <v>0</v>
      </c>
      <c r="CH71" s="374">
        <f t="shared" ref="CH71" si="177">SUM(CH72,CH73)</f>
        <v>0</v>
      </c>
      <c r="CI71" s="374">
        <f t="shared" ref="CI71" si="178">SUM(CI72,CI73)</f>
        <v>0</v>
      </c>
      <c r="CJ71" s="374">
        <f t="shared" ref="CJ71" si="179">SUM(CJ72,CJ73)</f>
        <v>0</v>
      </c>
      <c r="CK71" s="374">
        <f t="shared" ref="CK71" si="180">SUM(CK72,CK73)</f>
        <v>0</v>
      </c>
      <c r="CL71" s="400">
        <f t="shared" si="75"/>
        <v>0</v>
      </c>
      <c r="CM71" s="400">
        <f t="shared" si="75"/>
        <v>0</v>
      </c>
      <c r="CN71" s="400">
        <f t="shared" si="75"/>
        <v>0</v>
      </c>
      <c r="CO71" s="400">
        <f t="shared" si="75"/>
        <v>0</v>
      </c>
      <c r="CP71" s="400">
        <f t="shared" si="75"/>
        <v>0</v>
      </c>
      <c r="CQ71" s="400">
        <f t="shared" si="75"/>
        <v>0</v>
      </c>
      <c r="CR71" s="400">
        <f t="shared" si="75"/>
        <v>0</v>
      </c>
      <c r="CS71" s="400">
        <f t="shared" si="75"/>
        <v>0</v>
      </c>
      <c r="CT71" s="400">
        <f t="shared" si="75"/>
        <v>0</v>
      </c>
      <c r="CU71" s="400">
        <f t="shared" si="75"/>
        <v>0</v>
      </c>
      <c r="CV71" s="400">
        <f t="shared" si="75"/>
        <v>0</v>
      </c>
      <c r="CW71" s="400">
        <f t="shared" si="75"/>
        <v>0</v>
      </c>
      <c r="CX71" s="400">
        <f t="shared" si="75"/>
        <v>0</v>
      </c>
      <c r="CY71" s="400">
        <f t="shared" si="75"/>
        <v>0</v>
      </c>
      <c r="CZ71" s="286" t="str">
        <f>IF(G0228_1074205010351_02_0_69_!CT71="","",G0228_1074205010351_02_0_69_!CT71)</f>
        <v>нд</v>
      </c>
    </row>
    <row r="72" spans="1:104" ht="47.25" x14ac:dyDescent="0.25">
      <c r="A72" s="297" t="str">
        <f>G0228_1074205010351_02_0_69_!A72</f>
        <v>1.2.4.1</v>
      </c>
      <c r="B72" s="298" t="str">
        <f>G0228_1074205010351_02_0_69_!B72</f>
        <v>Реконструкция прочих объектов основных средств, всего, в том числе:</v>
      </c>
      <c r="C72" s="297" t="str">
        <f>G0228_1074205010351_02_0_69_!C72</f>
        <v>Г</v>
      </c>
      <c r="D72" s="37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c r="AS72" s="374">
        <v>0</v>
      </c>
      <c r="AT72" s="374">
        <v>0</v>
      </c>
      <c r="AU72" s="374">
        <v>0</v>
      </c>
      <c r="AV72" s="374">
        <v>0</v>
      </c>
      <c r="AW72" s="374">
        <v>0</v>
      </c>
      <c r="AX72" s="374">
        <v>0</v>
      </c>
      <c r="AY72" s="374">
        <v>0</v>
      </c>
      <c r="AZ72" s="374">
        <v>0</v>
      </c>
      <c r="BA72" s="374">
        <v>0</v>
      </c>
      <c r="BB72" s="374">
        <v>0</v>
      </c>
      <c r="BC72" s="374">
        <v>0</v>
      </c>
      <c r="BD72" s="374">
        <v>0</v>
      </c>
      <c r="BE72" s="374">
        <v>0</v>
      </c>
      <c r="BF72" s="374">
        <v>0</v>
      </c>
      <c r="BG72" s="374">
        <v>0</v>
      </c>
      <c r="BH72" s="374">
        <v>0</v>
      </c>
      <c r="BI72" s="374">
        <v>0</v>
      </c>
      <c r="BJ72" s="374">
        <v>0</v>
      </c>
      <c r="BK72" s="374">
        <v>0</v>
      </c>
      <c r="BL72" s="374">
        <v>0</v>
      </c>
      <c r="BM72" s="374">
        <v>0</v>
      </c>
      <c r="BN72" s="374">
        <v>0</v>
      </c>
      <c r="BO72" s="374">
        <v>0</v>
      </c>
      <c r="BP72" s="374">
        <v>0</v>
      </c>
      <c r="BQ72" s="374">
        <v>0</v>
      </c>
      <c r="BR72" s="374">
        <v>0</v>
      </c>
      <c r="BS72" s="374">
        <v>0</v>
      </c>
      <c r="BT72" s="374">
        <v>0</v>
      </c>
      <c r="BU72" s="374">
        <v>0</v>
      </c>
      <c r="BV72" s="374">
        <v>0</v>
      </c>
      <c r="BW72" s="374">
        <v>0</v>
      </c>
      <c r="BX72" s="374">
        <v>0</v>
      </c>
      <c r="BY72" s="374">
        <v>0</v>
      </c>
      <c r="BZ72" s="374">
        <v>0</v>
      </c>
      <c r="CA72" s="374">
        <v>0</v>
      </c>
      <c r="CB72" s="374">
        <v>0</v>
      </c>
      <c r="CC72" s="374">
        <v>0</v>
      </c>
      <c r="CD72" s="374">
        <v>0</v>
      </c>
      <c r="CE72" s="374">
        <v>0</v>
      </c>
      <c r="CF72" s="374">
        <v>0</v>
      </c>
      <c r="CG72" s="374">
        <v>0</v>
      </c>
      <c r="CH72" s="374">
        <v>0</v>
      </c>
      <c r="CI72" s="374">
        <v>0</v>
      </c>
      <c r="CJ72" s="374">
        <v>0</v>
      </c>
      <c r="CK72" s="374">
        <v>0</v>
      </c>
      <c r="CL72" s="400">
        <f t="shared" si="75"/>
        <v>0</v>
      </c>
      <c r="CM72" s="400">
        <f t="shared" si="75"/>
        <v>0</v>
      </c>
      <c r="CN72" s="400">
        <f t="shared" si="75"/>
        <v>0</v>
      </c>
      <c r="CO72" s="400">
        <f t="shared" si="75"/>
        <v>0</v>
      </c>
      <c r="CP72" s="400">
        <f t="shared" si="75"/>
        <v>0</v>
      </c>
      <c r="CQ72" s="400">
        <f t="shared" si="75"/>
        <v>0</v>
      </c>
      <c r="CR72" s="400">
        <f t="shared" si="75"/>
        <v>0</v>
      </c>
      <c r="CS72" s="400">
        <f t="shared" si="75"/>
        <v>0</v>
      </c>
      <c r="CT72" s="400">
        <f t="shared" si="75"/>
        <v>0</v>
      </c>
      <c r="CU72" s="400">
        <f t="shared" si="75"/>
        <v>0</v>
      </c>
      <c r="CV72" s="400">
        <f t="shared" si="75"/>
        <v>0</v>
      </c>
      <c r="CW72" s="400">
        <f t="shared" si="75"/>
        <v>0</v>
      </c>
      <c r="CX72" s="400">
        <f t="shared" si="75"/>
        <v>0</v>
      </c>
      <c r="CY72" s="400">
        <f t="shared" si="75"/>
        <v>0</v>
      </c>
      <c r="CZ72" s="286" t="str">
        <f>IF(G0228_1074205010351_02_0_69_!CT72="","",G0228_1074205010351_02_0_69_!CT72)</f>
        <v>нд</v>
      </c>
    </row>
    <row r="73" spans="1:104" ht="63" x14ac:dyDescent="0.25">
      <c r="A73" s="297" t="str">
        <f>G0228_1074205010351_02_0_69_!A73</f>
        <v>1.2.4.2</v>
      </c>
      <c r="B73" s="298" t="str">
        <f>G0228_1074205010351_02_0_69_!B73</f>
        <v>Модернизация, техническое перевооружение прочих объектов основных средств, всего, в том числе:</v>
      </c>
      <c r="C73" s="297" t="str">
        <f>G0228_1074205010351_02_0_69_!C73</f>
        <v>Г</v>
      </c>
      <c r="D73" s="37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c r="AS73" s="374">
        <v>0</v>
      </c>
      <c r="AT73" s="374">
        <v>0</v>
      </c>
      <c r="AU73" s="374">
        <v>0</v>
      </c>
      <c r="AV73" s="374">
        <v>0</v>
      </c>
      <c r="AW73" s="374">
        <v>0</v>
      </c>
      <c r="AX73" s="374">
        <v>0</v>
      </c>
      <c r="AY73" s="374">
        <v>0</v>
      </c>
      <c r="AZ73" s="374">
        <v>0</v>
      </c>
      <c r="BA73" s="374">
        <v>0</v>
      </c>
      <c r="BB73" s="374">
        <v>0</v>
      </c>
      <c r="BC73" s="374">
        <v>0</v>
      </c>
      <c r="BD73" s="374">
        <v>0</v>
      </c>
      <c r="BE73" s="374">
        <v>0</v>
      </c>
      <c r="BF73" s="374">
        <v>0</v>
      </c>
      <c r="BG73" s="374">
        <v>0</v>
      </c>
      <c r="BH73" s="374">
        <v>0</v>
      </c>
      <c r="BI73" s="374">
        <v>0</v>
      </c>
      <c r="BJ73" s="374">
        <v>0</v>
      </c>
      <c r="BK73" s="374">
        <v>0</v>
      </c>
      <c r="BL73" s="374">
        <v>0</v>
      </c>
      <c r="BM73" s="374">
        <v>0</v>
      </c>
      <c r="BN73" s="374">
        <v>0</v>
      </c>
      <c r="BO73" s="374">
        <v>0</v>
      </c>
      <c r="BP73" s="374">
        <v>0</v>
      </c>
      <c r="BQ73" s="374">
        <v>0</v>
      </c>
      <c r="BR73" s="374">
        <v>0</v>
      </c>
      <c r="BS73" s="374">
        <v>0</v>
      </c>
      <c r="BT73" s="374">
        <v>0</v>
      </c>
      <c r="BU73" s="374">
        <v>0</v>
      </c>
      <c r="BV73" s="374">
        <v>0</v>
      </c>
      <c r="BW73" s="374">
        <v>0</v>
      </c>
      <c r="BX73" s="374">
        <v>0</v>
      </c>
      <c r="BY73" s="374">
        <v>0</v>
      </c>
      <c r="BZ73" s="374">
        <v>0</v>
      </c>
      <c r="CA73" s="374">
        <v>0</v>
      </c>
      <c r="CB73" s="374">
        <v>0</v>
      </c>
      <c r="CC73" s="374">
        <v>0</v>
      </c>
      <c r="CD73" s="374">
        <v>0</v>
      </c>
      <c r="CE73" s="374">
        <v>0</v>
      </c>
      <c r="CF73" s="374">
        <v>0</v>
      </c>
      <c r="CG73" s="374">
        <v>0</v>
      </c>
      <c r="CH73" s="374">
        <v>0</v>
      </c>
      <c r="CI73" s="374">
        <v>0</v>
      </c>
      <c r="CJ73" s="374">
        <v>0</v>
      </c>
      <c r="CK73" s="374">
        <v>0</v>
      </c>
      <c r="CL73" s="400">
        <f t="shared" si="75"/>
        <v>0</v>
      </c>
      <c r="CM73" s="400">
        <f t="shared" si="75"/>
        <v>0</v>
      </c>
      <c r="CN73" s="400">
        <f t="shared" si="75"/>
        <v>0</v>
      </c>
      <c r="CO73" s="400">
        <f t="shared" si="75"/>
        <v>0</v>
      </c>
      <c r="CP73" s="400">
        <f t="shared" si="75"/>
        <v>0</v>
      </c>
      <c r="CQ73" s="400">
        <f t="shared" si="75"/>
        <v>0</v>
      </c>
      <c r="CR73" s="400">
        <f t="shared" si="75"/>
        <v>0</v>
      </c>
      <c r="CS73" s="400">
        <f t="shared" si="75"/>
        <v>0</v>
      </c>
      <c r="CT73" s="400">
        <f t="shared" si="75"/>
        <v>0</v>
      </c>
      <c r="CU73" s="400">
        <f t="shared" si="75"/>
        <v>0</v>
      </c>
      <c r="CV73" s="400">
        <f t="shared" si="75"/>
        <v>0</v>
      </c>
      <c r="CW73" s="400">
        <f t="shared" si="75"/>
        <v>0</v>
      </c>
      <c r="CX73" s="400">
        <f t="shared" si="75"/>
        <v>0</v>
      </c>
      <c r="CY73" s="400">
        <f t="shared" si="75"/>
        <v>0</v>
      </c>
      <c r="CZ73" s="286" t="str">
        <f>IF(G0228_1074205010351_02_0_69_!CT73="","",G0228_1074205010351_02_0_69_!CT73)</f>
        <v>нд</v>
      </c>
    </row>
    <row r="74" spans="1:104" ht="94.5" x14ac:dyDescent="0.25">
      <c r="A74" s="297" t="str">
        <f>G0228_1074205010351_02_0_69_!A74</f>
        <v>1.3</v>
      </c>
      <c r="B74" s="298"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297" t="str">
        <f>G0228_1074205010351_02_0_69_!C74</f>
        <v>Г</v>
      </c>
      <c r="D74" s="374">
        <f t="shared" ref="D74:BO74" si="181">SUM(D75,D76)</f>
        <v>0</v>
      </c>
      <c r="E74" s="374">
        <f t="shared" si="181"/>
        <v>0</v>
      </c>
      <c r="F74" s="374">
        <f t="shared" si="181"/>
        <v>0</v>
      </c>
      <c r="G74" s="374">
        <f t="shared" si="181"/>
        <v>0</v>
      </c>
      <c r="H74" s="374">
        <f t="shared" si="181"/>
        <v>0</v>
      </c>
      <c r="I74" s="374">
        <f t="shared" si="181"/>
        <v>0</v>
      </c>
      <c r="J74" s="374">
        <f t="shared" si="181"/>
        <v>0</v>
      </c>
      <c r="K74" s="374">
        <f t="shared" si="181"/>
        <v>0</v>
      </c>
      <c r="L74" s="374">
        <f t="shared" si="181"/>
        <v>0</v>
      </c>
      <c r="M74" s="374">
        <f t="shared" si="181"/>
        <v>0</v>
      </c>
      <c r="N74" s="374">
        <f t="shared" si="181"/>
        <v>0</v>
      </c>
      <c r="O74" s="374">
        <f t="shared" si="181"/>
        <v>0</v>
      </c>
      <c r="P74" s="374">
        <f t="shared" si="181"/>
        <v>0</v>
      </c>
      <c r="Q74" s="374">
        <f t="shared" si="181"/>
        <v>0</v>
      </c>
      <c r="R74" s="374">
        <f t="shared" si="181"/>
        <v>0</v>
      </c>
      <c r="S74" s="374">
        <f t="shared" si="181"/>
        <v>0</v>
      </c>
      <c r="T74" s="374">
        <f t="shared" si="181"/>
        <v>0</v>
      </c>
      <c r="U74" s="374">
        <f t="shared" si="181"/>
        <v>0</v>
      </c>
      <c r="V74" s="374">
        <f t="shared" si="181"/>
        <v>0</v>
      </c>
      <c r="W74" s="374">
        <f t="shared" si="181"/>
        <v>0</v>
      </c>
      <c r="X74" s="374">
        <f t="shared" si="181"/>
        <v>0</v>
      </c>
      <c r="Y74" s="374">
        <f t="shared" si="181"/>
        <v>0</v>
      </c>
      <c r="Z74" s="374">
        <f t="shared" si="181"/>
        <v>0</v>
      </c>
      <c r="AA74" s="374">
        <f t="shared" si="181"/>
        <v>0</v>
      </c>
      <c r="AB74" s="374">
        <f t="shared" si="181"/>
        <v>0</v>
      </c>
      <c r="AC74" s="374">
        <f t="shared" si="181"/>
        <v>0</v>
      </c>
      <c r="AD74" s="374">
        <f t="shared" si="181"/>
        <v>0</v>
      </c>
      <c r="AE74" s="374">
        <f t="shared" si="181"/>
        <v>0</v>
      </c>
      <c r="AF74" s="374">
        <f t="shared" si="181"/>
        <v>0</v>
      </c>
      <c r="AG74" s="374">
        <f t="shared" si="181"/>
        <v>0</v>
      </c>
      <c r="AH74" s="374">
        <f t="shared" si="181"/>
        <v>0</v>
      </c>
      <c r="AI74" s="374">
        <f t="shared" si="181"/>
        <v>0</v>
      </c>
      <c r="AJ74" s="374">
        <f t="shared" si="181"/>
        <v>0</v>
      </c>
      <c r="AK74" s="374">
        <f t="shared" si="181"/>
        <v>0</v>
      </c>
      <c r="AL74" s="374">
        <f t="shared" si="181"/>
        <v>0</v>
      </c>
      <c r="AM74" s="374">
        <f t="shared" si="181"/>
        <v>0</v>
      </c>
      <c r="AN74" s="374">
        <f t="shared" si="181"/>
        <v>0</v>
      </c>
      <c r="AO74" s="374">
        <f t="shared" si="181"/>
        <v>0</v>
      </c>
      <c r="AP74" s="374">
        <f t="shared" si="181"/>
        <v>0</v>
      </c>
      <c r="AQ74" s="374">
        <f t="shared" si="181"/>
        <v>0</v>
      </c>
      <c r="AR74" s="374">
        <f t="shared" si="181"/>
        <v>0</v>
      </c>
      <c r="AS74" s="374">
        <f t="shared" si="181"/>
        <v>0</v>
      </c>
      <c r="AT74" s="374">
        <f t="shared" si="181"/>
        <v>0</v>
      </c>
      <c r="AU74" s="374">
        <f t="shared" si="181"/>
        <v>0</v>
      </c>
      <c r="AV74" s="374">
        <f t="shared" si="181"/>
        <v>0</v>
      </c>
      <c r="AW74" s="374">
        <f t="shared" si="181"/>
        <v>0</v>
      </c>
      <c r="AX74" s="374">
        <f t="shared" si="181"/>
        <v>0</v>
      </c>
      <c r="AY74" s="374">
        <f t="shared" si="181"/>
        <v>0</v>
      </c>
      <c r="AZ74" s="374">
        <f t="shared" si="181"/>
        <v>0</v>
      </c>
      <c r="BA74" s="374">
        <f t="shared" si="181"/>
        <v>0</v>
      </c>
      <c r="BB74" s="374">
        <f t="shared" si="181"/>
        <v>0</v>
      </c>
      <c r="BC74" s="374">
        <f t="shared" si="181"/>
        <v>0</v>
      </c>
      <c r="BD74" s="374">
        <f t="shared" si="181"/>
        <v>0</v>
      </c>
      <c r="BE74" s="374">
        <f t="shared" si="181"/>
        <v>0</v>
      </c>
      <c r="BF74" s="374">
        <f t="shared" si="181"/>
        <v>0</v>
      </c>
      <c r="BG74" s="374">
        <f t="shared" si="181"/>
        <v>0</v>
      </c>
      <c r="BH74" s="374">
        <f t="shared" si="181"/>
        <v>0</v>
      </c>
      <c r="BI74" s="374">
        <f t="shared" si="181"/>
        <v>0</v>
      </c>
      <c r="BJ74" s="374">
        <f t="shared" si="181"/>
        <v>0</v>
      </c>
      <c r="BK74" s="374">
        <f t="shared" si="181"/>
        <v>0</v>
      </c>
      <c r="BL74" s="374">
        <f t="shared" si="181"/>
        <v>0</v>
      </c>
      <c r="BM74" s="374">
        <f t="shared" si="181"/>
        <v>0</v>
      </c>
      <c r="BN74" s="374">
        <f t="shared" si="181"/>
        <v>0</v>
      </c>
      <c r="BO74" s="374">
        <f t="shared" si="181"/>
        <v>0</v>
      </c>
      <c r="BP74" s="374">
        <f t="shared" ref="BP74:CK74" si="182">SUM(BP75,BP76)</f>
        <v>0</v>
      </c>
      <c r="BQ74" s="374">
        <f t="shared" si="182"/>
        <v>0</v>
      </c>
      <c r="BR74" s="374">
        <f t="shared" si="182"/>
        <v>0</v>
      </c>
      <c r="BS74" s="374">
        <f t="shared" si="182"/>
        <v>0</v>
      </c>
      <c r="BT74" s="374">
        <f t="shared" si="182"/>
        <v>0</v>
      </c>
      <c r="BU74" s="374">
        <f t="shared" si="182"/>
        <v>0</v>
      </c>
      <c r="BV74" s="374">
        <f t="shared" si="182"/>
        <v>0</v>
      </c>
      <c r="BW74" s="374">
        <f t="shared" si="182"/>
        <v>0</v>
      </c>
      <c r="BX74" s="374">
        <f t="shared" si="182"/>
        <v>0</v>
      </c>
      <c r="BY74" s="374">
        <f t="shared" si="182"/>
        <v>0</v>
      </c>
      <c r="BZ74" s="374">
        <f t="shared" si="182"/>
        <v>0</v>
      </c>
      <c r="CA74" s="374">
        <f t="shared" si="182"/>
        <v>0</v>
      </c>
      <c r="CB74" s="374">
        <f t="shared" si="182"/>
        <v>0</v>
      </c>
      <c r="CC74" s="374">
        <f t="shared" si="182"/>
        <v>0</v>
      </c>
      <c r="CD74" s="374">
        <f t="shared" si="182"/>
        <v>0</v>
      </c>
      <c r="CE74" s="374">
        <f t="shared" si="182"/>
        <v>0</v>
      </c>
      <c r="CF74" s="374">
        <f t="shared" si="182"/>
        <v>0</v>
      </c>
      <c r="CG74" s="374">
        <f t="shared" si="182"/>
        <v>0</v>
      </c>
      <c r="CH74" s="374">
        <f t="shared" si="182"/>
        <v>0</v>
      </c>
      <c r="CI74" s="374">
        <f t="shared" si="182"/>
        <v>0</v>
      </c>
      <c r="CJ74" s="374">
        <f t="shared" si="182"/>
        <v>0</v>
      </c>
      <c r="CK74" s="374">
        <f t="shared" si="182"/>
        <v>0</v>
      </c>
      <c r="CL74" s="400">
        <f t="shared" si="75"/>
        <v>0</v>
      </c>
      <c r="CM74" s="400">
        <f t="shared" si="75"/>
        <v>0</v>
      </c>
      <c r="CN74" s="400">
        <f t="shared" si="75"/>
        <v>0</v>
      </c>
      <c r="CO74" s="400">
        <f t="shared" si="75"/>
        <v>0</v>
      </c>
      <c r="CP74" s="400">
        <f t="shared" si="75"/>
        <v>0</v>
      </c>
      <c r="CQ74" s="400">
        <f t="shared" si="75"/>
        <v>0</v>
      </c>
      <c r="CR74" s="400">
        <f t="shared" si="75"/>
        <v>0</v>
      </c>
      <c r="CS74" s="400">
        <f t="shared" si="75"/>
        <v>0</v>
      </c>
      <c r="CT74" s="400">
        <f t="shared" si="75"/>
        <v>0</v>
      </c>
      <c r="CU74" s="400">
        <f t="shared" ref="CL74:CY87" si="183">SUM(AC74,AQ74,BE74,BS74,CG74)</f>
        <v>0</v>
      </c>
      <c r="CV74" s="400">
        <f t="shared" si="183"/>
        <v>0</v>
      </c>
      <c r="CW74" s="400">
        <f t="shared" si="183"/>
        <v>0</v>
      </c>
      <c r="CX74" s="400">
        <f t="shared" si="183"/>
        <v>0</v>
      </c>
      <c r="CY74" s="400">
        <f t="shared" si="183"/>
        <v>0</v>
      </c>
      <c r="CZ74" s="286" t="str">
        <f>IF(G0228_1074205010351_02_0_69_!CT74="","",G0228_1074205010351_02_0_69_!CT74)</f>
        <v>нд</v>
      </c>
    </row>
    <row r="75" spans="1:104" ht="78.75" x14ac:dyDescent="0.25">
      <c r="A75" s="297" t="str">
        <f>G0228_1074205010351_02_0_69_!A75</f>
        <v>1.3.1</v>
      </c>
      <c r="B75" s="298"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297" t="str">
        <f>G0228_1074205010351_02_0_69_!C75</f>
        <v>Г</v>
      </c>
      <c r="D75" s="374">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c r="AS75" s="374">
        <v>0</v>
      </c>
      <c r="AT75" s="374">
        <v>0</v>
      </c>
      <c r="AU75" s="374">
        <v>0</v>
      </c>
      <c r="AV75" s="374">
        <v>0</v>
      </c>
      <c r="AW75" s="374">
        <v>0</v>
      </c>
      <c r="AX75" s="374">
        <v>0</v>
      </c>
      <c r="AY75" s="374">
        <v>0</v>
      </c>
      <c r="AZ75" s="374">
        <v>0</v>
      </c>
      <c r="BA75" s="374">
        <v>0</v>
      </c>
      <c r="BB75" s="374">
        <v>0</v>
      </c>
      <c r="BC75" s="374">
        <v>0</v>
      </c>
      <c r="BD75" s="374">
        <v>0</v>
      </c>
      <c r="BE75" s="374">
        <v>0</v>
      </c>
      <c r="BF75" s="374">
        <v>0</v>
      </c>
      <c r="BG75" s="374">
        <v>0</v>
      </c>
      <c r="BH75" s="374">
        <v>0</v>
      </c>
      <c r="BI75" s="374">
        <v>0</v>
      </c>
      <c r="BJ75" s="374">
        <v>0</v>
      </c>
      <c r="BK75" s="374">
        <v>0</v>
      </c>
      <c r="BL75" s="374">
        <v>0</v>
      </c>
      <c r="BM75" s="374">
        <v>0</v>
      </c>
      <c r="BN75" s="374">
        <v>0</v>
      </c>
      <c r="BO75" s="374">
        <v>0</v>
      </c>
      <c r="BP75" s="374">
        <v>0</v>
      </c>
      <c r="BQ75" s="374">
        <v>0</v>
      </c>
      <c r="BR75" s="374">
        <v>0</v>
      </c>
      <c r="BS75" s="374">
        <v>0</v>
      </c>
      <c r="BT75" s="374">
        <v>0</v>
      </c>
      <c r="BU75" s="374">
        <v>0</v>
      </c>
      <c r="BV75" s="374">
        <v>0</v>
      </c>
      <c r="BW75" s="374">
        <v>0</v>
      </c>
      <c r="BX75" s="374">
        <v>0</v>
      </c>
      <c r="BY75" s="374">
        <v>0</v>
      </c>
      <c r="BZ75" s="374">
        <v>0</v>
      </c>
      <c r="CA75" s="374">
        <v>0</v>
      </c>
      <c r="CB75" s="374">
        <v>0</v>
      </c>
      <c r="CC75" s="374">
        <v>0</v>
      </c>
      <c r="CD75" s="374">
        <v>0</v>
      </c>
      <c r="CE75" s="374">
        <v>0</v>
      </c>
      <c r="CF75" s="374">
        <v>0</v>
      </c>
      <c r="CG75" s="374">
        <v>0</v>
      </c>
      <c r="CH75" s="374">
        <v>0</v>
      </c>
      <c r="CI75" s="374">
        <v>0</v>
      </c>
      <c r="CJ75" s="374">
        <v>0</v>
      </c>
      <c r="CK75" s="374">
        <v>0</v>
      </c>
      <c r="CL75" s="400">
        <f t="shared" si="183"/>
        <v>0</v>
      </c>
      <c r="CM75" s="400">
        <f t="shared" si="183"/>
        <v>0</v>
      </c>
      <c r="CN75" s="400">
        <f t="shared" si="183"/>
        <v>0</v>
      </c>
      <c r="CO75" s="400">
        <f t="shared" si="183"/>
        <v>0</v>
      </c>
      <c r="CP75" s="400">
        <f t="shared" si="183"/>
        <v>0</v>
      </c>
      <c r="CQ75" s="400">
        <f t="shared" si="183"/>
        <v>0</v>
      </c>
      <c r="CR75" s="400">
        <f t="shared" si="183"/>
        <v>0</v>
      </c>
      <c r="CS75" s="400">
        <f t="shared" si="183"/>
        <v>0</v>
      </c>
      <c r="CT75" s="400">
        <f t="shared" si="183"/>
        <v>0</v>
      </c>
      <c r="CU75" s="400">
        <f t="shared" si="183"/>
        <v>0</v>
      </c>
      <c r="CV75" s="400">
        <f t="shared" si="183"/>
        <v>0</v>
      </c>
      <c r="CW75" s="400">
        <f t="shared" si="183"/>
        <v>0</v>
      </c>
      <c r="CX75" s="400">
        <f t="shared" si="183"/>
        <v>0</v>
      </c>
      <c r="CY75" s="400">
        <f t="shared" si="183"/>
        <v>0</v>
      </c>
      <c r="CZ75" s="286" t="str">
        <f>IF(G0228_1074205010351_02_0_69_!CT75="","",G0228_1074205010351_02_0_69_!CT75)</f>
        <v>нд</v>
      </c>
    </row>
    <row r="76" spans="1:104" ht="78.75" x14ac:dyDescent="0.25">
      <c r="A76" s="297" t="str">
        <f>G0228_1074205010351_02_0_69_!A76</f>
        <v>1.3.2</v>
      </c>
      <c r="B76" s="298" t="str">
        <f>G0228_1074205010351_02_0_69_!B76</f>
        <v>Инвестиционные проекты, предусмотренные схемой и программой развития субъекта Российской Федерации, всего, в том числе:</v>
      </c>
      <c r="C76" s="297" t="str">
        <f>G0228_1074205010351_02_0_69_!C76</f>
        <v>Г</v>
      </c>
      <c r="D76" s="374">
        <f t="shared" ref="D76:AI76" si="184">SUM(D77:D77)</f>
        <v>0</v>
      </c>
      <c r="E76" s="374">
        <f t="shared" si="184"/>
        <v>0</v>
      </c>
      <c r="F76" s="374">
        <f t="shared" si="184"/>
        <v>0</v>
      </c>
      <c r="G76" s="374">
        <f t="shared" si="184"/>
        <v>0</v>
      </c>
      <c r="H76" s="374">
        <f t="shared" si="184"/>
        <v>0</v>
      </c>
      <c r="I76" s="374">
        <f t="shared" si="184"/>
        <v>0</v>
      </c>
      <c r="J76" s="374">
        <f t="shared" si="184"/>
        <v>0</v>
      </c>
      <c r="K76" s="374">
        <f t="shared" si="184"/>
        <v>0</v>
      </c>
      <c r="L76" s="374">
        <f t="shared" si="184"/>
        <v>0</v>
      </c>
      <c r="M76" s="374">
        <f t="shared" si="184"/>
        <v>0</v>
      </c>
      <c r="N76" s="374">
        <f t="shared" si="184"/>
        <v>0</v>
      </c>
      <c r="O76" s="374">
        <f t="shared" si="184"/>
        <v>0</v>
      </c>
      <c r="P76" s="374">
        <f t="shared" si="184"/>
        <v>0</v>
      </c>
      <c r="Q76" s="374">
        <f t="shared" si="184"/>
        <v>0</v>
      </c>
      <c r="R76" s="374">
        <f t="shared" si="184"/>
        <v>0</v>
      </c>
      <c r="S76" s="374">
        <f t="shared" si="184"/>
        <v>0</v>
      </c>
      <c r="T76" s="374">
        <f t="shared" si="184"/>
        <v>0</v>
      </c>
      <c r="U76" s="374">
        <f t="shared" si="184"/>
        <v>0</v>
      </c>
      <c r="V76" s="374">
        <f t="shared" si="184"/>
        <v>0</v>
      </c>
      <c r="W76" s="374">
        <f t="shared" si="184"/>
        <v>0</v>
      </c>
      <c r="X76" s="374">
        <f t="shared" si="184"/>
        <v>0</v>
      </c>
      <c r="Y76" s="374">
        <f t="shared" si="184"/>
        <v>0</v>
      </c>
      <c r="Z76" s="374">
        <f t="shared" si="184"/>
        <v>0</v>
      </c>
      <c r="AA76" s="374">
        <f t="shared" si="184"/>
        <v>0</v>
      </c>
      <c r="AB76" s="374">
        <f t="shared" si="184"/>
        <v>0</v>
      </c>
      <c r="AC76" s="374">
        <f t="shared" si="184"/>
        <v>0</v>
      </c>
      <c r="AD76" s="374">
        <f t="shared" si="184"/>
        <v>0</v>
      </c>
      <c r="AE76" s="374">
        <f t="shared" si="184"/>
        <v>0</v>
      </c>
      <c r="AF76" s="374">
        <f t="shared" si="184"/>
        <v>0</v>
      </c>
      <c r="AG76" s="374">
        <f t="shared" si="184"/>
        <v>0</v>
      </c>
      <c r="AH76" s="374">
        <f t="shared" si="184"/>
        <v>0</v>
      </c>
      <c r="AI76" s="374">
        <f t="shared" si="184"/>
        <v>0</v>
      </c>
      <c r="AJ76" s="374">
        <f t="shared" ref="AJ76:BO76" si="185">SUM(AJ77:AJ77)</f>
        <v>0</v>
      </c>
      <c r="AK76" s="374">
        <f t="shared" si="185"/>
        <v>0</v>
      </c>
      <c r="AL76" s="374">
        <f t="shared" si="185"/>
        <v>0</v>
      </c>
      <c r="AM76" s="374">
        <f t="shared" si="185"/>
        <v>0</v>
      </c>
      <c r="AN76" s="374">
        <f t="shared" si="185"/>
        <v>0</v>
      </c>
      <c r="AO76" s="374">
        <f t="shared" si="185"/>
        <v>0</v>
      </c>
      <c r="AP76" s="374">
        <f t="shared" si="185"/>
        <v>0</v>
      </c>
      <c r="AQ76" s="374">
        <f t="shared" si="185"/>
        <v>0</v>
      </c>
      <c r="AR76" s="374">
        <f t="shared" si="185"/>
        <v>0</v>
      </c>
      <c r="AS76" s="374">
        <f t="shared" si="185"/>
        <v>0</v>
      </c>
      <c r="AT76" s="374">
        <f t="shared" si="185"/>
        <v>0</v>
      </c>
      <c r="AU76" s="374">
        <f t="shared" si="185"/>
        <v>0</v>
      </c>
      <c r="AV76" s="374">
        <f t="shared" si="185"/>
        <v>0</v>
      </c>
      <c r="AW76" s="374">
        <f t="shared" si="185"/>
        <v>0</v>
      </c>
      <c r="AX76" s="374">
        <f t="shared" si="185"/>
        <v>0</v>
      </c>
      <c r="AY76" s="374">
        <f t="shared" si="185"/>
        <v>0</v>
      </c>
      <c r="AZ76" s="374">
        <f t="shared" si="185"/>
        <v>0</v>
      </c>
      <c r="BA76" s="374">
        <f t="shared" si="185"/>
        <v>0</v>
      </c>
      <c r="BB76" s="374">
        <f t="shared" si="185"/>
        <v>0</v>
      </c>
      <c r="BC76" s="374">
        <f t="shared" si="185"/>
        <v>0</v>
      </c>
      <c r="BD76" s="374">
        <f t="shared" si="185"/>
        <v>0</v>
      </c>
      <c r="BE76" s="374">
        <f t="shared" si="185"/>
        <v>0</v>
      </c>
      <c r="BF76" s="374">
        <f t="shared" si="185"/>
        <v>0</v>
      </c>
      <c r="BG76" s="374">
        <f t="shared" si="185"/>
        <v>0</v>
      </c>
      <c r="BH76" s="374">
        <f t="shared" si="185"/>
        <v>0</v>
      </c>
      <c r="BI76" s="374">
        <f t="shared" si="185"/>
        <v>0</v>
      </c>
      <c r="BJ76" s="374">
        <f t="shared" si="185"/>
        <v>0</v>
      </c>
      <c r="BK76" s="374">
        <f t="shared" si="185"/>
        <v>0</v>
      </c>
      <c r="BL76" s="374">
        <f t="shared" si="185"/>
        <v>0</v>
      </c>
      <c r="BM76" s="374">
        <f t="shared" si="185"/>
        <v>0</v>
      </c>
      <c r="BN76" s="374">
        <f t="shared" si="185"/>
        <v>0</v>
      </c>
      <c r="BO76" s="374">
        <f t="shared" si="185"/>
        <v>0</v>
      </c>
      <c r="BP76" s="374">
        <f t="shared" ref="BP76:CK76" si="186">SUM(BP77:BP77)</f>
        <v>0</v>
      </c>
      <c r="BQ76" s="374">
        <f t="shared" si="186"/>
        <v>0</v>
      </c>
      <c r="BR76" s="374">
        <f t="shared" si="186"/>
        <v>0</v>
      </c>
      <c r="BS76" s="374">
        <f t="shared" si="186"/>
        <v>0</v>
      </c>
      <c r="BT76" s="374">
        <f t="shared" si="186"/>
        <v>0</v>
      </c>
      <c r="BU76" s="374">
        <f t="shared" si="186"/>
        <v>0</v>
      </c>
      <c r="BV76" s="374">
        <f t="shared" si="186"/>
        <v>0</v>
      </c>
      <c r="BW76" s="374">
        <f t="shared" si="186"/>
        <v>0</v>
      </c>
      <c r="BX76" s="374">
        <f t="shared" si="186"/>
        <v>0</v>
      </c>
      <c r="BY76" s="374">
        <f t="shared" si="186"/>
        <v>0</v>
      </c>
      <c r="BZ76" s="374">
        <f t="shared" si="186"/>
        <v>0</v>
      </c>
      <c r="CA76" s="374">
        <f t="shared" si="186"/>
        <v>0</v>
      </c>
      <c r="CB76" s="374">
        <f t="shared" si="186"/>
        <v>0</v>
      </c>
      <c r="CC76" s="374">
        <f t="shared" si="186"/>
        <v>0</v>
      </c>
      <c r="CD76" s="374">
        <f t="shared" si="186"/>
        <v>0</v>
      </c>
      <c r="CE76" s="374">
        <f t="shared" si="186"/>
        <v>0</v>
      </c>
      <c r="CF76" s="374">
        <f t="shared" si="186"/>
        <v>0</v>
      </c>
      <c r="CG76" s="374">
        <f t="shared" si="186"/>
        <v>0</v>
      </c>
      <c r="CH76" s="374">
        <f t="shared" si="186"/>
        <v>0</v>
      </c>
      <c r="CI76" s="374">
        <f t="shared" si="186"/>
        <v>0</v>
      </c>
      <c r="CJ76" s="374">
        <f t="shared" si="186"/>
        <v>0</v>
      </c>
      <c r="CK76" s="374">
        <f t="shared" si="186"/>
        <v>0</v>
      </c>
      <c r="CL76" s="400">
        <f t="shared" si="183"/>
        <v>0</v>
      </c>
      <c r="CM76" s="400">
        <f t="shared" si="183"/>
        <v>0</v>
      </c>
      <c r="CN76" s="400">
        <f t="shared" si="183"/>
        <v>0</v>
      </c>
      <c r="CO76" s="400">
        <f t="shared" si="183"/>
        <v>0</v>
      </c>
      <c r="CP76" s="400">
        <f t="shared" si="183"/>
        <v>0</v>
      </c>
      <c r="CQ76" s="400">
        <f t="shared" si="183"/>
        <v>0</v>
      </c>
      <c r="CR76" s="400">
        <f t="shared" si="183"/>
        <v>0</v>
      </c>
      <c r="CS76" s="400">
        <f t="shared" si="183"/>
        <v>0</v>
      </c>
      <c r="CT76" s="400">
        <f t="shared" si="183"/>
        <v>0</v>
      </c>
      <c r="CU76" s="400">
        <f t="shared" si="183"/>
        <v>0</v>
      </c>
      <c r="CV76" s="400">
        <f t="shared" si="183"/>
        <v>0</v>
      </c>
      <c r="CW76" s="400">
        <f t="shared" si="183"/>
        <v>0</v>
      </c>
      <c r="CX76" s="400">
        <f t="shared" si="183"/>
        <v>0</v>
      </c>
      <c r="CY76" s="400">
        <f t="shared" si="183"/>
        <v>0</v>
      </c>
      <c r="CZ76" s="286" t="str">
        <f>IF(G0228_1074205010351_02_0_69_!CT76="","",G0228_1074205010351_02_0_69_!CT76)</f>
        <v>нд</v>
      </c>
    </row>
    <row r="77" spans="1:104" hidden="1" x14ac:dyDescent="0.25">
      <c r="A77" s="297"/>
      <c r="B77" s="298"/>
      <c r="C77" s="297"/>
      <c r="D77" s="374"/>
      <c r="E77" s="374"/>
      <c r="F77" s="374"/>
      <c r="G77" s="374"/>
      <c r="H77" s="374"/>
      <c r="I77" s="374"/>
      <c r="J77" s="374"/>
      <c r="K77" s="374"/>
      <c r="L77" s="374"/>
      <c r="M77" s="374"/>
      <c r="N77" s="374"/>
      <c r="O77" s="374"/>
      <c r="P77" s="374"/>
      <c r="Q77" s="374"/>
      <c r="R77" s="374"/>
      <c r="S77" s="374"/>
      <c r="T77" s="374"/>
      <c r="U77" s="374"/>
      <c r="V77" s="374"/>
      <c r="W77" s="374"/>
      <c r="X77" s="374"/>
      <c r="Y77" s="374"/>
      <c r="Z77" s="374"/>
      <c r="AA77" s="374"/>
      <c r="AB77" s="374"/>
      <c r="AC77" s="374"/>
      <c r="AD77" s="374"/>
      <c r="AE77" s="374"/>
      <c r="AF77" s="374"/>
      <c r="AG77" s="374"/>
      <c r="AH77" s="374"/>
      <c r="AI77" s="374"/>
      <c r="AJ77" s="374"/>
      <c r="AK77" s="374"/>
      <c r="AL77" s="374"/>
      <c r="AM77" s="374"/>
      <c r="AN77" s="374"/>
      <c r="AO77" s="374"/>
      <c r="AP77" s="374"/>
      <c r="AQ77" s="374"/>
      <c r="AR77" s="374"/>
      <c r="AS77" s="374"/>
      <c r="AT77" s="374"/>
      <c r="AU77" s="374"/>
      <c r="AV77" s="374"/>
      <c r="AW77" s="374"/>
      <c r="AX77" s="374"/>
      <c r="AY77" s="374"/>
      <c r="AZ77" s="374"/>
      <c r="BA77" s="374"/>
      <c r="BB77" s="374"/>
      <c r="BC77" s="374"/>
      <c r="BD77" s="374"/>
      <c r="BE77" s="374"/>
      <c r="BF77" s="374"/>
      <c r="BG77" s="374"/>
      <c r="BH77" s="374"/>
      <c r="BI77" s="374"/>
      <c r="BJ77" s="374"/>
      <c r="BK77" s="374"/>
      <c r="BL77" s="374"/>
      <c r="BM77" s="374"/>
      <c r="BN77" s="374"/>
      <c r="BO77" s="374"/>
      <c r="BP77" s="374"/>
      <c r="BQ77" s="374"/>
      <c r="BR77" s="374"/>
      <c r="BS77" s="374"/>
      <c r="BT77" s="374"/>
      <c r="BU77" s="374"/>
      <c r="BV77" s="374"/>
      <c r="BW77" s="374"/>
      <c r="BX77" s="374"/>
      <c r="BY77" s="374"/>
      <c r="BZ77" s="374"/>
      <c r="CA77" s="374"/>
      <c r="CB77" s="374"/>
      <c r="CC77" s="374"/>
      <c r="CD77" s="374"/>
      <c r="CE77" s="374"/>
      <c r="CF77" s="374"/>
      <c r="CG77" s="374"/>
      <c r="CH77" s="374"/>
      <c r="CI77" s="374"/>
      <c r="CJ77" s="374"/>
      <c r="CK77" s="374"/>
      <c r="CL77" s="400"/>
      <c r="CM77" s="400"/>
      <c r="CN77" s="400"/>
      <c r="CO77" s="400"/>
      <c r="CP77" s="400"/>
      <c r="CQ77" s="400"/>
      <c r="CR77" s="400"/>
      <c r="CS77" s="400"/>
      <c r="CT77" s="400"/>
      <c r="CU77" s="400"/>
      <c r="CV77" s="400"/>
      <c r="CW77" s="400"/>
      <c r="CX77" s="400"/>
      <c r="CY77" s="400"/>
      <c r="CZ77" s="286"/>
    </row>
    <row r="78" spans="1:104" ht="47.25" x14ac:dyDescent="0.25">
      <c r="A78" s="297" t="str">
        <f>G0228_1074205010351_02_0_69_!A78</f>
        <v>1.4</v>
      </c>
      <c r="B78" s="298" t="str">
        <f>G0228_1074205010351_02_0_69_!B78</f>
        <v>Прочее новое строительство объектов электросетевого хозяйства, всего, в том числе:</v>
      </c>
      <c r="C78" s="297" t="str">
        <f>G0228_1074205010351_02_0_69_!C78</f>
        <v>Г</v>
      </c>
      <c r="D78" s="374">
        <f t="shared" ref="D78:AI78" si="187">SUM(D79:D82)</f>
        <v>0</v>
      </c>
      <c r="E78" s="374">
        <f t="shared" si="187"/>
        <v>0</v>
      </c>
      <c r="F78" s="374">
        <f t="shared" si="187"/>
        <v>0</v>
      </c>
      <c r="G78" s="374">
        <f t="shared" si="187"/>
        <v>0</v>
      </c>
      <c r="H78" s="374">
        <f t="shared" si="187"/>
        <v>0</v>
      </c>
      <c r="I78" s="374">
        <f t="shared" si="187"/>
        <v>0</v>
      </c>
      <c r="J78" s="374">
        <f t="shared" si="187"/>
        <v>0</v>
      </c>
      <c r="K78" s="374">
        <f t="shared" si="187"/>
        <v>0</v>
      </c>
      <c r="L78" s="374">
        <f t="shared" si="187"/>
        <v>0</v>
      </c>
      <c r="M78" s="374">
        <f t="shared" si="187"/>
        <v>0</v>
      </c>
      <c r="N78" s="374">
        <f t="shared" si="187"/>
        <v>0</v>
      </c>
      <c r="O78" s="374">
        <f t="shared" si="187"/>
        <v>0</v>
      </c>
      <c r="P78" s="374">
        <f t="shared" si="187"/>
        <v>0</v>
      </c>
      <c r="Q78" s="374">
        <f t="shared" si="187"/>
        <v>0</v>
      </c>
      <c r="R78" s="374">
        <f t="shared" si="187"/>
        <v>0</v>
      </c>
      <c r="S78" s="374">
        <f t="shared" si="187"/>
        <v>0</v>
      </c>
      <c r="T78" s="374">
        <f t="shared" si="187"/>
        <v>0</v>
      </c>
      <c r="U78" s="374">
        <f t="shared" si="187"/>
        <v>0</v>
      </c>
      <c r="V78" s="374">
        <f t="shared" si="187"/>
        <v>0</v>
      </c>
      <c r="W78" s="374">
        <f t="shared" si="187"/>
        <v>0</v>
      </c>
      <c r="X78" s="374">
        <f t="shared" si="187"/>
        <v>0</v>
      </c>
      <c r="Y78" s="374">
        <f t="shared" si="187"/>
        <v>0</v>
      </c>
      <c r="Z78" s="374">
        <f t="shared" si="187"/>
        <v>0</v>
      </c>
      <c r="AA78" s="374">
        <f t="shared" si="187"/>
        <v>0</v>
      </c>
      <c r="AB78" s="374">
        <f t="shared" si="187"/>
        <v>0</v>
      </c>
      <c r="AC78" s="374">
        <f t="shared" si="187"/>
        <v>0</v>
      </c>
      <c r="AD78" s="374">
        <f t="shared" si="187"/>
        <v>0</v>
      </c>
      <c r="AE78" s="374">
        <f t="shared" si="187"/>
        <v>0</v>
      </c>
      <c r="AF78" s="374">
        <f t="shared" si="187"/>
        <v>0</v>
      </c>
      <c r="AG78" s="374">
        <v>0</v>
      </c>
      <c r="AH78" s="374">
        <f t="shared" si="187"/>
        <v>0</v>
      </c>
      <c r="AI78" s="374">
        <f t="shared" si="187"/>
        <v>0</v>
      </c>
      <c r="AJ78" s="374">
        <f t="shared" ref="AJ78:BO78" si="188">SUM(AJ79:AJ82)</f>
        <v>0</v>
      </c>
      <c r="AK78" s="374">
        <f t="shared" si="188"/>
        <v>0</v>
      </c>
      <c r="AL78" s="374">
        <f t="shared" si="188"/>
        <v>0</v>
      </c>
      <c r="AM78" s="374">
        <f t="shared" si="188"/>
        <v>0</v>
      </c>
      <c r="AN78" s="374">
        <f t="shared" si="188"/>
        <v>0</v>
      </c>
      <c r="AO78" s="374">
        <f t="shared" si="188"/>
        <v>0</v>
      </c>
      <c r="AP78" s="374">
        <f t="shared" si="188"/>
        <v>0</v>
      </c>
      <c r="AQ78" s="374">
        <f t="shared" si="188"/>
        <v>0</v>
      </c>
      <c r="AR78" s="374">
        <f t="shared" si="188"/>
        <v>0</v>
      </c>
      <c r="AS78" s="374">
        <f t="shared" si="188"/>
        <v>0</v>
      </c>
      <c r="AT78" s="374">
        <f t="shared" si="188"/>
        <v>0</v>
      </c>
      <c r="AU78" s="374">
        <f t="shared" si="188"/>
        <v>0</v>
      </c>
      <c r="AV78" s="374">
        <f t="shared" si="188"/>
        <v>0</v>
      </c>
      <c r="AW78" s="374">
        <f t="shared" si="188"/>
        <v>0</v>
      </c>
      <c r="AX78" s="374">
        <f t="shared" si="188"/>
        <v>0</v>
      </c>
      <c r="AY78" s="374">
        <f t="shared" si="188"/>
        <v>0</v>
      </c>
      <c r="AZ78" s="374">
        <f t="shared" si="188"/>
        <v>0</v>
      </c>
      <c r="BA78" s="374">
        <f t="shared" si="188"/>
        <v>0</v>
      </c>
      <c r="BB78" s="374">
        <f t="shared" si="188"/>
        <v>0</v>
      </c>
      <c r="BC78" s="374">
        <f t="shared" si="188"/>
        <v>0</v>
      </c>
      <c r="BD78" s="374">
        <f t="shared" si="188"/>
        <v>0</v>
      </c>
      <c r="BE78" s="374">
        <f t="shared" si="188"/>
        <v>0</v>
      </c>
      <c r="BF78" s="374">
        <f t="shared" si="188"/>
        <v>0</v>
      </c>
      <c r="BG78" s="374">
        <f t="shared" si="188"/>
        <v>0</v>
      </c>
      <c r="BH78" s="374">
        <f t="shared" si="188"/>
        <v>0</v>
      </c>
      <c r="BI78" s="374">
        <f t="shared" si="188"/>
        <v>0</v>
      </c>
      <c r="BJ78" s="374">
        <f t="shared" si="188"/>
        <v>0</v>
      </c>
      <c r="BK78" s="374">
        <f t="shared" si="188"/>
        <v>0</v>
      </c>
      <c r="BL78" s="374">
        <f t="shared" si="188"/>
        <v>0</v>
      </c>
      <c r="BM78" s="374">
        <f t="shared" si="188"/>
        <v>0</v>
      </c>
      <c r="BN78" s="374">
        <f t="shared" si="188"/>
        <v>0</v>
      </c>
      <c r="BO78" s="374">
        <f t="shared" si="188"/>
        <v>0</v>
      </c>
      <c r="BP78" s="374">
        <f t="shared" ref="BP78:CK78" si="189">SUM(BP79:BP82)</f>
        <v>0</v>
      </c>
      <c r="BQ78" s="374">
        <f t="shared" si="189"/>
        <v>0</v>
      </c>
      <c r="BR78" s="374">
        <f t="shared" si="189"/>
        <v>0</v>
      </c>
      <c r="BS78" s="374">
        <f t="shared" si="189"/>
        <v>0</v>
      </c>
      <c r="BT78" s="374">
        <f t="shared" si="189"/>
        <v>0</v>
      </c>
      <c r="BU78" s="374">
        <f t="shared" si="189"/>
        <v>0</v>
      </c>
      <c r="BV78" s="374">
        <f t="shared" si="189"/>
        <v>0</v>
      </c>
      <c r="BW78" s="374">
        <f t="shared" si="189"/>
        <v>0</v>
      </c>
      <c r="BX78" s="374">
        <f t="shared" si="189"/>
        <v>0</v>
      </c>
      <c r="BY78" s="374">
        <f t="shared" si="189"/>
        <v>0</v>
      </c>
      <c r="BZ78" s="374">
        <f t="shared" si="189"/>
        <v>0</v>
      </c>
      <c r="CA78" s="374">
        <f t="shared" si="189"/>
        <v>0</v>
      </c>
      <c r="CB78" s="374">
        <f t="shared" si="189"/>
        <v>0</v>
      </c>
      <c r="CC78" s="374">
        <f t="shared" si="189"/>
        <v>0</v>
      </c>
      <c r="CD78" s="374">
        <f t="shared" si="189"/>
        <v>0</v>
      </c>
      <c r="CE78" s="374">
        <f t="shared" si="189"/>
        <v>0</v>
      </c>
      <c r="CF78" s="374">
        <f t="shared" si="189"/>
        <v>0</v>
      </c>
      <c r="CG78" s="374">
        <f t="shared" si="189"/>
        <v>0</v>
      </c>
      <c r="CH78" s="374">
        <f t="shared" si="189"/>
        <v>0</v>
      </c>
      <c r="CI78" s="374">
        <f t="shared" si="189"/>
        <v>0</v>
      </c>
      <c r="CJ78" s="374">
        <f t="shared" si="189"/>
        <v>0</v>
      </c>
      <c r="CK78" s="374">
        <f t="shared" si="189"/>
        <v>0</v>
      </c>
      <c r="CL78" s="400">
        <f t="shared" si="183"/>
        <v>0</v>
      </c>
      <c r="CM78" s="400">
        <f t="shared" si="183"/>
        <v>0</v>
      </c>
      <c r="CN78" s="400">
        <f t="shared" si="183"/>
        <v>0</v>
      </c>
      <c r="CO78" s="400">
        <f t="shared" si="183"/>
        <v>0</v>
      </c>
      <c r="CP78" s="400">
        <f t="shared" si="183"/>
        <v>0</v>
      </c>
      <c r="CQ78" s="400">
        <f t="shared" si="183"/>
        <v>0</v>
      </c>
      <c r="CR78" s="400">
        <f t="shared" si="183"/>
        <v>0</v>
      </c>
      <c r="CS78" s="400">
        <f t="shared" si="183"/>
        <v>0</v>
      </c>
      <c r="CT78" s="400">
        <f t="shared" si="183"/>
        <v>0</v>
      </c>
      <c r="CU78" s="400">
        <f t="shared" si="183"/>
        <v>0</v>
      </c>
      <c r="CV78" s="400">
        <f t="shared" si="183"/>
        <v>0</v>
      </c>
      <c r="CW78" s="400">
        <f t="shared" si="183"/>
        <v>0</v>
      </c>
      <c r="CX78" s="400">
        <f t="shared" si="183"/>
        <v>0</v>
      </c>
      <c r="CY78" s="400">
        <f t="shared" si="183"/>
        <v>0</v>
      </c>
      <c r="CZ78" s="286" t="str">
        <f>IF(G0228_1074205010351_02_0_69_!CT78="","",G0228_1074205010351_02_0_69_!CT78)</f>
        <v>нд</v>
      </c>
    </row>
    <row r="79" spans="1:104" hidden="1" x14ac:dyDescent="0.25">
      <c r="A79" s="297"/>
      <c r="B79" s="298"/>
      <c r="C79" s="297"/>
      <c r="D79" s="501"/>
      <c r="E79" s="501"/>
      <c r="F79" s="501"/>
      <c r="G79" s="501"/>
      <c r="H79" s="501"/>
      <c r="I79" s="501"/>
      <c r="J79" s="501"/>
      <c r="K79" s="501"/>
      <c r="L79" s="501"/>
      <c r="M79" s="501"/>
      <c r="N79" s="501"/>
      <c r="O79" s="501"/>
      <c r="P79" s="501"/>
      <c r="Q79" s="501"/>
      <c r="R79" s="501"/>
      <c r="S79" s="501"/>
      <c r="T79" s="501"/>
      <c r="U79" s="501"/>
      <c r="V79" s="501"/>
      <c r="W79" s="501"/>
      <c r="X79" s="501"/>
      <c r="Y79" s="501"/>
      <c r="Z79" s="501"/>
      <c r="AA79" s="501"/>
      <c r="AB79" s="501"/>
      <c r="AC79" s="501"/>
      <c r="AD79" s="501"/>
      <c r="AE79" s="501"/>
      <c r="AF79" s="501"/>
      <c r="AG79" s="501"/>
      <c r="AH79" s="501"/>
      <c r="AI79" s="501"/>
      <c r="AJ79" s="501"/>
      <c r="AK79" s="501"/>
      <c r="AL79" s="501"/>
      <c r="AM79" s="501"/>
      <c r="AN79" s="501"/>
      <c r="AO79" s="501"/>
      <c r="AP79" s="501"/>
      <c r="AQ79" s="501"/>
      <c r="AR79" s="501"/>
      <c r="AS79" s="501"/>
      <c r="AT79" s="501"/>
      <c r="AU79" s="501"/>
      <c r="AV79" s="501"/>
      <c r="AW79" s="501"/>
      <c r="AX79" s="501"/>
      <c r="AY79" s="501"/>
      <c r="AZ79" s="501"/>
      <c r="BA79" s="501"/>
      <c r="BB79" s="501"/>
      <c r="BC79" s="501"/>
      <c r="BD79" s="501"/>
      <c r="BE79" s="501"/>
      <c r="BF79" s="501"/>
      <c r="BG79" s="501"/>
      <c r="BH79" s="501"/>
      <c r="BI79" s="501"/>
      <c r="BJ79" s="501"/>
      <c r="BK79" s="501"/>
      <c r="BL79" s="501"/>
      <c r="BM79" s="501"/>
      <c r="BN79" s="501"/>
      <c r="BO79" s="501"/>
      <c r="BP79" s="501"/>
      <c r="BQ79" s="501"/>
      <c r="BR79" s="501"/>
      <c r="BS79" s="501"/>
      <c r="BT79" s="501"/>
      <c r="BU79" s="501"/>
      <c r="BV79" s="501"/>
      <c r="BW79" s="501"/>
      <c r="BX79" s="501"/>
      <c r="BY79" s="501"/>
      <c r="BZ79" s="501"/>
      <c r="CA79" s="501"/>
      <c r="CB79" s="501"/>
      <c r="CC79" s="501"/>
      <c r="CD79" s="501"/>
      <c r="CE79" s="501"/>
      <c r="CF79" s="501"/>
      <c r="CG79" s="501"/>
      <c r="CH79" s="501"/>
      <c r="CI79" s="501"/>
      <c r="CJ79" s="501"/>
      <c r="CK79" s="501"/>
      <c r="CL79" s="400"/>
      <c r="CM79" s="400"/>
      <c r="CN79" s="400"/>
      <c r="CO79" s="400"/>
      <c r="CP79" s="400"/>
      <c r="CQ79" s="400"/>
      <c r="CR79" s="400"/>
      <c r="CS79" s="400"/>
      <c r="CT79" s="400"/>
      <c r="CU79" s="400"/>
      <c r="CV79" s="400"/>
      <c r="CW79" s="400"/>
      <c r="CX79" s="400"/>
      <c r="CY79" s="400"/>
      <c r="CZ79" s="286"/>
    </row>
    <row r="80" spans="1:104" hidden="1" x14ac:dyDescent="0.25">
      <c r="A80" s="297"/>
      <c r="B80" s="298"/>
      <c r="C80" s="297"/>
      <c r="D80" s="501"/>
      <c r="E80" s="501"/>
      <c r="F80" s="501"/>
      <c r="G80" s="501"/>
      <c r="H80" s="501"/>
      <c r="I80" s="501"/>
      <c r="J80" s="501"/>
      <c r="K80" s="501"/>
      <c r="L80" s="501"/>
      <c r="M80" s="501"/>
      <c r="N80" s="501"/>
      <c r="O80" s="501"/>
      <c r="P80" s="501"/>
      <c r="Q80" s="501"/>
      <c r="R80" s="501"/>
      <c r="S80" s="501"/>
      <c r="T80" s="501"/>
      <c r="U80" s="501"/>
      <c r="V80" s="501"/>
      <c r="W80" s="501"/>
      <c r="X80" s="501"/>
      <c r="Y80" s="501"/>
      <c r="Z80" s="501"/>
      <c r="AA80" s="501"/>
      <c r="AB80" s="501"/>
      <c r="AC80" s="501"/>
      <c r="AD80" s="501"/>
      <c r="AE80" s="501"/>
      <c r="AF80" s="501"/>
      <c r="AG80" s="501"/>
      <c r="AH80" s="501"/>
      <c r="AI80" s="501"/>
      <c r="AJ80" s="501"/>
      <c r="AK80" s="501"/>
      <c r="AL80" s="501"/>
      <c r="AM80" s="501"/>
      <c r="AN80" s="501"/>
      <c r="AO80" s="501"/>
      <c r="AP80" s="501"/>
      <c r="AQ80" s="501"/>
      <c r="AR80" s="501"/>
      <c r="AS80" s="501"/>
      <c r="AT80" s="501"/>
      <c r="AU80" s="501"/>
      <c r="AV80" s="501"/>
      <c r="AW80" s="501"/>
      <c r="AX80" s="501"/>
      <c r="AY80" s="501"/>
      <c r="AZ80" s="501"/>
      <c r="BA80" s="501"/>
      <c r="BB80" s="501"/>
      <c r="BC80" s="501"/>
      <c r="BD80" s="501"/>
      <c r="BE80" s="501"/>
      <c r="BF80" s="501"/>
      <c r="BG80" s="501"/>
      <c r="BH80" s="501"/>
      <c r="BI80" s="501"/>
      <c r="BJ80" s="501"/>
      <c r="BK80" s="501"/>
      <c r="BL80" s="501"/>
      <c r="BM80" s="501"/>
      <c r="BN80" s="501"/>
      <c r="BO80" s="501"/>
      <c r="BP80" s="501"/>
      <c r="BQ80" s="501"/>
      <c r="BR80" s="501"/>
      <c r="BS80" s="501"/>
      <c r="BT80" s="501"/>
      <c r="BU80" s="501"/>
      <c r="BV80" s="501"/>
      <c r="BW80" s="501"/>
      <c r="BX80" s="501"/>
      <c r="BY80" s="501"/>
      <c r="BZ80" s="501"/>
      <c r="CA80" s="501"/>
      <c r="CB80" s="501"/>
      <c r="CC80" s="501"/>
      <c r="CD80" s="501"/>
      <c r="CE80" s="501"/>
      <c r="CF80" s="501"/>
      <c r="CG80" s="501"/>
      <c r="CH80" s="501"/>
      <c r="CI80" s="501"/>
      <c r="CJ80" s="501"/>
      <c r="CK80" s="501"/>
      <c r="CL80" s="400"/>
      <c r="CM80" s="400"/>
      <c r="CN80" s="400"/>
      <c r="CO80" s="400"/>
      <c r="CP80" s="400"/>
      <c r="CQ80" s="400"/>
      <c r="CR80" s="400"/>
      <c r="CS80" s="400"/>
      <c r="CT80" s="400"/>
      <c r="CU80" s="400"/>
      <c r="CV80" s="400"/>
      <c r="CW80" s="400"/>
      <c r="CX80" s="400"/>
      <c r="CY80" s="400"/>
      <c r="CZ80" s="286"/>
    </row>
    <row r="81" spans="1:104" hidden="1" x14ac:dyDescent="0.25">
      <c r="A81" s="297"/>
      <c r="B81" s="298"/>
      <c r="C81" s="297"/>
      <c r="D81" s="374"/>
      <c r="E81" s="374"/>
      <c r="F81" s="374"/>
      <c r="G81" s="374"/>
      <c r="H81" s="374"/>
      <c r="I81" s="374"/>
      <c r="J81" s="374"/>
      <c r="K81" s="374"/>
      <c r="L81" s="374"/>
      <c r="M81" s="374"/>
      <c r="N81" s="374"/>
      <c r="O81" s="374"/>
      <c r="P81" s="374"/>
      <c r="Q81" s="374"/>
      <c r="R81" s="374"/>
      <c r="S81" s="374"/>
      <c r="T81" s="374"/>
      <c r="U81" s="374"/>
      <c r="V81" s="374"/>
      <c r="W81" s="374"/>
      <c r="X81" s="374"/>
      <c r="Y81" s="374"/>
      <c r="Z81" s="374"/>
      <c r="AA81" s="374"/>
      <c r="AB81" s="374"/>
      <c r="AC81" s="374"/>
      <c r="AD81" s="374"/>
      <c r="AE81" s="374"/>
      <c r="AF81" s="374"/>
      <c r="AG81" s="374"/>
      <c r="AH81" s="374"/>
      <c r="AI81" s="374"/>
      <c r="AJ81" s="374"/>
      <c r="AK81" s="374"/>
      <c r="AL81" s="374"/>
      <c r="AM81" s="374"/>
      <c r="AN81" s="374"/>
      <c r="AO81" s="374"/>
      <c r="AP81" s="374"/>
      <c r="AQ81" s="374"/>
      <c r="AR81" s="374"/>
      <c r="AS81" s="374"/>
      <c r="AT81" s="374"/>
      <c r="AU81" s="374"/>
      <c r="AV81" s="374"/>
      <c r="AW81" s="374"/>
      <c r="AX81" s="374"/>
      <c r="AY81" s="374"/>
      <c r="AZ81" s="374"/>
      <c r="BA81" s="374"/>
      <c r="BB81" s="374"/>
      <c r="BC81" s="374"/>
      <c r="BD81" s="374"/>
      <c r="BE81" s="374"/>
      <c r="BF81" s="374"/>
      <c r="BG81" s="374"/>
      <c r="BH81" s="374"/>
      <c r="BI81" s="374"/>
      <c r="BJ81" s="374"/>
      <c r="BK81" s="374"/>
      <c r="BL81" s="374"/>
      <c r="BM81" s="374"/>
      <c r="BN81" s="374"/>
      <c r="BO81" s="374"/>
      <c r="BP81" s="374"/>
      <c r="BQ81" s="374"/>
      <c r="BR81" s="374"/>
      <c r="BS81" s="374"/>
      <c r="BT81" s="374"/>
      <c r="BU81" s="374"/>
      <c r="BV81" s="374"/>
      <c r="BW81" s="374"/>
      <c r="BX81" s="374"/>
      <c r="BY81" s="374"/>
      <c r="BZ81" s="374"/>
      <c r="CA81" s="374"/>
      <c r="CB81" s="374"/>
      <c r="CC81" s="374"/>
      <c r="CD81" s="374"/>
      <c r="CE81" s="374"/>
      <c r="CF81" s="374"/>
      <c r="CG81" s="374"/>
      <c r="CH81" s="374"/>
      <c r="CI81" s="374"/>
      <c r="CJ81" s="374"/>
      <c r="CK81" s="374"/>
      <c r="CL81" s="400"/>
      <c r="CM81" s="400"/>
      <c r="CN81" s="400"/>
      <c r="CO81" s="400"/>
      <c r="CP81" s="400"/>
      <c r="CQ81" s="400"/>
      <c r="CR81" s="400"/>
      <c r="CS81" s="400"/>
      <c r="CT81" s="400"/>
      <c r="CU81" s="400"/>
      <c r="CV81" s="400"/>
      <c r="CW81" s="400"/>
      <c r="CX81" s="400"/>
      <c r="CY81" s="400"/>
      <c r="CZ81" s="286"/>
    </row>
    <row r="82" spans="1:104" hidden="1" x14ac:dyDescent="0.25">
      <c r="A82" s="297"/>
      <c r="B82" s="298"/>
      <c r="C82" s="297"/>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4"/>
      <c r="AI82" s="374"/>
      <c r="AJ82" s="374"/>
      <c r="AK82" s="374"/>
      <c r="AL82" s="374"/>
      <c r="AM82" s="374"/>
      <c r="AN82" s="374"/>
      <c r="AO82" s="374"/>
      <c r="AP82" s="374"/>
      <c r="AQ82" s="374"/>
      <c r="AR82" s="374"/>
      <c r="AS82" s="374"/>
      <c r="AT82" s="374"/>
      <c r="AU82" s="374"/>
      <c r="AV82" s="374"/>
      <c r="AW82" s="374"/>
      <c r="AX82" s="374"/>
      <c r="AY82" s="374"/>
      <c r="AZ82" s="374"/>
      <c r="BA82" s="374"/>
      <c r="BB82" s="374"/>
      <c r="BC82" s="374"/>
      <c r="BD82" s="374"/>
      <c r="BE82" s="374"/>
      <c r="BF82" s="374"/>
      <c r="BG82" s="374"/>
      <c r="BH82" s="374"/>
      <c r="BI82" s="374"/>
      <c r="BJ82" s="374"/>
      <c r="BK82" s="374"/>
      <c r="BL82" s="374"/>
      <c r="BM82" s="374"/>
      <c r="BN82" s="374"/>
      <c r="BO82" s="374"/>
      <c r="BP82" s="374"/>
      <c r="BQ82" s="374"/>
      <c r="BR82" s="374"/>
      <c r="BS82" s="374"/>
      <c r="BT82" s="374"/>
      <c r="BU82" s="374"/>
      <c r="BV82" s="374"/>
      <c r="BW82" s="374"/>
      <c r="BX82" s="374"/>
      <c r="BY82" s="374"/>
      <c r="BZ82" s="374"/>
      <c r="CA82" s="374"/>
      <c r="CB82" s="374"/>
      <c r="CC82" s="374"/>
      <c r="CD82" s="374"/>
      <c r="CE82" s="374"/>
      <c r="CF82" s="374"/>
      <c r="CG82" s="374"/>
      <c r="CH82" s="374"/>
      <c r="CI82" s="374"/>
      <c r="CJ82" s="374"/>
      <c r="CK82" s="374"/>
      <c r="CL82" s="400"/>
      <c r="CM82" s="400"/>
      <c r="CN82" s="400"/>
      <c r="CO82" s="400"/>
      <c r="CP82" s="400"/>
      <c r="CQ82" s="400"/>
      <c r="CR82" s="400"/>
      <c r="CS82" s="400"/>
      <c r="CT82" s="400"/>
      <c r="CU82" s="400"/>
      <c r="CV82" s="400"/>
      <c r="CW82" s="400"/>
      <c r="CX82" s="400"/>
      <c r="CY82" s="400"/>
      <c r="CZ82" s="286"/>
    </row>
    <row r="83" spans="1:104" ht="63" x14ac:dyDescent="0.25">
      <c r="A83" s="297" t="str">
        <f>G0228_1074205010351_02_0_69_!A83</f>
        <v>1.5</v>
      </c>
      <c r="B83" s="298" t="str">
        <f>G0228_1074205010351_02_0_69_!B83</f>
        <v>Покупка земельных участков для целей реализации инвестиционных проектов, всего, в том числе:</v>
      </c>
      <c r="C83" s="297" t="str">
        <f>G0228_1074205010351_02_0_69_!C83</f>
        <v>Г</v>
      </c>
      <c r="D83" s="374">
        <v>0</v>
      </c>
      <c r="E83" s="374">
        <v>0</v>
      </c>
      <c r="F83" s="374">
        <v>0</v>
      </c>
      <c r="G83" s="374">
        <v>0</v>
      </c>
      <c r="H83" s="374">
        <v>0</v>
      </c>
      <c r="I83" s="374">
        <v>0</v>
      </c>
      <c r="J83" s="374">
        <v>0</v>
      </c>
      <c r="K83" s="374">
        <v>0</v>
      </c>
      <c r="L83" s="374">
        <v>0</v>
      </c>
      <c r="M83" s="374">
        <v>0</v>
      </c>
      <c r="N83" s="374">
        <v>0</v>
      </c>
      <c r="O83" s="374">
        <v>0</v>
      </c>
      <c r="P83" s="374">
        <v>0</v>
      </c>
      <c r="Q83" s="374">
        <v>0</v>
      </c>
      <c r="R83" s="374">
        <v>0</v>
      </c>
      <c r="S83" s="374">
        <v>0</v>
      </c>
      <c r="T83" s="374">
        <v>0</v>
      </c>
      <c r="U83" s="374">
        <v>0</v>
      </c>
      <c r="V83" s="374">
        <v>0</v>
      </c>
      <c r="W83" s="374">
        <v>0</v>
      </c>
      <c r="X83" s="374">
        <v>0</v>
      </c>
      <c r="Y83" s="374">
        <v>0</v>
      </c>
      <c r="Z83" s="374">
        <v>0</v>
      </c>
      <c r="AA83" s="374">
        <v>0</v>
      </c>
      <c r="AB83" s="374">
        <v>0</v>
      </c>
      <c r="AC83" s="374">
        <v>0</v>
      </c>
      <c r="AD83" s="374">
        <v>0</v>
      </c>
      <c r="AE83" s="374">
        <v>0</v>
      </c>
      <c r="AF83" s="374">
        <v>0</v>
      </c>
      <c r="AG83" s="374">
        <v>0</v>
      </c>
      <c r="AH83" s="374">
        <v>0</v>
      </c>
      <c r="AI83" s="374">
        <v>0</v>
      </c>
      <c r="AJ83" s="374">
        <v>0</v>
      </c>
      <c r="AK83" s="374">
        <v>0</v>
      </c>
      <c r="AL83" s="374">
        <v>0</v>
      </c>
      <c r="AM83" s="374">
        <v>0</v>
      </c>
      <c r="AN83" s="374">
        <v>0</v>
      </c>
      <c r="AO83" s="374">
        <v>0</v>
      </c>
      <c r="AP83" s="374">
        <v>0</v>
      </c>
      <c r="AQ83" s="374">
        <v>0</v>
      </c>
      <c r="AR83" s="374">
        <v>0</v>
      </c>
      <c r="AS83" s="374">
        <v>0</v>
      </c>
      <c r="AT83" s="374">
        <v>0</v>
      </c>
      <c r="AU83" s="374">
        <v>0</v>
      </c>
      <c r="AV83" s="374">
        <v>0</v>
      </c>
      <c r="AW83" s="374">
        <v>0</v>
      </c>
      <c r="AX83" s="374">
        <v>0</v>
      </c>
      <c r="AY83" s="374">
        <v>0</v>
      </c>
      <c r="AZ83" s="374">
        <v>0</v>
      </c>
      <c r="BA83" s="374">
        <v>0</v>
      </c>
      <c r="BB83" s="374">
        <v>0</v>
      </c>
      <c r="BC83" s="374">
        <v>0</v>
      </c>
      <c r="BD83" s="374">
        <v>0</v>
      </c>
      <c r="BE83" s="374">
        <v>0</v>
      </c>
      <c r="BF83" s="374">
        <v>0</v>
      </c>
      <c r="BG83" s="374">
        <v>0</v>
      </c>
      <c r="BH83" s="374">
        <v>0</v>
      </c>
      <c r="BI83" s="374">
        <v>0</v>
      </c>
      <c r="BJ83" s="374">
        <v>0</v>
      </c>
      <c r="BK83" s="374">
        <v>0</v>
      </c>
      <c r="BL83" s="374">
        <v>0</v>
      </c>
      <c r="BM83" s="374">
        <v>0</v>
      </c>
      <c r="BN83" s="374">
        <v>0</v>
      </c>
      <c r="BO83" s="374">
        <v>0</v>
      </c>
      <c r="BP83" s="374">
        <v>0</v>
      </c>
      <c r="BQ83" s="374">
        <v>0</v>
      </c>
      <c r="BR83" s="374">
        <v>0</v>
      </c>
      <c r="BS83" s="374">
        <v>0</v>
      </c>
      <c r="BT83" s="374">
        <v>0</v>
      </c>
      <c r="BU83" s="374">
        <v>0</v>
      </c>
      <c r="BV83" s="374">
        <v>0</v>
      </c>
      <c r="BW83" s="374">
        <v>0</v>
      </c>
      <c r="BX83" s="374">
        <v>0</v>
      </c>
      <c r="BY83" s="374">
        <v>0</v>
      </c>
      <c r="BZ83" s="374">
        <v>0</v>
      </c>
      <c r="CA83" s="374">
        <v>0</v>
      </c>
      <c r="CB83" s="374">
        <v>0</v>
      </c>
      <c r="CC83" s="374">
        <v>0</v>
      </c>
      <c r="CD83" s="374">
        <v>0</v>
      </c>
      <c r="CE83" s="374">
        <v>0</v>
      </c>
      <c r="CF83" s="374">
        <v>0</v>
      </c>
      <c r="CG83" s="374">
        <v>0</v>
      </c>
      <c r="CH83" s="374">
        <v>0</v>
      </c>
      <c r="CI83" s="374">
        <v>0</v>
      </c>
      <c r="CJ83" s="374">
        <v>0</v>
      </c>
      <c r="CK83" s="374">
        <v>0</v>
      </c>
      <c r="CL83" s="400">
        <f t="shared" si="183"/>
        <v>0</v>
      </c>
      <c r="CM83" s="400">
        <f t="shared" si="183"/>
        <v>0</v>
      </c>
      <c r="CN83" s="400">
        <f t="shared" si="183"/>
        <v>0</v>
      </c>
      <c r="CO83" s="400">
        <f t="shared" si="183"/>
        <v>0</v>
      </c>
      <c r="CP83" s="400">
        <f t="shared" si="183"/>
        <v>0</v>
      </c>
      <c r="CQ83" s="400">
        <f t="shared" si="183"/>
        <v>0</v>
      </c>
      <c r="CR83" s="400">
        <f t="shared" si="183"/>
        <v>0</v>
      </c>
      <c r="CS83" s="400">
        <f t="shared" si="183"/>
        <v>0</v>
      </c>
      <c r="CT83" s="400">
        <f t="shared" si="183"/>
        <v>0</v>
      </c>
      <c r="CU83" s="400">
        <f t="shared" si="183"/>
        <v>0</v>
      </c>
      <c r="CV83" s="400">
        <f t="shared" si="183"/>
        <v>0</v>
      </c>
      <c r="CW83" s="400">
        <f t="shared" si="183"/>
        <v>0</v>
      </c>
      <c r="CX83" s="400">
        <f t="shared" si="183"/>
        <v>0</v>
      </c>
      <c r="CY83" s="400">
        <f t="shared" si="183"/>
        <v>0</v>
      </c>
      <c r="CZ83" s="286" t="str">
        <f>IF(G0228_1074205010351_02_0_69_!CT83="","",G0228_1074205010351_02_0_69_!CT83)</f>
        <v>нд</v>
      </c>
    </row>
    <row r="84" spans="1:104" ht="31.5" x14ac:dyDescent="0.25">
      <c r="A84" s="297" t="str">
        <f>G0228_1074205010351_02_0_69_!A84</f>
        <v>1.6</v>
      </c>
      <c r="B84" s="298" t="str">
        <f>G0228_1074205010351_02_0_69_!B84</f>
        <v>Прочие инвестиционные проекты, всего, в том числе:</v>
      </c>
      <c r="C84" s="297" t="str">
        <f>G0228_1074205010351_02_0_69_!C84</f>
        <v>Г</v>
      </c>
      <c r="D84" s="374">
        <f t="shared" ref="D84:AI84" si="190">SUM(D85:D101)</f>
        <v>4.6428099999999999</v>
      </c>
      <c r="E84" s="374">
        <f t="shared" si="190"/>
        <v>4.6428099999999999</v>
      </c>
      <c r="F84" s="374">
        <f t="shared" si="190"/>
        <v>0</v>
      </c>
      <c r="G84" s="374">
        <f t="shared" si="190"/>
        <v>3.1905000000000001</v>
      </c>
      <c r="H84" s="374">
        <f t="shared" si="190"/>
        <v>0</v>
      </c>
      <c r="I84" s="374">
        <f t="shared" si="190"/>
        <v>0</v>
      </c>
      <c r="J84" s="374">
        <f t="shared" si="190"/>
        <v>0</v>
      </c>
      <c r="K84" s="374">
        <f t="shared" si="190"/>
        <v>0</v>
      </c>
      <c r="L84" s="374">
        <f t="shared" si="190"/>
        <v>1</v>
      </c>
      <c r="M84" s="374">
        <f t="shared" si="190"/>
        <v>0</v>
      </c>
      <c r="N84" s="374">
        <f t="shared" si="190"/>
        <v>3.1905000000000001</v>
      </c>
      <c r="O84" s="374">
        <f t="shared" si="190"/>
        <v>0</v>
      </c>
      <c r="P84" s="374">
        <f t="shared" si="190"/>
        <v>0</v>
      </c>
      <c r="Q84" s="374">
        <f t="shared" si="190"/>
        <v>0</v>
      </c>
      <c r="R84" s="374">
        <f t="shared" si="190"/>
        <v>0</v>
      </c>
      <c r="S84" s="374">
        <f t="shared" si="190"/>
        <v>1</v>
      </c>
      <c r="T84" s="374">
        <f t="shared" si="190"/>
        <v>0</v>
      </c>
      <c r="U84" s="374">
        <f t="shared" si="190"/>
        <v>3.1905000000000001</v>
      </c>
      <c r="V84" s="374">
        <f t="shared" si="190"/>
        <v>0</v>
      </c>
      <c r="W84" s="374">
        <f t="shared" si="190"/>
        <v>0</v>
      </c>
      <c r="X84" s="374">
        <f t="shared" si="190"/>
        <v>0</v>
      </c>
      <c r="Y84" s="374">
        <f t="shared" si="190"/>
        <v>0</v>
      </c>
      <c r="Z84" s="374">
        <f t="shared" si="190"/>
        <v>1</v>
      </c>
      <c r="AA84" s="374">
        <f t="shared" si="190"/>
        <v>0</v>
      </c>
      <c r="AB84" s="374">
        <f t="shared" si="190"/>
        <v>3.1905000000000001</v>
      </c>
      <c r="AC84" s="374">
        <f t="shared" si="190"/>
        <v>0</v>
      </c>
      <c r="AD84" s="374">
        <f t="shared" si="190"/>
        <v>0</v>
      </c>
      <c r="AE84" s="374">
        <f t="shared" si="190"/>
        <v>0</v>
      </c>
      <c r="AF84" s="374">
        <f t="shared" si="190"/>
        <v>0</v>
      </c>
      <c r="AG84" s="374">
        <f t="shared" si="190"/>
        <v>1</v>
      </c>
      <c r="AH84" s="374">
        <f t="shared" si="190"/>
        <v>0</v>
      </c>
      <c r="AI84" s="374">
        <f t="shared" si="190"/>
        <v>1.45231</v>
      </c>
      <c r="AJ84" s="374">
        <f t="shared" ref="AJ84:BO84" si="191">SUM(AJ85:AJ101)</f>
        <v>0</v>
      </c>
      <c r="AK84" s="374">
        <f t="shared" si="191"/>
        <v>0</v>
      </c>
      <c r="AL84" s="374">
        <f t="shared" si="191"/>
        <v>0</v>
      </c>
      <c r="AM84" s="374">
        <f t="shared" si="191"/>
        <v>0</v>
      </c>
      <c r="AN84" s="374">
        <f t="shared" si="191"/>
        <v>1</v>
      </c>
      <c r="AO84" s="374">
        <f t="shared" si="191"/>
        <v>0</v>
      </c>
      <c r="AP84" s="374">
        <f t="shared" si="191"/>
        <v>0</v>
      </c>
      <c r="AQ84" s="374">
        <f t="shared" si="191"/>
        <v>0</v>
      </c>
      <c r="AR84" s="374">
        <f t="shared" si="191"/>
        <v>0</v>
      </c>
      <c r="AS84" s="374">
        <f t="shared" si="191"/>
        <v>0</v>
      </c>
      <c r="AT84" s="374">
        <f t="shared" si="191"/>
        <v>0</v>
      </c>
      <c r="AU84" s="374">
        <f t="shared" si="191"/>
        <v>1</v>
      </c>
      <c r="AV84" s="374">
        <f t="shared" si="191"/>
        <v>0</v>
      </c>
      <c r="AW84" s="374">
        <f t="shared" si="191"/>
        <v>0</v>
      </c>
      <c r="AX84" s="374">
        <f t="shared" si="191"/>
        <v>0</v>
      </c>
      <c r="AY84" s="374">
        <f t="shared" si="191"/>
        <v>0</v>
      </c>
      <c r="AZ84" s="374">
        <f t="shared" si="191"/>
        <v>0</v>
      </c>
      <c r="BA84" s="374">
        <f t="shared" si="191"/>
        <v>0</v>
      </c>
      <c r="BB84" s="374">
        <f t="shared" si="191"/>
        <v>0</v>
      </c>
      <c r="BC84" s="374">
        <f t="shared" si="191"/>
        <v>0</v>
      </c>
      <c r="BD84" s="374">
        <f t="shared" si="191"/>
        <v>0</v>
      </c>
      <c r="BE84" s="374">
        <f t="shared" si="191"/>
        <v>0</v>
      </c>
      <c r="BF84" s="374">
        <f t="shared" si="191"/>
        <v>0</v>
      </c>
      <c r="BG84" s="374">
        <f t="shared" si="191"/>
        <v>0</v>
      </c>
      <c r="BH84" s="374">
        <f t="shared" si="191"/>
        <v>0</v>
      </c>
      <c r="BI84" s="374">
        <f t="shared" si="191"/>
        <v>0</v>
      </c>
      <c r="BJ84" s="374">
        <f t="shared" si="191"/>
        <v>0</v>
      </c>
      <c r="BK84" s="374">
        <f t="shared" si="191"/>
        <v>0</v>
      </c>
      <c r="BL84" s="374">
        <f t="shared" si="191"/>
        <v>0</v>
      </c>
      <c r="BM84" s="374">
        <f t="shared" si="191"/>
        <v>0</v>
      </c>
      <c r="BN84" s="374">
        <f t="shared" si="191"/>
        <v>0</v>
      </c>
      <c r="BO84" s="374">
        <f t="shared" si="191"/>
        <v>0</v>
      </c>
      <c r="BP84" s="374">
        <f t="shared" ref="BP84:CK84" si="192">SUM(BP85:BP101)</f>
        <v>0</v>
      </c>
      <c r="BQ84" s="374">
        <f t="shared" si="192"/>
        <v>0</v>
      </c>
      <c r="BR84" s="374">
        <f t="shared" si="192"/>
        <v>0</v>
      </c>
      <c r="BS84" s="374">
        <f t="shared" si="192"/>
        <v>0</v>
      </c>
      <c r="BT84" s="374">
        <f t="shared" si="192"/>
        <v>0</v>
      </c>
      <c r="BU84" s="374">
        <f t="shared" si="192"/>
        <v>0</v>
      </c>
      <c r="BV84" s="374">
        <f t="shared" si="192"/>
        <v>0</v>
      </c>
      <c r="BW84" s="374">
        <f t="shared" si="192"/>
        <v>0</v>
      </c>
      <c r="BX84" s="374">
        <f t="shared" si="192"/>
        <v>0</v>
      </c>
      <c r="BY84" s="374">
        <f t="shared" si="192"/>
        <v>0</v>
      </c>
      <c r="BZ84" s="374">
        <f t="shared" si="192"/>
        <v>0</v>
      </c>
      <c r="CA84" s="374">
        <f t="shared" si="192"/>
        <v>0</v>
      </c>
      <c r="CB84" s="374">
        <f t="shared" si="192"/>
        <v>0</v>
      </c>
      <c r="CC84" s="374">
        <f t="shared" si="192"/>
        <v>0</v>
      </c>
      <c r="CD84" s="374">
        <f t="shared" si="192"/>
        <v>0</v>
      </c>
      <c r="CE84" s="374">
        <f t="shared" si="192"/>
        <v>0</v>
      </c>
      <c r="CF84" s="374">
        <f t="shared" si="192"/>
        <v>0</v>
      </c>
      <c r="CG84" s="374">
        <f t="shared" si="192"/>
        <v>0</v>
      </c>
      <c r="CH84" s="374">
        <f t="shared" si="192"/>
        <v>0</v>
      </c>
      <c r="CI84" s="374">
        <f t="shared" si="192"/>
        <v>0</v>
      </c>
      <c r="CJ84" s="374">
        <f t="shared" si="192"/>
        <v>0</v>
      </c>
      <c r="CK84" s="374">
        <f t="shared" si="192"/>
        <v>0</v>
      </c>
      <c r="CL84" s="400">
        <f t="shared" si="183"/>
        <v>0</v>
      </c>
      <c r="CM84" s="400">
        <f t="shared" si="183"/>
        <v>4.6428099999999999</v>
      </c>
      <c r="CN84" s="400">
        <f t="shared" si="183"/>
        <v>0</v>
      </c>
      <c r="CO84" s="400">
        <f t="shared" si="183"/>
        <v>0</v>
      </c>
      <c r="CP84" s="400">
        <f t="shared" si="183"/>
        <v>0</v>
      </c>
      <c r="CQ84" s="400">
        <f t="shared" si="183"/>
        <v>0</v>
      </c>
      <c r="CR84" s="400">
        <f t="shared" si="183"/>
        <v>2</v>
      </c>
      <c r="CS84" s="400">
        <f t="shared" si="183"/>
        <v>0</v>
      </c>
      <c r="CT84" s="400">
        <f t="shared" si="183"/>
        <v>3.1905000000000001</v>
      </c>
      <c r="CU84" s="400">
        <f t="shared" si="183"/>
        <v>0</v>
      </c>
      <c r="CV84" s="400">
        <f t="shared" si="183"/>
        <v>0</v>
      </c>
      <c r="CW84" s="400">
        <f t="shared" si="183"/>
        <v>0</v>
      </c>
      <c r="CX84" s="400">
        <f t="shared" si="183"/>
        <v>0</v>
      </c>
      <c r="CY84" s="400">
        <f t="shared" si="183"/>
        <v>2</v>
      </c>
      <c r="CZ84" s="286" t="str">
        <f>IF(G0228_1074205010351_02_0_69_!CT84="","",G0228_1074205010351_02_0_69_!CT84)</f>
        <v>нд</v>
      </c>
    </row>
    <row r="85" spans="1:104" ht="31.5" x14ac:dyDescent="0.25">
      <c r="A85" s="297" t="str">
        <f>G0228_1074205010351_02_0_69_!A85</f>
        <v>1.6.1</v>
      </c>
      <c r="B85" s="298" t="str">
        <f>G0228_1074205010351_02_0_69_!B85</f>
        <v>Приобретение автогидроподъемника</v>
      </c>
      <c r="C85" s="297" t="str">
        <f>G0228_1074205010351_02_0_69_!C85</f>
        <v>J_0000000002</v>
      </c>
      <c r="D85" s="374">
        <f>SUM(T85:U85,AH85:AI85,AV85:AW85,BJ85:BK85,BX85:BY85)</f>
        <v>3.1905000000000001</v>
      </c>
      <c r="E85" s="374">
        <f>G0228_1074205010351_03_0_69_!AN85</f>
        <v>3.1905000000000001</v>
      </c>
      <c r="F85" s="374">
        <v>0</v>
      </c>
      <c r="G85" s="374">
        <f>G0228_1074205010351_03_0_69_!AM85</f>
        <v>3.1905000000000001</v>
      </c>
      <c r="H85" s="374">
        <v>0</v>
      </c>
      <c r="I85" s="374">
        <v>0</v>
      </c>
      <c r="J85" s="374">
        <v>0</v>
      </c>
      <c r="K85" s="374">
        <v>0</v>
      </c>
      <c r="L85" s="374">
        <v>1</v>
      </c>
      <c r="M85" s="488">
        <v>0</v>
      </c>
      <c r="N85" s="488">
        <f>E85</f>
        <v>3.1905000000000001</v>
      </c>
      <c r="O85" s="488">
        <v>0</v>
      </c>
      <c r="P85" s="488">
        <v>0</v>
      </c>
      <c r="Q85" s="488">
        <v>0</v>
      </c>
      <c r="R85" s="488">
        <v>0</v>
      </c>
      <c r="S85" s="488">
        <v>1</v>
      </c>
      <c r="T85" s="374">
        <v>0</v>
      </c>
      <c r="U85" s="374">
        <f>G0228_1074205010351_03_0_69_!AC85</f>
        <v>3.1905000000000001</v>
      </c>
      <c r="V85" s="374">
        <v>0</v>
      </c>
      <c r="W85" s="374">
        <v>0</v>
      </c>
      <c r="X85" s="374">
        <v>0</v>
      </c>
      <c r="Y85" s="374">
        <v>0</v>
      </c>
      <c r="Z85" s="374">
        <v>1</v>
      </c>
      <c r="AA85" s="488">
        <v>0</v>
      </c>
      <c r="AB85" s="488">
        <f>E85</f>
        <v>3.1905000000000001</v>
      </c>
      <c r="AC85" s="488">
        <v>0</v>
      </c>
      <c r="AD85" s="488">
        <v>0</v>
      </c>
      <c r="AE85" s="488">
        <v>0</v>
      </c>
      <c r="AF85" s="488">
        <v>0</v>
      </c>
      <c r="AG85" s="488">
        <v>1</v>
      </c>
      <c r="AH85" s="374">
        <v>0</v>
      </c>
      <c r="AI85" s="374">
        <f>G0228_1074205010351_03_0_69_!AE85</f>
        <v>0</v>
      </c>
      <c r="AJ85" s="374">
        <v>0</v>
      </c>
      <c r="AK85" s="374">
        <v>0</v>
      </c>
      <c r="AL85" s="374">
        <v>0</v>
      </c>
      <c r="AM85" s="374">
        <v>0</v>
      </c>
      <c r="AN85" s="374">
        <v>0</v>
      </c>
      <c r="AO85" s="374" t="s">
        <v>482</v>
      </c>
      <c r="AP85" s="374" t="s">
        <v>482</v>
      </c>
      <c r="AQ85" s="374" t="s">
        <v>482</v>
      </c>
      <c r="AR85" s="374" t="s">
        <v>482</v>
      </c>
      <c r="AS85" s="374" t="s">
        <v>482</v>
      </c>
      <c r="AT85" s="374" t="s">
        <v>482</v>
      </c>
      <c r="AU85" s="374" t="s">
        <v>482</v>
      </c>
      <c r="AV85" s="374">
        <v>0</v>
      </c>
      <c r="AW85" s="374">
        <f>G0228_1074205010351_03_0_69_!AG85</f>
        <v>0</v>
      </c>
      <c r="AX85" s="374">
        <v>0</v>
      </c>
      <c r="AY85" s="374">
        <v>0</v>
      </c>
      <c r="AZ85" s="374">
        <v>0</v>
      </c>
      <c r="BA85" s="374">
        <v>0</v>
      </c>
      <c r="BB85" s="374">
        <v>0</v>
      </c>
      <c r="BC85" s="374" t="s">
        <v>482</v>
      </c>
      <c r="BD85" s="374" t="s">
        <v>482</v>
      </c>
      <c r="BE85" s="374" t="s">
        <v>482</v>
      </c>
      <c r="BF85" s="374" t="s">
        <v>482</v>
      </c>
      <c r="BG85" s="374" t="s">
        <v>482</v>
      </c>
      <c r="BH85" s="374" t="s">
        <v>482</v>
      </c>
      <c r="BI85" s="374" t="s">
        <v>482</v>
      </c>
      <c r="BJ85" s="374">
        <v>0</v>
      </c>
      <c r="BK85" s="374">
        <f>G0228_1074205010351_03_0_69_!AI85</f>
        <v>0</v>
      </c>
      <c r="BL85" s="374">
        <v>0</v>
      </c>
      <c r="BM85" s="374">
        <v>0</v>
      </c>
      <c r="BN85" s="374">
        <v>0</v>
      </c>
      <c r="BO85" s="374">
        <v>0</v>
      </c>
      <c r="BP85" s="374">
        <v>0</v>
      </c>
      <c r="BQ85" s="374" t="s">
        <v>482</v>
      </c>
      <c r="BR85" s="374" t="s">
        <v>482</v>
      </c>
      <c r="BS85" s="374" t="s">
        <v>482</v>
      </c>
      <c r="BT85" s="374" t="s">
        <v>482</v>
      </c>
      <c r="BU85" s="374" t="s">
        <v>482</v>
      </c>
      <c r="BV85" s="374" t="s">
        <v>482</v>
      </c>
      <c r="BW85" s="374" t="s">
        <v>482</v>
      </c>
      <c r="BX85" s="374">
        <v>0</v>
      </c>
      <c r="BY85" s="374">
        <f>G0228_1074205010351_03_0_69_!AK85</f>
        <v>0</v>
      </c>
      <c r="BZ85" s="374">
        <v>0</v>
      </c>
      <c r="CA85" s="374">
        <v>0</v>
      </c>
      <c r="CB85" s="374">
        <v>0</v>
      </c>
      <c r="CC85" s="374">
        <v>0</v>
      </c>
      <c r="CD85" s="374">
        <v>0</v>
      </c>
      <c r="CE85" s="374" t="s">
        <v>482</v>
      </c>
      <c r="CF85" s="374" t="s">
        <v>482</v>
      </c>
      <c r="CG85" s="374" t="s">
        <v>482</v>
      </c>
      <c r="CH85" s="374" t="s">
        <v>482</v>
      </c>
      <c r="CI85" s="374" t="s">
        <v>482</v>
      </c>
      <c r="CJ85" s="374" t="s">
        <v>482</v>
      </c>
      <c r="CK85" s="374" t="s">
        <v>482</v>
      </c>
      <c r="CL85" s="400">
        <f t="shared" si="183"/>
        <v>0</v>
      </c>
      <c r="CM85" s="400">
        <f t="shared" si="183"/>
        <v>3.1905000000000001</v>
      </c>
      <c r="CN85" s="400">
        <f t="shared" si="183"/>
        <v>0</v>
      </c>
      <c r="CO85" s="400">
        <f t="shared" si="183"/>
        <v>0</v>
      </c>
      <c r="CP85" s="400">
        <f t="shared" si="183"/>
        <v>0</v>
      </c>
      <c r="CQ85" s="400">
        <f t="shared" si="183"/>
        <v>0</v>
      </c>
      <c r="CR85" s="400">
        <f t="shared" si="183"/>
        <v>1</v>
      </c>
      <c r="CS85" s="400">
        <f t="shared" si="183"/>
        <v>0</v>
      </c>
      <c r="CT85" s="400">
        <f t="shared" si="183"/>
        <v>3.1905000000000001</v>
      </c>
      <c r="CU85" s="400">
        <f t="shared" si="183"/>
        <v>0</v>
      </c>
      <c r="CV85" s="400">
        <f t="shared" si="183"/>
        <v>0</v>
      </c>
      <c r="CW85" s="400">
        <f t="shared" si="183"/>
        <v>0</v>
      </c>
      <c r="CX85" s="400">
        <f t="shared" si="183"/>
        <v>0</v>
      </c>
      <c r="CY85" s="400">
        <f t="shared" si="183"/>
        <v>1</v>
      </c>
      <c r="CZ85" s="286" t="str">
        <f>IF(G0228_1074205010351_02_0_69_!CT85="","",G0228_1074205010351_02_0_69_!CT85)</f>
        <v>нд</v>
      </c>
    </row>
    <row r="86" spans="1:104" hidden="1" x14ac:dyDescent="0.25">
      <c r="A86" s="297"/>
      <c r="B86" s="298"/>
      <c r="C86" s="297"/>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4"/>
      <c r="AK86" s="374"/>
      <c r="AL86" s="374"/>
      <c r="AM86" s="374"/>
      <c r="AN86" s="374"/>
      <c r="AO86" s="374"/>
      <c r="AP86" s="374"/>
      <c r="AQ86" s="374"/>
      <c r="AR86" s="374"/>
      <c r="AS86" s="374"/>
      <c r="AT86" s="374"/>
      <c r="AU86" s="374"/>
      <c r="AV86" s="374"/>
      <c r="AW86" s="374"/>
      <c r="AX86" s="374"/>
      <c r="AY86" s="374"/>
      <c r="AZ86" s="374"/>
      <c r="BA86" s="374"/>
      <c r="BB86" s="374"/>
      <c r="BC86" s="374"/>
      <c r="BD86" s="374"/>
      <c r="BE86" s="374"/>
      <c r="BF86" s="374"/>
      <c r="BG86" s="374"/>
      <c r="BH86" s="374"/>
      <c r="BI86" s="374"/>
      <c r="BJ86" s="374"/>
      <c r="BK86" s="374"/>
      <c r="BL86" s="374"/>
      <c r="BM86" s="374"/>
      <c r="BN86" s="374"/>
      <c r="BO86" s="374"/>
      <c r="BP86" s="374"/>
      <c r="BQ86" s="374"/>
      <c r="BR86" s="374"/>
      <c r="BS86" s="374"/>
      <c r="BT86" s="374"/>
      <c r="BU86" s="374"/>
      <c r="BV86" s="374"/>
      <c r="BW86" s="374"/>
      <c r="BX86" s="374"/>
      <c r="BY86" s="374"/>
      <c r="BZ86" s="374"/>
      <c r="CA86" s="374"/>
      <c r="CB86" s="374"/>
      <c r="CC86" s="374"/>
      <c r="CD86" s="374"/>
      <c r="CE86" s="374"/>
      <c r="CF86" s="374"/>
      <c r="CG86" s="374"/>
      <c r="CH86" s="374"/>
      <c r="CI86" s="374"/>
      <c r="CJ86" s="374"/>
      <c r="CK86" s="374"/>
      <c r="CL86" s="400"/>
      <c r="CM86" s="400"/>
      <c r="CN86" s="400"/>
      <c r="CO86" s="400"/>
      <c r="CP86" s="400"/>
      <c r="CQ86" s="400"/>
      <c r="CR86" s="400"/>
      <c r="CS86" s="400"/>
      <c r="CT86" s="400"/>
      <c r="CU86" s="400"/>
      <c r="CV86" s="400"/>
      <c r="CW86" s="400"/>
      <c r="CX86" s="400"/>
      <c r="CY86" s="400"/>
      <c r="CZ86" s="286"/>
    </row>
    <row r="87" spans="1:104" ht="31.5" x14ac:dyDescent="0.25">
      <c r="A87" s="297" t="str">
        <f>G0228_1074205010351_02_0_69_!A87</f>
        <v>1.6.2</v>
      </c>
      <c r="B87" s="298" t="str">
        <f>G0228_1074205010351_02_0_69_!B87</f>
        <v>Приобретение бригадного автомобиля</v>
      </c>
      <c r="C87" s="297" t="str">
        <f>G0228_1074205010351_02_0_69_!C87</f>
        <v>J_0000000003</v>
      </c>
      <c r="D87" s="374">
        <f t="shared" ref="D87" si="193">SUM(F87:G87,T87:U87,AH87:AI87,AV87:AW87,BJ87:BK87,BX87:BY87)</f>
        <v>1.45231</v>
      </c>
      <c r="E87" s="374">
        <f>D87</f>
        <v>1.45231</v>
      </c>
      <c r="F87" s="374">
        <v>0</v>
      </c>
      <c r="G87" s="374">
        <v>0</v>
      </c>
      <c r="H87" s="374">
        <v>0</v>
      </c>
      <c r="I87" s="374">
        <v>0</v>
      </c>
      <c r="J87" s="374">
        <v>0</v>
      </c>
      <c r="K87" s="374">
        <v>0</v>
      </c>
      <c r="L87" s="374">
        <v>0</v>
      </c>
      <c r="M87" s="374" t="s">
        <v>482</v>
      </c>
      <c r="N87" s="374" t="str">
        <f>AP87</f>
        <v>нд</v>
      </c>
      <c r="O87" s="374" t="s">
        <v>482</v>
      </c>
      <c r="P87" s="374" t="s">
        <v>482</v>
      </c>
      <c r="Q87" s="374" t="s">
        <v>482</v>
      </c>
      <c r="R87" s="374" t="s">
        <v>482</v>
      </c>
      <c r="S87" s="374" t="s">
        <v>482</v>
      </c>
      <c r="T87" s="374">
        <v>0</v>
      </c>
      <c r="U87" s="374">
        <f>G0228_1074205010351_03_0_69_!AC87</f>
        <v>0</v>
      </c>
      <c r="V87" s="374">
        <v>0</v>
      </c>
      <c r="W87" s="374">
        <v>0</v>
      </c>
      <c r="X87" s="374">
        <v>0</v>
      </c>
      <c r="Y87" s="374">
        <v>0</v>
      </c>
      <c r="Z87" s="374">
        <v>0</v>
      </c>
      <c r="AA87" s="374" t="s">
        <v>482</v>
      </c>
      <c r="AB87" s="374" t="s">
        <v>482</v>
      </c>
      <c r="AC87" s="374" t="s">
        <v>482</v>
      </c>
      <c r="AD87" s="374" t="s">
        <v>482</v>
      </c>
      <c r="AE87" s="374" t="s">
        <v>482</v>
      </c>
      <c r="AF87" s="374" t="s">
        <v>482</v>
      </c>
      <c r="AG87" s="374" t="s">
        <v>482</v>
      </c>
      <c r="AH87" s="374">
        <v>0</v>
      </c>
      <c r="AI87" s="374">
        <f>G0228_1074205010351_03_0_69_!AE87</f>
        <v>1.45231</v>
      </c>
      <c r="AJ87" s="374">
        <v>0</v>
      </c>
      <c r="AK87" s="374">
        <v>0</v>
      </c>
      <c r="AL87" s="374">
        <v>0</v>
      </c>
      <c r="AM87" s="374">
        <v>0</v>
      </c>
      <c r="AN87" s="374">
        <v>1</v>
      </c>
      <c r="AO87" s="374">
        <f>AH87</f>
        <v>0</v>
      </c>
      <c r="AP87" s="488" t="str">
        <f>G0228_1074205010351_03_0_69_!AN87</f>
        <v>нд</v>
      </c>
      <c r="AQ87" s="488">
        <f t="shared" ref="AQ87:AU87" si="194">AJ87</f>
        <v>0</v>
      </c>
      <c r="AR87" s="488">
        <f t="shared" si="194"/>
        <v>0</v>
      </c>
      <c r="AS87" s="488">
        <f t="shared" si="194"/>
        <v>0</v>
      </c>
      <c r="AT87" s="488">
        <f t="shared" si="194"/>
        <v>0</v>
      </c>
      <c r="AU87" s="488">
        <f t="shared" si="194"/>
        <v>1</v>
      </c>
      <c r="AV87" s="374">
        <v>0</v>
      </c>
      <c r="AW87" s="374">
        <f>G0228_1074205010351_03_0_69_!AG87</f>
        <v>0</v>
      </c>
      <c r="AX87" s="374">
        <v>0</v>
      </c>
      <c r="AY87" s="374">
        <v>0</v>
      </c>
      <c r="AZ87" s="374">
        <v>0</v>
      </c>
      <c r="BA87" s="374">
        <v>0</v>
      </c>
      <c r="BB87" s="374">
        <v>0</v>
      </c>
      <c r="BC87" s="374" t="s">
        <v>482</v>
      </c>
      <c r="BD87" s="374" t="s">
        <v>482</v>
      </c>
      <c r="BE87" s="374" t="s">
        <v>482</v>
      </c>
      <c r="BF87" s="374" t="s">
        <v>482</v>
      </c>
      <c r="BG87" s="374" t="s">
        <v>482</v>
      </c>
      <c r="BH87" s="374" t="s">
        <v>482</v>
      </c>
      <c r="BI87" s="374" t="s">
        <v>482</v>
      </c>
      <c r="BJ87" s="374">
        <v>0</v>
      </c>
      <c r="BK87" s="374">
        <f>G0228_1074205010351_03_0_69_!AI87</f>
        <v>0</v>
      </c>
      <c r="BL87" s="374">
        <v>0</v>
      </c>
      <c r="BM87" s="374">
        <v>0</v>
      </c>
      <c r="BN87" s="374">
        <v>0</v>
      </c>
      <c r="BO87" s="374">
        <v>0</v>
      </c>
      <c r="BP87" s="374">
        <v>0</v>
      </c>
      <c r="BQ87" s="374" t="s">
        <v>482</v>
      </c>
      <c r="BR87" s="374" t="s">
        <v>482</v>
      </c>
      <c r="BS87" s="374" t="s">
        <v>482</v>
      </c>
      <c r="BT87" s="374" t="s">
        <v>482</v>
      </c>
      <c r="BU87" s="374" t="s">
        <v>482</v>
      </c>
      <c r="BV87" s="374" t="s">
        <v>482</v>
      </c>
      <c r="BW87" s="374" t="s">
        <v>482</v>
      </c>
      <c r="BX87" s="374">
        <v>0</v>
      </c>
      <c r="BY87" s="374">
        <f>G0228_1074205010351_03_0_69_!AK87</f>
        <v>0</v>
      </c>
      <c r="BZ87" s="374">
        <v>0</v>
      </c>
      <c r="CA87" s="374">
        <v>0</v>
      </c>
      <c r="CB87" s="374">
        <v>0</v>
      </c>
      <c r="CC87" s="374">
        <v>0</v>
      </c>
      <c r="CD87" s="374">
        <v>0</v>
      </c>
      <c r="CE87" s="374" t="s">
        <v>482</v>
      </c>
      <c r="CF87" s="374" t="s">
        <v>482</v>
      </c>
      <c r="CG87" s="374" t="s">
        <v>482</v>
      </c>
      <c r="CH87" s="374" t="s">
        <v>482</v>
      </c>
      <c r="CI87" s="374" t="s">
        <v>482</v>
      </c>
      <c r="CJ87" s="374" t="s">
        <v>482</v>
      </c>
      <c r="CK87" s="374" t="s">
        <v>482</v>
      </c>
      <c r="CL87" s="400">
        <f t="shared" si="183"/>
        <v>0</v>
      </c>
      <c r="CM87" s="400">
        <f t="shared" si="183"/>
        <v>1.45231</v>
      </c>
      <c r="CN87" s="400">
        <f t="shared" si="183"/>
        <v>0</v>
      </c>
      <c r="CO87" s="400">
        <f t="shared" si="183"/>
        <v>0</v>
      </c>
      <c r="CP87" s="400">
        <f t="shared" si="183"/>
        <v>0</v>
      </c>
      <c r="CQ87" s="400">
        <f t="shared" si="183"/>
        <v>0</v>
      </c>
      <c r="CR87" s="400">
        <f t="shared" si="183"/>
        <v>1</v>
      </c>
      <c r="CS87" s="400">
        <f t="shared" si="183"/>
        <v>0</v>
      </c>
      <c r="CT87" s="400">
        <f t="shared" si="183"/>
        <v>0</v>
      </c>
      <c r="CU87" s="400">
        <f t="shared" si="183"/>
        <v>0</v>
      </c>
      <c r="CV87" s="400">
        <f t="shared" si="183"/>
        <v>0</v>
      </c>
      <c r="CW87" s="400">
        <f t="shared" si="183"/>
        <v>0</v>
      </c>
      <c r="CX87" s="400">
        <f t="shared" si="183"/>
        <v>0</v>
      </c>
      <c r="CY87" s="400">
        <f t="shared" si="183"/>
        <v>1</v>
      </c>
      <c r="CZ87" s="286" t="str">
        <f>IF(G0228_1074205010351_02_0_69_!CT87="","",G0228_1074205010351_02_0_69_!CT87)</f>
        <v>нд</v>
      </c>
    </row>
    <row r="88" spans="1:104" hidden="1" x14ac:dyDescent="0.25">
      <c r="A88" s="297"/>
      <c r="B88" s="298"/>
      <c r="C88" s="297"/>
      <c r="D88" s="374"/>
      <c r="E88" s="374"/>
      <c r="F88" s="374"/>
      <c r="G88" s="374"/>
      <c r="H88" s="374"/>
      <c r="I88" s="374"/>
      <c r="J88" s="374"/>
      <c r="K88" s="374"/>
      <c r="L88" s="374"/>
      <c r="M88" s="374"/>
      <c r="N88" s="374"/>
      <c r="O88" s="374"/>
      <c r="P88" s="374"/>
      <c r="Q88" s="374"/>
      <c r="R88" s="374"/>
      <c r="S88" s="374"/>
      <c r="T88" s="374"/>
      <c r="U88" s="374"/>
      <c r="V88" s="374"/>
      <c r="W88" s="374"/>
      <c r="X88" s="374"/>
      <c r="Y88" s="374"/>
      <c r="Z88" s="374"/>
      <c r="AA88" s="374"/>
      <c r="AB88" s="374"/>
      <c r="AC88" s="374"/>
      <c r="AD88" s="374"/>
      <c r="AE88" s="374"/>
      <c r="AF88" s="374"/>
      <c r="AG88" s="374"/>
      <c r="AH88" s="374"/>
      <c r="AI88" s="374"/>
      <c r="AJ88" s="374"/>
      <c r="AK88" s="374"/>
      <c r="AL88" s="374"/>
      <c r="AM88" s="374"/>
      <c r="AN88" s="374"/>
      <c r="AO88" s="374"/>
      <c r="AP88" s="374"/>
      <c r="AQ88" s="374"/>
      <c r="AR88" s="374"/>
      <c r="AS88" s="374"/>
      <c r="AT88" s="374"/>
      <c r="AU88" s="374"/>
      <c r="AV88" s="374"/>
      <c r="AW88" s="374"/>
      <c r="AX88" s="374"/>
      <c r="AY88" s="374"/>
      <c r="AZ88" s="374"/>
      <c r="BA88" s="374"/>
      <c r="BB88" s="374"/>
      <c r="BC88" s="374"/>
      <c r="BD88" s="374"/>
      <c r="BE88" s="374"/>
      <c r="BF88" s="374"/>
      <c r="BG88" s="374"/>
      <c r="BH88" s="374"/>
      <c r="BI88" s="374"/>
      <c r="BJ88" s="374"/>
      <c r="BK88" s="374"/>
      <c r="BL88" s="374"/>
      <c r="BM88" s="374"/>
      <c r="BN88" s="374"/>
      <c r="BO88" s="374"/>
      <c r="BP88" s="374"/>
      <c r="BQ88" s="374"/>
      <c r="BR88" s="374"/>
      <c r="BS88" s="374"/>
      <c r="BT88" s="374"/>
      <c r="BU88" s="374"/>
      <c r="BV88" s="374"/>
      <c r="BW88" s="374"/>
      <c r="BX88" s="374"/>
      <c r="BY88" s="374"/>
      <c r="BZ88" s="374"/>
      <c r="CA88" s="374"/>
      <c r="CB88" s="374"/>
      <c r="CC88" s="374"/>
      <c r="CD88" s="374"/>
      <c r="CE88" s="374"/>
      <c r="CF88" s="374"/>
      <c r="CG88" s="374"/>
      <c r="CH88" s="374"/>
      <c r="CI88" s="374"/>
      <c r="CJ88" s="374"/>
      <c r="CK88" s="374"/>
      <c r="CL88" s="400"/>
      <c r="CM88" s="400"/>
      <c r="CN88" s="400"/>
      <c r="CO88" s="400"/>
      <c r="CP88" s="400"/>
      <c r="CQ88" s="400"/>
      <c r="CR88" s="400"/>
      <c r="CS88" s="400"/>
      <c r="CT88" s="400"/>
      <c r="CU88" s="400"/>
      <c r="CV88" s="400"/>
      <c r="CW88" s="400"/>
      <c r="CX88" s="400"/>
      <c r="CY88" s="400"/>
      <c r="CZ88" s="286"/>
    </row>
    <row r="89" spans="1:104" hidden="1" x14ac:dyDescent="0.25">
      <c r="A89" s="297"/>
      <c r="B89" s="298"/>
      <c r="C89" s="297"/>
      <c r="D89" s="374"/>
      <c r="E89" s="374"/>
      <c r="F89" s="374"/>
      <c r="G89" s="374"/>
      <c r="H89" s="374"/>
      <c r="I89" s="374"/>
      <c r="J89" s="374"/>
      <c r="K89" s="374"/>
      <c r="L89" s="374"/>
      <c r="M89" s="374"/>
      <c r="N89" s="374"/>
      <c r="O89" s="374"/>
      <c r="P89" s="374"/>
      <c r="Q89" s="374"/>
      <c r="R89" s="374"/>
      <c r="S89" s="374"/>
      <c r="T89" s="374"/>
      <c r="U89" s="374"/>
      <c r="V89" s="374"/>
      <c r="W89" s="374"/>
      <c r="X89" s="374"/>
      <c r="Y89" s="374"/>
      <c r="Z89" s="374"/>
      <c r="AA89" s="374"/>
      <c r="AB89" s="374"/>
      <c r="AC89" s="374"/>
      <c r="AD89" s="374"/>
      <c r="AE89" s="374"/>
      <c r="AF89" s="374"/>
      <c r="AG89" s="374"/>
      <c r="AH89" s="374"/>
      <c r="AI89" s="374"/>
      <c r="AJ89" s="374"/>
      <c r="AK89" s="374"/>
      <c r="AL89" s="374"/>
      <c r="AM89" s="374"/>
      <c r="AN89" s="374"/>
      <c r="AO89" s="374"/>
      <c r="AP89" s="374"/>
      <c r="AQ89" s="374"/>
      <c r="AR89" s="374"/>
      <c r="AS89" s="374"/>
      <c r="AT89" s="374"/>
      <c r="AU89" s="374"/>
      <c r="AV89" s="374"/>
      <c r="AW89" s="374"/>
      <c r="AX89" s="374"/>
      <c r="AY89" s="374"/>
      <c r="AZ89" s="374"/>
      <c r="BA89" s="374"/>
      <c r="BB89" s="374"/>
      <c r="BC89" s="374"/>
      <c r="BD89" s="374"/>
      <c r="BE89" s="374"/>
      <c r="BF89" s="374"/>
      <c r="BG89" s="374"/>
      <c r="BH89" s="374"/>
      <c r="BI89" s="374"/>
      <c r="BJ89" s="374"/>
      <c r="BK89" s="374"/>
      <c r="BL89" s="374"/>
      <c r="BM89" s="374"/>
      <c r="BN89" s="374"/>
      <c r="BO89" s="374"/>
      <c r="BP89" s="374"/>
      <c r="BQ89" s="374"/>
      <c r="BR89" s="374"/>
      <c r="BS89" s="374"/>
      <c r="BT89" s="374"/>
      <c r="BU89" s="374"/>
      <c r="BV89" s="374"/>
      <c r="BW89" s="374"/>
      <c r="BX89" s="374"/>
      <c r="BY89" s="374"/>
      <c r="BZ89" s="374"/>
      <c r="CA89" s="374"/>
      <c r="CB89" s="374"/>
      <c r="CC89" s="374"/>
      <c r="CD89" s="374"/>
      <c r="CE89" s="374"/>
      <c r="CF89" s="374"/>
      <c r="CG89" s="374"/>
      <c r="CH89" s="374"/>
      <c r="CI89" s="374"/>
      <c r="CJ89" s="374"/>
      <c r="CK89" s="374"/>
      <c r="CL89" s="400"/>
      <c r="CM89" s="400"/>
      <c r="CN89" s="400"/>
      <c r="CO89" s="400"/>
      <c r="CP89" s="400"/>
      <c r="CQ89" s="400"/>
      <c r="CR89" s="400"/>
      <c r="CS89" s="400"/>
      <c r="CT89" s="400"/>
      <c r="CU89" s="400"/>
      <c r="CV89" s="400"/>
      <c r="CW89" s="400"/>
      <c r="CX89" s="400"/>
      <c r="CY89" s="400"/>
      <c r="CZ89" s="286"/>
    </row>
    <row r="90" spans="1:104" hidden="1" x14ac:dyDescent="0.25">
      <c r="A90" s="297"/>
      <c r="B90" s="298"/>
      <c r="C90" s="297"/>
      <c r="D90" s="374"/>
      <c r="E90" s="374"/>
      <c r="F90" s="374"/>
      <c r="G90" s="374"/>
      <c r="H90" s="374"/>
      <c r="I90" s="374"/>
      <c r="J90" s="374"/>
      <c r="K90" s="374"/>
      <c r="L90" s="374"/>
      <c r="M90" s="374"/>
      <c r="N90" s="374"/>
      <c r="O90" s="374"/>
      <c r="P90" s="374"/>
      <c r="Q90" s="374"/>
      <c r="R90" s="374"/>
      <c r="S90" s="374"/>
      <c r="T90" s="374"/>
      <c r="U90" s="374"/>
      <c r="V90" s="374"/>
      <c r="W90" s="374"/>
      <c r="X90" s="374"/>
      <c r="Y90" s="374"/>
      <c r="Z90" s="374"/>
      <c r="AA90" s="374"/>
      <c r="AB90" s="374"/>
      <c r="AC90" s="374"/>
      <c r="AD90" s="374"/>
      <c r="AE90" s="374"/>
      <c r="AF90" s="374"/>
      <c r="AG90" s="374"/>
      <c r="AH90" s="374"/>
      <c r="AI90" s="374"/>
      <c r="AJ90" s="374"/>
      <c r="AK90" s="374"/>
      <c r="AL90" s="374"/>
      <c r="AM90" s="374"/>
      <c r="AN90" s="374"/>
      <c r="AO90" s="374"/>
      <c r="AP90" s="374"/>
      <c r="AQ90" s="374"/>
      <c r="AR90" s="374"/>
      <c r="AS90" s="374"/>
      <c r="AT90" s="374"/>
      <c r="AU90" s="374"/>
      <c r="AV90" s="374"/>
      <c r="AW90" s="374"/>
      <c r="AX90" s="374"/>
      <c r="AY90" s="374"/>
      <c r="AZ90" s="374"/>
      <c r="BA90" s="374"/>
      <c r="BB90" s="374"/>
      <c r="BC90" s="374"/>
      <c r="BD90" s="374"/>
      <c r="BE90" s="374"/>
      <c r="BF90" s="374"/>
      <c r="BG90" s="374"/>
      <c r="BH90" s="374"/>
      <c r="BI90" s="374"/>
      <c r="BJ90" s="374"/>
      <c r="BK90" s="374"/>
      <c r="BL90" s="374"/>
      <c r="BM90" s="374"/>
      <c r="BN90" s="374"/>
      <c r="BO90" s="374"/>
      <c r="BP90" s="374"/>
      <c r="BQ90" s="374"/>
      <c r="BR90" s="374"/>
      <c r="BS90" s="374"/>
      <c r="BT90" s="374"/>
      <c r="BU90" s="374"/>
      <c r="BV90" s="374"/>
      <c r="BW90" s="374"/>
      <c r="BX90" s="374"/>
      <c r="BY90" s="374"/>
      <c r="BZ90" s="374"/>
      <c r="CA90" s="374"/>
      <c r="CB90" s="374"/>
      <c r="CC90" s="374"/>
      <c r="CD90" s="374"/>
      <c r="CE90" s="374"/>
      <c r="CF90" s="374"/>
      <c r="CG90" s="374"/>
      <c r="CH90" s="374"/>
      <c r="CI90" s="374"/>
      <c r="CJ90" s="374"/>
      <c r="CK90" s="374"/>
      <c r="CL90" s="400"/>
      <c r="CM90" s="400"/>
      <c r="CN90" s="400"/>
      <c r="CO90" s="400"/>
      <c r="CP90" s="400"/>
      <c r="CQ90" s="400"/>
      <c r="CR90" s="400"/>
      <c r="CS90" s="400"/>
      <c r="CT90" s="400"/>
      <c r="CU90" s="400"/>
      <c r="CV90" s="400"/>
      <c r="CW90" s="400"/>
      <c r="CX90" s="400"/>
      <c r="CY90" s="400"/>
      <c r="CZ90" s="286"/>
    </row>
    <row r="91" spans="1:104" hidden="1" x14ac:dyDescent="0.25">
      <c r="A91" s="297"/>
      <c r="B91" s="298"/>
      <c r="C91" s="297"/>
      <c r="D91" s="374"/>
      <c r="E91" s="374"/>
      <c r="F91" s="374"/>
      <c r="G91" s="374"/>
      <c r="H91" s="374"/>
      <c r="I91" s="374"/>
      <c r="J91" s="374"/>
      <c r="K91" s="374"/>
      <c r="L91" s="374"/>
      <c r="M91" s="374"/>
      <c r="N91" s="374"/>
      <c r="O91" s="374"/>
      <c r="P91" s="374"/>
      <c r="Q91" s="374"/>
      <c r="R91" s="374"/>
      <c r="S91" s="374"/>
      <c r="T91" s="374"/>
      <c r="U91" s="374"/>
      <c r="V91" s="374"/>
      <c r="W91" s="374"/>
      <c r="X91" s="374"/>
      <c r="Y91" s="374"/>
      <c r="Z91" s="374"/>
      <c r="AA91" s="374"/>
      <c r="AB91" s="374"/>
      <c r="AC91" s="374"/>
      <c r="AD91" s="374"/>
      <c r="AE91" s="374"/>
      <c r="AF91" s="374"/>
      <c r="AG91" s="374"/>
      <c r="AH91" s="374"/>
      <c r="AI91" s="374"/>
      <c r="AJ91" s="374"/>
      <c r="AK91" s="374"/>
      <c r="AL91" s="374"/>
      <c r="AM91" s="374"/>
      <c r="AN91" s="374"/>
      <c r="AO91" s="374"/>
      <c r="AP91" s="374"/>
      <c r="AQ91" s="374"/>
      <c r="AR91" s="374"/>
      <c r="AS91" s="374"/>
      <c r="AT91" s="374"/>
      <c r="AU91" s="374"/>
      <c r="AV91" s="374"/>
      <c r="AW91" s="374"/>
      <c r="AX91" s="374"/>
      <c r="AY91" s="374"/>
      <c r="AZ91" s="374"/>
      <c r="BA91" s="374"/>
      <c r="BB91" s="374"/>
      <c r="BC91" s="374"/>
      <c r="BD91" s="374"/>
      <c r="BE91" s="374"/>
      <c r="BF91" s="374"/>
      <c r="BG91" s="374"/>
      <c r="BH91" s="374"/>
      <c r="BI91" s="374"/>
      <c r="BJ91" s="374"/>
      <c r="BK91" s="374"/>
      <c r="BL91" s="374"/>
      <c r="BM91" s="374"/>
      <c r="BN91" s="374"/>
      <c r="BO91" s="374"/>
      <c r="BP91" s="374"/>
      <c r="BQ91" s="374"/>
      <c r="BR91" s="374"/>
      <c r="BS91" s="374"/>
      <c r="BT91" s="374"/>
      <c r="BU91" s="374"/>
      <c r="BV91" s="374"/>
      <c r="BW91" s="374"/>
      <c r="BX91" s="374"/>
      <c r="BY91" s="374"/>
      <c r="BZ91" s="374"/>
      <c r="CA91" s="374"/>
      <c r="CB91" s="374"/>
      <c r="CC91" s="374"/>
      <c r="CD91" s="374"/>
      <c r="CE91" s="374"/>
      <c r="CF91" s="374"/>
      <c r="CG91" s="374"/>
      <c r="CH91" s="374"/>
      <c r="CI91" s="374"/>
      <c r="CJ91" s="374"/>
      <c r="CK91" s="374"/>
      <c r="CL91" s="400"/>
      <c r="CM91" s="400"/>
      <c r="CN91" s="400"/>
      <c r="CO91" s="400"/>
      <c r="CP91" s="400"/>
      <c r="CQ91" s="400"/>
      <c r="CR91" s="400"/>
      <c r="CS91" s="400"/>
      <c r="CT91" s="400"/>
      <c r="CU91" s="400"/>
      <c r="CV91" s="400"/>
      <c r="CW91" s="400"/>
      <c r="CX91" s="400"/>
      <c r="CY91" s="400"/>
      <c r="CZ91" s="286"/>
    </row>
    <row r="92" spans="1:104" hidden="1" x14ac:dyDescent="0.25">
      <c r="A92" s="297"/>
      <c r="B92" s="298"/>
      <c r="C92" s="297"/>
      <c r="D92" s="374"/>
      <c r="E92" s="374"/>
      <c r="F92" s="374"/>
      <c r="G92" s="374"/>
      <c r="H92" s="374"/>
      <c r="I92" s="374"/>
      <c r="J92" s="374"/>
      <c r="K92" s="374"/>
      <c r="L92" s="374"/>
      <c r="M92" s="374"/>
      <c r="N92" s="374"/>
      <c r="O92" s="374"/>
      <c r="P92" s="374"/>
      <c r="Q92" s="374"/>
      <c r="R92" s="374"/>
      <c r="S92" s="374"/>
      <c r="T92" s="374"/>
      <c r="U92" s="374"/>
      <c r="V92" s="374"/>
      <c r="W92" s="374"/>
      <c r="X92" s="374"/>
      <c r="Y92" s="374"/>
      <c r="Z92" s="374"/>
      <c r="AA92" s="374"/>
      <c r="AB92" s="374"/>
      <c r="AC92" s="374"/>
      <c r="AD92" s="374"/>
      <c r="AE92" s="374"/>
      <c r="AF92" s="374"/>
      <c r="AG92" s="374"/>
      <c r="AH92" s="374"/>
      <c r="AI92" s="374"/>
      <c r="AJ92" s="374"/>
      <c r="AK92" s="374"/>
      <c r="AL92" s="374"/>
      <c r="AM92" s="374"/>
      <c r="AN92" s="374"/>
      <c r="AO92" s="374"/>
      <c r="AP92" s="374"/>
      <c r="AQ92" s="374"/>
      <c r="AR92" s="374"/>
      <c r="AS92" s="374"/>
      <c r="AT92" s="374"/>
      <c r="AU92" s="374"/>
      <c r="AV92" s="374"/>
      <c r="AW92" s="374"/>
      <c r="AX92" s="374"/>
      <c r="AY92" s="374"/>
      <c r="AZ92" s="374"/>
      <c r="BA92" s="374"/>
      <c r="BB92" s="374"/>
      <c r="BC92" s="374"/>
      <c r="BD92" s="374"/>
      <c r="BE92" s="374"/>
      <c r="BF92" s="374"/>
      <c r="BG92" s="374"/>
      <c r="BH92" s="374"/>
      <c r="BI92" s="374"/>
      <c r="BJ92" s="374"/>
      <c r="BK92" s="374"/>
      <c r="BL92" s="374"/>
      <c r="BM92" s="374"/>
      <c r="BN92" s="374"/>
      <c r="BO92" s="374"/>
      <c r="BP92" s="374"/>
      <c r="BQ92" s="374"/>
      <c r="BR92" s="374"/>
      <c r="BS92" s="374"/>
      <c r="BT92" s="374"/>
      <c r="BU92" s="374"/>
      <c r="BV92" s="374"/>
      <c r="BW92" s="374"/>
      <c r="BX92" s="374"/>
      <c r="BY92" s="374"/>
      <c r="BZ92" s="374"/>
      <c r="CA92" s="374"/>
      <c r="CB92" s="374"/>
      <c r="CC92" s="374"/>
      <c r="CD92" s="374"/>
      <c r="CE92" s="374"/>
      <c r="CF92" s="374"/>
      <c r="CG92" s="374"/>
      <c r="CH92" s="374"/>
      <c r="CI92" s="374"/>
      <c r="CJ92" s="374"/>
      <c r="CK92" s="374"/>
      <c r="CL92" s="400"/>
      <c r="CM92" s="400"/>
      <c r="CN92" s="400"/>
      <c r="CO92" s="400"/>
      <c r="CP92" s="400"/>
      <c r="CQ92" s="400"/>
      <c r="CR92" s="400"/>
      <c r="CS92" s="400"/>
      <c r="CT92" s="400"/>
      <c r="CU92" s="400"/>
      <c r="CV92" s="400"/>
      <c r="CW92" s="400"/>
      <c r="CX92" s="400"/>
      <c r="CY92" s="400"/>
      <c r="CZ92" s="286"/>
    </row>
    <row r="93" spans="1:104" hidden="1" x14ac:dyDescent="0.25">
      <c r="A93" s="297"/>
      <c r="B93" s="298"/>
      <c r="C93" s="297"/>
      <c r="D93" s="374"/>
      <c r="E93" s="374"/>
      <c r="F93" s="374"/>
      <c r="G93" s="374"/>
      <c r="H93" s="374"/>
      <c r="I93" s="374"/>
      <c r="J93" s="374"/>
      <c r="K93" s="374"/>
      <c r="L93" s="374"/>
      <c r="M93" s="374"/>
      <c r="N93" s="374"/>
      <c r="O93" s="374"/>
      <c r="P93" s="374"/>
      <c r="Q93" s="374"/>
      <c r="R93" s="374"/>
      <c r="S93" s="374"/>
      <c r="T93" s="374"/>
      <c r="U93" s="374"/>
      <c r="V93" s="374"/>
      <c r="W93" s="374"/>
      <c r="X93" s="374"/>
      <c r="Y93" s="374"/>
      <c r="Z93" s="374"/>
      <c r="AA93" s="374"/>
      <c r="AB93" s="374"/>
      <c r="AC93" s="374"/>
      <c r="AD93" s="374"/>
      <c r="AE93" s="374"/>
      <c r="AF93" s="374"/>
      <c r="AG93" s="374"/>
      <c r="AH93" s="374"/>
      <c r="AI93" s="374"/>
      <c r="AJ93" s="374"/>
      <c r="AK93" s="374"/>
      <c r="AL93" s="374"/>
      <c r="AM93" s="374"/>
      <c r="AN93" s="374"/>
      <c r="AO93" s="374"/>
      <c r="AP93" s="374"/>
      <c r="AQ93" s="374"/>
      <c r="AR93" s="374"/>
      <c r="AS93" s="374"/>
      <c r="AT93" s="374"/>
      <c r="AU93" s="374"/>
      <c r="AV93" s="374"/>
      <c r="AW93" s="374"/>
      <c r="AX93" s="374"/>
      <c r="AY93" s="374"/>
      <c r="AZ93" s="374"/>
      <c r="BA93" s="374"/>
      <c r="BB93" s="374"/>
      <c r="BC93" s="374"/>
      <c r="BD93" s="374"/>
      <c r="BE93" s="374"/>
      <c r="BF93" s="374"/>
      <c r="BG93" s="374"/>
      <c r="BH93" s="374"/>
      <c r="BI93" s="374"/>
      <c r="BJ93" s="374"/>
      <c r="BK93" s="374"/>
      <c r="BL93" s="374"/>
      <c r="BM93" s="374"/>
      <c r="BN93" s="374"/>
      <c r="BO93" s="374"/>
      <c r="BP93" s="374"/>
      <c r="BQ93" s="374"/>
      <c r="BR93" s="374"/>
      <c r="BS93" s="374"/>
      <c r="BT93" s="374"/>
      <c r="BU93" s="374"/>
      <c r="BV93" s="374"/>
      <c r="BW93" s="374"/>
      <c r="BX93" s="374"/>
      <c r="BY93" s="374"/>
      <c r="BZ93" s="374"/>
      <c r="CA93" s="374"/>
      <c r="CB93" s="374"/>
      <c r="CC93" s="374"/>
      <c r="CD93" s="374"/>
      <c r="CE93" s="374"/>
      <c r="CF93" s="374"/>
      <c r="CG93" s="374"/>
      <c r="CH93" s="374"/>
      <c r="CI93" s="374"/>
      <c r="CJ93" s="374"/>
      <c r="CK93" s="374"/>
      <c r="CL93" s="400"/>
      <c r="CM93" s="400"/>
      <c r="CN93" s="400"/>
      <c r="CO93" s="400"/>
      <c r="CP93" s="400"/>
      <c r="CQ93" s="400"/>
      <c r="CR93" s="400"/>
      <c r="CS93" s="400"/>
      <c r="CT93" s="400"/>
      <c r="CU93" s="400"/>
      <c r="CV93" s="400"/>
      <c r="CW93" s="400"/>
      <c r="CX93" s="400"/>
      <c r="CY93" s="400"/>
      <c r="CZ93" s="286"/>
    </row>
    <row r="94" spans="1:104" hidden="1" x14ac:dyDescent="0.25">
      <c r="A94" s="297"/>
      <c r="B94" s="298"/>
      <c r="C94" s="297"/>
      <c r="D94" s="374"/>
      <c r="E94" s="374"/>
      <c r="F94" s="374"/>
      <c r="G94" s="374"/>
      <c r="H94" s="374"/>
      <c r="I94" s="374"/>
      <c r="J94" s="374"/>
      <c r="K94" s="374"/>
      <c r="L94" s="374"/>
      <c r="M94" s="374"/>
      <c r="N94" s="374"/>
      <c r="O94" s="374"/>
      <c r="P94" s="374"/>
      <c r="Q94" s="374"/>
      <c r="R94" s="374"/>
      <c r="S94" s="374"/>
      <c r="T94" s="374"/>
      <c r="U94" s="374"/>
      <c r="V94" s="374"/>
      <c r="W94" s="374"/>
      <c r="X94" s="374"/>
      <c r="Y94" s="374"/>
      <c r="Z94" s="374"/>
      <c r="AA94" s="374"/>
      <c r="AB94" s="374"/>
      <c r="AC94" s="374"/>
      <c r="AD94" s="374"/>
      <c r="AE94" s="374"/>
      <c r="AF94" s="374"/>
      <c r="AG94" s="374"/>
      <c r="AH94" s="374"/>
      <c r="AI94" s="374"/>
      <c r="AJ94" s="374"/>
      <c r="AK94" s="374"/>
      <c r="AL94" s="374"/>
      <c r="AM94" s="374"/>
      <c r="AN94" s="374"/>
      <c r="AO94" s="374"/>
      <c r="AP94" s="374"/>
      <c r="AQ94" s="374"/>
      <c r="AR94" s="374"/>
      <c r="AS94" s="374"/>
      <c r="AT94" s="374"/>
      <c r="AU94" s="374"/>
      <c r="AV94" s="374"/>
      <c r="AW94" s="374"/>
      <c r="AX94" s="374"/>
      <c r="AY94" s="374"/>
      <c r="AZ94" s="374"/>
      <c r="BA94" s="374"/>
      <c r="BB94" s="374"/>
      <c r="BC94" s="374"/>
      <c r="BD94" s="374"/>
      <c r="BE94" s="374"/>
      <c r="BF94" s="374"/>
      <c r="BG94" s="374"/>
      <c r="BH94" s="374"/>
      <c r="BI94" s="374"/>
      <c r="BJ94" s="374"/>
      <c r="BK94" s="374"/>
      <c r="BL94" s="374"/>
      <c r="BM94" s="374"/>
      <c r="BN94" s="374"/>
      <c r="BO94" s="374"/>
      <c r="BP94" s="374"/>
      <c r="BQ94" s="374"/>
      <c r="BR94" s="374"/>
      <c r="BS94" s="374"/>
      <c r="BT94" s="374"/>
      <c r="BU94" s="374"/>
      <c r="BV94" s="374"/>
      <c r="BW94" s="374"/>
      <c r="BX94" s="374"/>
      <c r="BY94" s="374"/>
      <c r="BZ94" s="374"/>
      <c r="CA94" s="374"/>
      <c r="CB94" s="374"/>
      <c r="CC94" s="374"/>
      <c r="CD94" s="374"/>
      <c r="CE94" s="374"/>
      <c r="CF94" s="374"/>
      <c r="CG94" s="374"/>
      <c r="CH94" s="374"/>
      <c r="CI94" s="374"/>
      <c r="CJ94" s="374"/>
      <c r="CK94" s="374"/>
      <c r="CL94" s="400"/>
      <c r="CM94" s="400"/>
      <c r="CN94" s="400"/>
      <c r="CO94" s="400"/>
      <c r="CP94" s="400"/>
      <c r="CQ94" s="400"/>
      <c r="CR94" s="400"/>
      <c r="CS94" s="400"/>
      <c r="CT94" s="400"/>
      <c r="CU94" s="400"/>
      <c r="CV94" s="400"/>
      <c r="CW94" s="400"/>
      <c r="CX94" s="400"/>
      <c r="CY94" s="400"/>
      <c r="CZ94" s="286"/>
    </row>
    <row r="95" spans="1:104" hidden="1" x14ac:dyDescent="0.25">
      <c r="A95" s="297"/>
      <c r="B95" s="298"/>
      <c r="C95" s="297"/>
      <c r="D95" s="374"/>
      <c r="E95" s="374"/>
      <c r="F95" s="374"/>
      <c r="G95" s="374"/>
      <c r="H95" s="374"/>
      <c r="I95" s="374"/>
      <c r="J95" s="374"/>
      <c r="K95" s="374"/>
      <c r="L95" s="374"/>
      <c r="M95" s="374"/>
      <c r="N95" s="374"/>
      <c r="O95" s="374"/>
      <c r="P95" s="374"/>
      <c r="Q95" s="374"/>
      <c r="R95" s="374"/>
      <c r="S95" s="374"/>
      <c r="T95" s="374"/>
      <c r="U95" s="374"/>
      <c r="V95" s="374"/>
      <c r="W95" s="374"/>
      <c r="X95" s="374"/>
      <c r="Y95" s="374"/>
      <c r="Z95" s="374"/>
      <c r="AA95" s="374"/>
      <c r="AB95" s="374"/>
      <c r="AC95" s="374"/>
      <c r="AD95" s="374"/>
      <c r="AE95" s="374"/>
      <c r="AF95" s="374"/>
      <c r="AG95" s="374"/>
      <c r="AH95" s="374"/>
      <c r="AI95" s="374"/>
      <c r="AJ95" s="374"/>
      <c r="AK95" s="374"/>
      <c r="AL95" s="374"/>
      <c r="AM95" s="374"/>
      <c r="AN95" s="374"/>
      <c r="AO95" s="374"/>
      <c r="AP95" s="374"/>
      <c r="AQ95" s="374"/>
      <c r="AR95" s="374"/>
      <c r="AS95" s="374"/>
      <c r="AT95" s="374"/>
      <c r="AU95" s="374"/>
      <c r="AV95" s="374"/>
      <c r="AW95" s="374"/>
      <c r="AX95" s="374"/>
      <c r="AY95" s="374"/>
      <c r="AZ95" s="374"/>
      <c r="BA95" s="374"/>
      <c r="BB95" s="374"/>
      <c r="BC95" s="374"/>
      <c r="BD95" s="374"/>
      <c r="BE95" s="374"/>
      <c r="BF95" s="374"/>
      <c r="BG95" s="374"/>
      <c r="BH95" s="374"/>
      <c r="BI95" s="374"/>
      <c r="BJ95" s="374"/>
      <c r="BK95" s="374"/>
      <c r="BL95" s="374"/>
      <c r="BM95" s="374"/>
      <c r="BN95" s="374"/>
      <c r="BO95" s="374"/>
      <c r="BP95" s="374"/>
      <c r="BQ95" s="374"/>
      <c r="BR95" s="374"/>
      <c r="BS95" s="374"/>
      <c r="BT95" s="374"/>
      <c r="BU95" s="374"/>
      <c r="BV95" s="374"/>
      <c r="BW95" s="374"/>
      <c r="BX95" s="374"/>
      <c r="BY95" s="374"/>
      <c r="BZ95" s="374"/>
      <c r="CA95" s="374"/>
      <c r="CB95" s="374"/>
      <c r="CC95" s="374"/>
      <c r="CD95" s="374"/>
      <c r="CE95" s="374"/>
      <c r="CF95" s="374"/>
      <c r="CG95" s="374"/>
      <c r="CH95" s="374"/>
      <c r="CI95" s="374"/>
      <c r="CJ95" s="374"/>
      <c r="CK95" s="374"/>
      <c r="CL95" s="400"/>
      <c r="CM95" s="400"/>
      <c r="CN95" s="400"/>
      <c r="CO95" s="400"/>
      <c r="CP95" s="400"/>
      <c r="CQ95" s="400"/>
      <c r="CR95" s="400"/>
      <c r="CS95" s="400"/>
      <c r="CT95" s="400"/>
      <c r="CU95" s="400"/>
      <c r="CV95" s="400"/>
      <c r="CW95" s="400"/>
      <c r="CX95" s="400"/>
      <c r="CY95" s="400"/>
      <c r="CZ95" s="286"/>
    </row>
    <row r="96" spans="1:104" hidden="1" x14ac:dyDescent="0.25">
      <c r="A96" s="297"/>
      <c r="B96" s="298"/>
      <c r="C96" s="297"/>
      <c r="D96" s="374"/>
      <c r="E96" s="374"/>
      <c r="F96" s="374"/>
      <c r="G96" s="374"/>
      <c r="H96" s="374"/>
      <c r="I96" s="374"/>
      <c r="J96" s="374"/>
      <c r="K96" s="374"/>
      <c r="L96" s="374"/>
      <c r="M96" s="374"/>
      <c r="N96" s="374"/>
      <c r="O96" s="374"/>
      <c r="P96" s="374"/>
      <c r="Q96" s="374"/>
      <c r="R96" s="374"/>
      <c r="S96" s="374"/>
      <c r="T96" s="374"/>
      <c r="U96" s="374"/>
      <c r="V96" s="374"/>
      <c r="W96" s="374"/>
      <c r="X96" s="374"/>
      <c r="Y96" s="374"/>
      <c r="Z96" s="374"/>
      <c r="AA96" s="374"/>
      <c r="AB96" s="374"/>
      <c r="AC96" s="374"/>
      <c r="AD96" s="374"/>
      <c r="AE96" s="374"/>
      <c r="AF96" s="374"/>
      <c r="AG96" s="374"/>
      <c r="AH96" s="374"/>
      <c r="AI96" s="374"/>
      <c r="AJ96" s="374"/>
      <c r="AK96" s="374"/>
      <c r="AL96" s="374"/>
      <c r="AM96" s="374"/>
      <c r="AN96" s="374"/>
      <c r="AO96" s="374"/>
      <c r="AP96" s="374"/>
      <c r="AQ96" s="374"/>
      <c r="AR96" s="374"/>
      <c r="AS96" s="374"/>
      <c r="AT96" s="374"/>
      <c r="AU96" s="374"/>
      <c r="AV96" s="374"/>
      <c r="AW96" s="374"/>
      <c r="AX96" s="374"/>
      <c r="AY96" s="374"/>
      <c r="AZ96" s="374"/>
      <c r="BA96" s="374"/>
      <c r="BB96" s="374"/>
      <c r="BC96" s="374"/>
      <c r="BD96" s="374"/>
      <c r="BE96" s="374"/>
      <c r="BF96" s="374"/>
      <c r="BG96" s="374"/>
      <c r="BH96" s="374"/>
      <c r="BI96" s="374"/>
      <c r="BJ96" s="374"/>
      <c r="BK96" s="374"/>
      <c r="BL96" s="374"/>
      <c r="BM96" s="374"/>
      <c r="BN96" s="374"/>
      <c r="BO96" s="374"/>
      <c r="BP96" s="374"/>
      <c r="BQ96" s="374"/>
      <c r="BR96" s="374"/>
      <c r="BS96" s="374"/>
      <c r="BT96" s="374"/>
      <c r="BU96" s="374"/>
      <c r="BV96" s="374"/>
      <c r="BW96" s="374"/>
      <c r="BX96" s="374"/>
      <c r="BY96" s="374"/>
      <c r="BZ96" s="374"/>
      <c r="CA96" s="374"/>
      <c r="CB96" s="374"/>
      <c r="CC96" s="374"/>
      <c r="CD96" s="374"/>
      <c r="CE96" s="374"/>
      <c r="CF96" s="374"/>
      <c r="CG96" s="374"/>
      <c r="CH96" s="374"/>
      <c r="CI96" s="374"/>
      <c r="CJ96" s="374"/>
      <c r="CK96" s="374"/>
      <c r="CL96" s="400"/>
      <c r="CM96" s="400"/>
      <c r="CN96" s="400"/>
      <c r="CO96" s="400"/>
      <c r="CP96" s="400"/>
      <c r="CQ96" s="400"/>
      <c r="CR96" s="400"/>
      <c r="CS96" s="400"/>
      <c r="CT96" s="400"/>
      <c r="CU96" s="400"/>
      <c r="CV96" s="400"/>
      <c r="CW96" s="400"/>
      <c r="CX96" s="400"/>
      <c r="CY96" s="400"/>
      <c r="CZ96" s="286"/>
    </row>
    <row r="97" spans="1:104" hidden="1" x14ac:dyDescent="0.25">
      <c r="A97" s="297"/>
      <c r="B97" s="298"/>
      <c r="C97" s="297"/>
      <c r="D97" s="374"/>
      <c r="E97" s="374"/>
      <c r="F97" s="374"/>
      <c r="G97" s="374"/>
      <c r="H97" s="374"/>
      <c r="I97" s="374"/>
      <c r="J97" s="374"/>
      <c r="K97" s="374"/>
      <c r="L97" s="374"/>
      <c r="M97" s="374"/>
      <c r="N97" s="374"/>
      <c r="O97" s="374"/>
      <c r="P97" s="374"/>
      <c r="Q97" s="374"/>
      <c r="R97" s="374"/>
      <c r="S97" s="374"/>
      <c r="T97" s="374"/>
      <c r="U97" s="374"/>
      <c r="V97" s="374"/>
      <c r="W97" s="374"/>
      <c r="X97" s="374"/>
      <c r="Y97" s="374"/>
      <c r="Z97" s="374"/>
      <c r="AA97" s="374"/>
      <c r="AB97" s="374"/>
      <c r="AC97" s="374"/>
      <c r="AD97" s="374"/>
      <c r="AE97" s="374"/>
      <c r="AF97" s="374"/>
      <c r="AG97" s="374"/>
      <c r="AH97" s="374"/>
      <c r="AI97" s="374"/>
      <c r="AJ97" s="374"/>
      <c r="AK97" s="374"/>
      <c r="AL97" s="374"/>
      <c r="AM97" s="374"/>
      <c r="AN97" s="374"/>
      <c r="AO97" s="374"/>
      <c r="AP97" s="374"/>
      <c r="AQ97" s="374"/>
      <c r="AR97" s="374"/>
      <c r="AS97" s="374"/>
      <c r="AT97" s="374"/>
      <c r="AU97" s="374"/>
      <c r="AV97" s="374"/>
      <c r="AW97" s="374"/>
      <c r="AX97" s="374"/>
      <c r="AY97" s="374"/>
      <c r="AZ97" s="374"/>
      <c r="BA97" s="374"/>
      <c r="BB97" s="374"/>
      <c r="BC97" s="374"/>
      <c r="BD97" s="374"/>
      <c r="BE97" s="374"/>
      <c r="BF97" s="374"/>
      <c r="BG97" s="374"/>
      <c r="BH97" s="374"/>
      <c r="BI97" s="374"/>
      <c r="BJ97" s="374"/>
      <c r="BK97" s="374"/>
      <c r="BL97" s="374"/>
      <c r="BM97" s="374"/>
      <c r="BN97" s="374"/>
      <c r="BO97" s="374"/>
      <c r="BP97" s="374"/>
      <c r="BQ97" s="374"/>
      <c r="BR97" s="374"/>
      <c r="BS97" s="374"/>
      <c r="BT97" s="374"/>
      <c r="BU97" s="374"/>
      <c r="BV97" s="374"/>
      <c r="BW97" s="374"/>
      <c r="BX97" s="374"/>
      <c r="BY97" s="374"/>
      <c r="BZ97" s="374"/>
      <c r="CA97" s="374"/>
      <c r="CB97" s="374"/>
      <c r="CC97" s="374"/>
      <c r="CD97" s="374"/>
      <c r="CE97" s="374"/>
      <c r="CF97" s="374"/>
      <c r="CG97" s="374"/>
      <c r="CH97" s="374"/>
      <c r="CI97" s="374"/>
      <c r="CJ97" s="374"/>
      <c r="CK97" s="374"/>
      <c r="CL97" s="400"/>
      <c r="CM97" s="400"/>
      <c r="CN97" s="400"/>
      <c r="CO97" s="400"/>
      <c r="CP97" s="400"/>
      <c r="CQ97" s="400"/>
      <c r="CR97" s="400"/>
      <c r="CS97" s="400"/>
      <c r="CT97" s="400"/>
      <c r="CU97" s="400"/>
      <c r="CV97" s="400"/>
      <c r="CW97" s="400"/>
      <c r="CX97" s="400"/>
      <c r="CY97" s="400"/>
      <c r="CZ97" s="286"/>
    </row>
    <row r="98" spans="1:104" hidden="1" x14ac:dyDescent="0.25">
      <c r="A98" s="297"/>
      <c r="B98" s="298"/>
      <c r="C98" s="297"/>
      <c r="D98" s="374"/>
      <c r="E98" s="374"/>
      <c r="F98" s="374"/>
      <c r="G98" s="374"/>
      <c r="H98" s="374"/>
      <c r="I98" s="374"/>
      <c r="J98" s="374"/>
      <c r="K98" s="374"/>
      <c r="L98" s="374"/>
      <c r="M98" s="374"/>
      <c r="N98" s="374"/>
      <c r="O98" s="374"/>
      <c r="P98" s="374"/>
      <c r="Q98" s="374"/>
      <c r="R98" s="374"/>
      <c r="S98" s="374"/>
      <c r="T98" s="374"/>
      <c r="U98" s="374"/>
      <c r="V98" s="374"/>
      <c r="W98" s="374"/>
      <c r="X98" s="374"/>
      <c r="Y98" s="374"/>
      <c r="Z98" s="374"/>
      <c r="AA98" s="374"/>
      <c r="AB98" s="374"/>
      <c r="AC98" s="374"/>
      <c r="AD98" s="374"/>
      <c r="AE98" s="374"/>
      <c r="AF98" s="374"/>
      <c r="AG98" s="374"/>
      <c r="AH98" s="374"/>
      <c r="AI98" s="374"/>
      <c r="AJ98" s="374"/>
      <c r="AK98" s="374"/>
      <c r="AL98" s="374"/>
      <c r="AM98" s="374"/>
      <c r="AN98" s="374"/>
      <c r="AO98" s="374"/>
      <c r="AP98" s="374"/>
      <c r="AQ98" s="374"/>
      <c r="AR98" s="374"/>
      <c r="AS98" s="374"/>
      <c r="AT98" s="374"/>
      <c r="AU98" s="374"/>
      <c r="AV98" s="374"/>
      <c r="AW98" s="374"/>
      <c r="AX98" s="374"/>
      <c r="AY98" s="374"/>
      <c r="AZ98" s="374"/>
      <c r="BA98" s="374"/>
      <c r="BB98" s="374"/>
      <c r="BC98" s="374"/>
      <c r="BD98" s="374"/>
      <c r="BE98" s="374"/>
      <c r="BF98" s="374"/>
      <c r="BG98" s="374"/>
      <c r="BH98" s="374"/>
      <c r="BI98" s="374"/>
      <c r="BJ98" s="374"/>
      <c r="BK98" s="374"/>
      <c r="BL98" s="374"/>
      <c r="BM98" s="374"/>
      <c r="BN98" s="374"/>
      <c r="BO98" s="374"/>
      <c r="BP98" s="374"/>
      <c r="BQ98" s="374"/>
      <c r="BR98" s="374"/>
      <c r="BS98" s="374"/>
      <c r="BT98" s="374"/>
      <c r="BU98" s="374"/>
      <c r="BV98" s="374"/>
      <c r="BW98" s="374"/>
      <c r="BX98" s="374"/>
      <c r="BY98" s="374"/>
      <c r="BZ98" s="374"/>
      <c r="CA98" s="374"/>
      <c r="CB98" s="374"/>
      <c r="CC98" s="374"/>
      <c r="CD98" s="374"/>
      <c r="CE98" s="374"/>
      <c r="CF98" s="374"/>
      <c r="CG98" s="374"/>
      <c r="CH98" s="374"/>
      <c r="CI98" s="374"/>
      <c r="CJ98" s="374"/>
      <c r="CK98" s="374"/>
      <c r="CL98" s="400"/>
      <c r="CM98" s="400"/>
      <c r="CN98" s="400"/>
      <c r="CO98" s="400"/>
      <c r="CP98" s="400"/>
      <c r="CQ98" s="400"/>
      <c r="CR98" s="400"/>
      <c r="CS98" s="400"/>
      <c r="CT98" s="400"/>
      <c r="CU98" s="400"/>
      <c r="CV98" s="400"/>
      <c r="CW98" s="400"/>
      <c r="CX98" s="400"/>
      <c r="CY98" s="400"/>
      <c r="CZ98" s="286"/>
    </row>
    <row r="99" spans="1:104" hidden="1" x14ac:dyDescent="0.25">
      <c r="A99" s="297"/>
      <c r="B99" s="298"/>
      <c r="C99" s="297"/>
      <c r="D99" s="374"/>
      <c r="E99" s="374"/>
      <c r="F99" s="374"/>
      <c r="G99" s="374"/>
      <c r="H99" s="374"/>
      <c r="I99" s="374"/>
      <c r="J99" s="374"/>
      <c r="K99" s="374"/>
      <c r="L99" s="374"/>
      <c r="M99" s="374"/>
      <c r="N99" s="374"/>
      <c r="O99" s="374"/>
      <c r="P99" s="374"/>
      <c r="Q99" s="374"/>
      <c r="R99" s="374"/>
      <c r="S99" s="374"/>
      <c r="T99" s="374"/>
      <c r="U99" s="374"/>
      <c r="V99" s="374"/>
      <c r="W99" s="374"/>
      <c r="X99" s="374"/>
      <c r="Y99" s="374"/>
      <c r="Z99" s="374"/>
      <c r="AA99" s="374"/>
      <c r="AB99" s="374"/>
      <c r="AC99" s="374"/>
      <c r="AD99" s="374"/>
      <c r="AE99" s="374"/>
      <c r="AF99" s="374"/>
      <c r="AG99" s="374"/>
      <c r="AH99" s="374"/>
      <c r="AI99" s="374"/>
      <c r="AJ99" s="374"/>
      <c r="AK99" s="374"/>
      <c r="AL99" s="374"/>
      <c r="AM99" s="374"/>
      <c r="AN99" s="374"/>
      <c r="AO99" s="374"/>
      <c r="AP99" s="374"/>
      <c r="AQ99" s="374"/>
      <c r="AR99" s="374"/>
      <c r="AS99" s="374"/>
      <c r="AT99" s="374"/>
      <c r="AU99" s="374"/>
      <c r="AV99" s="374"/>
      <c r="AW99" s="374"/>
      <c r="AX99" s="374"/>
      <c r="AY99" s="374"/>
      <c r="AZ99" s="374"/>
      <c r="BA99" s="374"/>
      <c r="BB99" s="374"/>
      <c r="BC99" s="374"/>
      <c r="BD99" s="374"/>
      <c r="BE99" s="374"/>
      <c r="BF99" s="374"/>
      <c r="BG99" s="374"/>
      <c r="BH99" s="374"/>
      <c r="BI99" s="374"/>
      <c r="BJ99" s="374"/>
      <c r="BK99" s="374"/>
      <c r="BL99" s="374"/>
      <c r="BM99" s="374"/>
      <c r="BN99" s="374"/>
      <c r="BO99" s="374"/>
      <c r="BP99" s="374"/>
      <c r="BQ99" s="374"/>
      <c r="BR99" s="374"/>
      <c r="BS99" s="374"/>
      <c r="BT99" s="374"/>
      <c r="BU99" s="374"/>
      <c r="BV99" s="374"/>
      <c r="BW99" s="374"/>
      <c r="BX99" s="374"/>
      <c r="BY99" s="374"/>
      <c r="BZ99" s="374"/>
      <c r="CA99" s="374"/>
      <c r="CB99" s="374"/>
      <c r="CC99" s="374"/>
      <c r="CD99" s="374"/>
      <c r="CE99" s="374"/>
      <c r="CF99" s="374"/>
      <c r="CG99" s="374"/>
      <c r="CH99" s="374"/>
      <c r="CI99" s="374"/>
      <c r="CJ99" s="374"/>
      <c r="CK99" s="374"/>
      <c r="CL99" s="400"/>
      <c r="CM99" s="400"/>
      <c r="CN99" s="400"/>
      <c r="CO99" s="400"/>
      <c r="CP99" s="400"/>
      <c r="CQ99" s="400"/>
      <c r="CR99" s="400"/>
      <c r="CS99" s="400"/>
      <c r="CT99" s="400"/>
      <c r="CU99" s="400"/>
      <c r="CV99" s="400"/>
      <c r="CW99" s="400"/>
      <c r="CX99" s="400"/>
      <c r="CY99" s="400"/>
      <c r="CZ99" s="286"/>
    </row>
    <row r="100" spans="1:104" hidden="1" x14ac:dyDescent="0.25">
      <c r="A100" s="297"/>
      <c r="B100" s="298"/>
      <c r="C100" s="297"/>
      <c r="D100" s="374"/>
      <c r="E100" s="374"/>
      <c r="F100" s="374"/>
      <c r="G100" s="374"/>
      <c r="H100" s="374"/>
      <c r="I100" s="374"/>
      <c r="J100" s="374"/>
      <c r="K100" s="374"/>
      <c r="L100" s="374"/>
      <c r="M100" s="374"/>
      <c r="N100" s="374"/>
      <c r="O100" s="374"/>
      <c r="P100" s="374"/>
      <c r="Q100" s="374"/>
      <c r="R100" s="374"/>
      <c r="S100" s="374"/>
      <c r="T100" s="374"/>
      <c r="U100" s="374"/>
      <c r="V100" s="374"/>
      <c r="W100" s="374"/>
      <c r="X100" s="374"/>
      <c r="Y100" s="374"/>
      <c r="Z100" s="374"/>
      <c r="AA100" s="374"/>
      <c r="AB100" s="374"/>
      <c r="AC100" s="374"/>
      <c r="AD100" s="374"/>
      <c r="AE100" s="374"/>
      <c r="AF100" s="374"/>
      <c r="AG100" s="374"/>
      <c r="AH100" s="374"/>
      <c r="AI100" s="374"/>
      <c r="AJ100" s="374"/>
      <c r="AK100" s="374"/>
      <c r="AL100" s="374"/>
      <c r="AM100" s="374"/>
      <c r="AN100" s="374"/>
      <c r="AO100" s="374"/>
      <c r="AP100" s="374"/>
      <c r="AQ100" s="374"/>
      <c r="AR100" s="374"/>
      <c r="AS100" s="374"/>
      <c r="AT100" s="374"/>
      <c r="AU100" s="374"/>
      <c r="AV100" s="374"/>
      <c r="AW100" s="374"/>
      <c r="AX100" s="374"/>
      <c r="AY100" s="374"/>
      <c r="AZ100" s="374"/>
      <c r="BA100" s="374"/>
      <c r="BB100" s="374"/>
      <c r="BC100" s="374"/>
      <c r="BD100" s="374"/>
      <c r="BE100" s="374"/>
      <c r="BF100" s="374"/>
      <c r="BG100" s="374"/>
      <c r="BH100" s="374"/>
      <c r="BI100" s="374"/>
      <c r="BJ100" s="374"/>
      <c r="BK100" s="374"/>
      <c r="BL100" s="374"/>
      <c r="BM100" s="374"/>
      <c r="BN100" s="374"/>
      <c r="BO100" s="374"/>
      <c r="BP100" s="374"/>
      <c r="BQ100" s="374"/>
      <c r="BR100" s="374"/>
      <c r="BS100" s="374"/>
      <c r="BT100" s="374"/>
      <c r="BU100" s="374"/>
      <c r="BV100" s="374"/>
      <c r="BW100" s="374"/>
      <c r="BX100" s="374"/>
      <c r="BY100" s="374"/>
      <c r="BZ100" s="374"/>
      <c r="CA100" s="374"/>
      <c r="CB100" s="374"/>
      <c r="CC100" s="374"/>
      <c r="CD100" s="374"/>
      <c r="CE100" s="374"/>
      <c r="CF100" s="374"/>
      <c r="CG100" s="374"/>
      <c r="CH100" s="374"/>
      <c r="CI100" s="374"/>
      <c r="CJ100" s="374"/>
      <c r="CK100" s="374"/>
      <c r="CL100" s="400"/>
      <c r="CM100" s="400"/>
      <c r="CN100" s="400"/>
      <c r="CO100" s="400"/>
      <c r="CP100" s="400"/>
      <c r="CQ100" s="400"/>
      <c r="CR100" s="400"/>
      <c r="CS100" s="400"/>
      <c r="CT100" s="400"/>
      <c r="CU100" s="400"/>
      <c r="CV100" s="400"/>
      <c r="CW100" s="400"/>
      <c r="CX100" s="400"/>
      <c r="CY100" s="400"/>
      <c r="CZ100" s="286"/>
    </row>
    <row r="101" spans="1:104" hidden="1" x14ac:dyDescent="0.25">
      <c r="A101" s="297"/>
      <c r="B101" s="298"/>
      <c r="C101" s="297"/>
      <c r="D101" s="374"/>
      <c r="E101" s="374"/>
      <c r="F101" s="374"/>
      <c r="G101" s="374"/>
      <c r="H101" s="374"/>
      <c r="I101" s="374"/>
      <c r="J101" s="374"/>
      <c r="K101" s="374"/>
      <c r="L101" s="374"/>
      <c r="M101" s="374"/>
      <c r="N101" s="374"/>
      <c r="O101" s="374"/>
      <c r="P101" s="374"/>
      <c r="Q101" s="374"/>
      <c r="R101" s="374"/>
      <c r="S101" s="374"/>
      <c r="T101" s="374"/>
      <c r="U101" s="374"/>
      <c r="V101" s="374"/>
      <c r="W101" s="374"/>
      <c r="X101" s="374"/>
      <c r="Y101" s="374"/>
      <c r="Z101" s="374"/>
      <c r="AA101" s="374"/>
      <c r="AB101" s="374"/>
      <c r="AC101" s="374"/>
      <c r="AD101" s="374"/>
      <c r="AE101" s="374"/>
      <c r="AF101" s="374"/>
      <c r="AG101" s="374"/>
      <c r="AH101" s="374"/>
      <c r="AI101" s="374"/>
      <c r="AJ101" s="374"/>
      <c r="AK101" s="374"/>
      <c r="AL101" s="374"/>
      <c r="AM101" s="374"/>
      <c r="AN101" s="374"/>
      <c r="AO101" s="374"/>
      <c r="AP101" s="374"/>
      <c r="AQ101" s="374"/>
      <c r="AR101" s="374"/>
      <c r="AS101" s="374"/>
      <c r="AT101" s="374"/>
      <c r="AU101" s="374"/>
      <c r="AV101" s="374"/>
      <c r="AW101" s="374"/>
      <c r="AX101" s="374"/>
      <c r="AY101" s="374"/>
      <c r="AZ101" s="374"/>
      <c r="BA101" s="374"/>
      <c r="BB101" s="374"/>
      <c r="BC101" s="374"/>
      <c r="BD101" s="374"/>
      <c r="BE101" s="374"/>
      <c r="BF101" s="374"/>
      <c r="BG101" s="374"/>
      <c r="BH101" s="374"/>
      <c r="BI101" s="374"/>
      <c r="BJ101" s="374"/>
      <c r="BK101" s="374"/>
      <c r="BL101" s="374"/>
      <c r="BM101" s="374"/>
      <c r="BN101" s="374"/>
      <c r="BO101" s="374"/>
      <c r="BP101" s="374"/>
      <c r="BQ101" s="374"/>
      <c r="BR101" s="374"/>
      <c r="BS101" s="374"/>
      <c r="BT101" s="374"/>
      <c r="BU101" s="374"/>
      <c r="BV101" s="374"/>
      <c r="BW101" s="374"/>
      <c r="BX101" s="374"/>
      <c r="BY101" s="374"/>
      <c r="BZ101" s="374"/>
      <c r="CA101" s="374"/>
      <c r="CB101" s="374"/>
      <c r="CC101" s="374"/>
      <c r="CD101" s="374"/>
      <c r="CE101" s="374"/>
      <c r="CF101" s="374"/>
      <c r="CG101" s="374"/>
      <c r="CH101" s="374"/>
      <c r="CI101" s="374"/>
      <c r="CJ101" s="374"/>
      <c r="CK101" s="374"/>
      <c r="CL101" s="400"/>
      <c r="CM101" s="400"/>
      <c r="CN101" s="400"/>
      <c r="CO101" s="400"/>
      <c r="CP101" s="400"/>
      <c r="CQ101" s="400"/>
      <c r="CR101" s="400"/>
      <c r="CS101" s="400"/>
      <c r="CT101" s="400"/>
      <c r="CU101" s="400"/>
      <c r="CV101" s="400"/>
      <c r="CW101" s="400"/>
      <c r="CX101" s="400"/>
      <c r="CY101" s="400"/>
      <c r="CZ101" s="286"/>
    </row>
  </sheetData>
  <mergeCells count="51">
    <mergeCell ref="BY16:CD16"/>
    <mergeCell ref="CF16:CK16"/>
    <mergeCell ref="CM16:CR16"/>
    <mergeCell ref="BK16:BP16"/>
    <mergeCell ref="BR16:BW16"/>
    <mergeCell ref="D16:D17"/>
    <mergeCell ref="E16:E17"/>
    <mergeCell ref="G16:L16"/>
    <mergeCell ref="N16:S16"/>
    <mergeCell ref="U16:Z16"/>
    <mergeCell ref="AB16:AG16"/>
    <mergeCell ref="AI16:AN16"/>
    <mergeCell ref="AP16:AU16"/>
    <mergeCell ref="CZ13:CZ17"/>
    <mergeCell ref="T14:AG14"/>
    <mergeCell ref="AH14:AU14"/>
    <mergeCell ref="AV14:BI14"/>
    <mergeCell ref="BJ14:BW14"/>
    <mergeCell ref="BX14:CK14"/>
    <mergeCell ref="CL14:CY14"/>
    <mergeCell ref="AV15:BB15"/>
    <mergeCell ref="BC15:BI15"/>
    <mergeCell ref="CS15:CY15"/>
    <mergeCell ref="T15:Z15"/>
    <mergeCell ref="AA15:AG15"/>
    <mergeCell ref="AH15:AN15"/>
    <mergeCell ref="D13:E15"/>
    <mergeCell ref="F13:S14"/>
    <mergeCell ref="T13:AG13"/>
    <mergeCell ref="AH13:CY13"/>
    <mergeCell ref="F15:L15"/>
    <mergeCell ref="M15:S15"/>
    <mergeCell ref="BX15:CD15"/>
    <mergeCell ref="CE15:CK15"/>
    <mergeCell ref="CL15:CR15"/>
    <mergeCell ref="CT16:CY16"/>
    <mergeCell ref="AW16:BB16"/>
    <mergeCell ref="BD16:BI16"/>
    <mergeCell ref="A9:AG9"/>
    <mergeCell ref="A4:AG4"/>
    <mergeCell ref="A5:AG5"/>
    <mergeCell ref="A6:AG6"/>
    <mergeCell ref="A7:AG7"/>
    <mergeCell ref="A8:AG8"/>
    <mergeCell ref="AO15:AU15"/>
    <mergeCell ref="BJ15:BP15"/>
    <mergeCell ref="BQ15:BW15"/>
    <mergeCell ref="A12:CX12"/>
    <mergeCell ref="A13:A17"/>
    <mergeCell ref="B13:B17"/>
    <mergeCell ref="C13:C17"/>
  </mergeCells>
  <pageMargins left="0.59055118110236227" right="0.19685039370078741" top="0.19685039370078741" bottom="0.19685039370078741" header="0.27559055118110237" footer="0.27559055118110237"/>
  <pageSetup paperSize="8" scale="13" fitToHeight="0" orientation="landscape" r:id="rId1"/>
  <headerFooter alignWithMargins="0">
    <oddHeader>&amp;L&amp;"Arial,обычный"&amp;6Подготовлено с использованием системы ГАРАНТ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BO101"/>
  <sheetViews>
    <sheetView view="pageBreakPreview" zoomScale="60" zoomScaleNormal="100" workbookViewId="0">
      <selection activeCell="A11" sqref="A11"/>
    </sheetView>
  </sheetViews>
  <sheetFormatPr defaultRowHeight="15.75" x14ac:dyDescent="0.25"/>
  <cols>
    <col min="1" max="1" width="13.28515625" style="110" customWidth="1"/>
    <col min="2" max="2" width="36" style="110" customWidth="1"/>
    <col min="3" max="3" width="18" style="110" customWidth="1"/>
    <col min="4" max="4" width="17.140625" style="377" customWidth="1"/>
    <col min="5" max="5" width="7" style="405" customWidth="1"/>
    <col min="6" max="9" width="6.85546875" style="405" customWidth="1"/>
    <col min="10" max="10" width="9.28515625" style="405" customWidth="1"/>
    <col min="11" max="11" width="17.140625" style="405" customWidth="1"/>
    <col min="12" max="12" width="8.28515625" style="405" customWidth="1"/>
    <col min="13" max="16" width="6.85546875" style="405" customWidth="1"/>
    <col min="17" max="17" width="8.5703125" style="405" customWidth="1"/>
    <col min="18" max="18" width="17.140625" style="405" customWidth="1"/>
    <col min="19" max="19" width="9.28515625" style="405" customWidth="1"/>
    <col min="20" max="23" width="6.85546875" style="405" customWidth="1"/>
    <col min="24" max="24" width="9" style="405" customWidth="1"/>
    <col min="25" max="25" width="17.140625" style="405" customWidth="1"/>
    <col min="26" max="26" width="8" style="405" customWidth="1"/>
    <col min="27" max="30" width="6.85546875" style="405" customWidth="1"/>
    <col min="31" max="31" width="10.42578125" style="405" customWidth="1"/>
    <col min="32" max="32" width="17.140625" style="405" customWidth="1"/>
    <col min="33" max="33" width="10.28515625" style="405" customWidth="1"/>
    <col min="34" max="35" width="6.85546875" style="405" customWidth="1"/>
    <col min="36" max="36" width="9.28515625" style="405" customWidth="1"/>
    <col min="37" max="37" width="6.85546875" style="405" customWidth="1"/>
    <col min="38" max="38" width="6.85546875" style="405" bestFit="1" customWidth="1"/>
    <col min="39" max="39" width="13.42578125" style="438" bestFit="1" customWidth="1"/>
    <col min="40" max="40" width="7.28515625" style="110" bestFit="1" customWidth="1"/>
    <col min="41" max="41" width="6.85546875" style="110" bestFit="1" customWidth="1"/>
    <col min="42" max="42" width="4.28515625" style="110" bestFit="1" customWidth="1"/>
    <col min="43" max="43" width="6.85546875" style="110" bestFit="1" customWidth="1"/>
    <col min="44" max="44" width="4.28515625" style="110" bestFit="1" customWidth="1"/>
    <col min="45" max="45" width="6.85546875" style="110" bestFit="1" customWidth="1"/>
    <col min="46" max="46" width="19.85546875" style="110" hidden="1" customWidth="1"/>
    <col min="47" max="48" width="4.7109375" style="110" hidden="1" customWidth="1"/>
    <col min="49" max="49" width="4.28515625" style="110" hidden="1" customWidth="1"/>
    <col min="50" max="50" width="4.42578125" style="110" hidden="1" customWidth="1"/>
    <col min="51" max="51" width="5.140625" style="110" hidden="1" customWidth="1"/>
    <col min="52" max="52" width="5.7109375" style="110" hidden="1" customWidth="1"/>
    <col min="53" max="53" width="6.28515625" style="110" hidden="1" customWidth="1"/>
    <col min="54" max="54" width="6.5703125" style="110" hidden="1" customWidth="1"/>
    <col min="55" max="55" width="6.28515625" style="110" hidden="1" customWidth="1"/>
    <col min="56" max="57" width="5.7109375" style="110" hidden="1" customWidth="1"/>
    <col min="58" max="58" width="14.7109375" style="110" hidden="1" customWidth="1"/>
    <col min="59" max="68" width="5.7109375" style="110" customWidth="1"/>
    <col min="69" max="16384" width="9.140625" style="110"/>
  </cols>
  <sheetData>
    <row r="1" spans="1:67" s="242" customFormat="1" ht="15" customHeight="1" x14ac:dyDescent="0.2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594" t="s">
        <v>183</v>
      </c>
      <c r="AH1" s="594"/>
      <c r="AI1" s="594"/>
      <c r="AJ1" s="594"/>
      <c r="AK1" s="594"/>
      <c r="AL1" s="594"/>
      <c r="AM1" s="375"/>
    </row>
    <row r="2" spans="1:67" s="242" customFormat="1" ht="15" customHeight="1" x14ac:dyDescent="0.2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594" t="s">
        <v>1</v>
      </c>
      <c r="AH2" s="594"/>
      <c r="AI2" s="594"/>
      <c r="AJ2" s="594"/>
      <c r="AK2" s="594"/>
      <c r="AL2" s="594"/>
      <c r="AM2" s="375"/>
    </row>
    <row r="3" spans="1:67" s="242" customFormat="1" ht="15" customHeight="1" x14ac:dyDescent="0.2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593" t="s">
        <v>2</v>
      </c>
      <c r="AH3" s="593"/>
      <c r="AI3" s="593"/>
      <c r="AJ3" s="593"/>
      <c r="AK3" s="593"/>
      <c r="AL3" s="593"/>
      <c r="AM3" s="375"/>
    </row>
    <row r="4" spans="1:67" ht="18.75" x14ac:dyDescent="0.25">
      <c r="A4" s="581" t="s">
        <v>184</v>
      </c>
      <c r="B4" s="581"/>
      <c r="C4" s="581"/>
      <c r="D4" s="582"/>
      <c r="E4" s="582"/>
      <c r="F4" s="582"/>
      <c r="G4" s="582"/>
      <c r="H4" s="582"/>
      <c r="I4" s="582"/>
      <c r="J4" s="582"/>
      <c r="K4" s="582"/>
      <c r="L4" s="583"/>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582"/>
      <c r="AL4" s="582"/>
    </row>
    <row r="5" spans="1:67" ht="18.75" x14ac:dyDescent="0.25">
      <c r="A5" s="584" t="s">
        <v>873</v>
      </c>
      <c r="B5" s="584"/>
      <c r="C5" s="584"/>
      <c r="D5" s="585"/>
      <c r="E5" s="585"/>
      <c r="F5" s="585"/>
      <c r="G5" s="585"/>
      <c r="H5" s="585"/>
      <c r="I5" s="585"/>
      <c r="J5" s="585"/>
      <c r="K5" s="585"/>
      <c r="L5" s="586"/>
      <c r="M5" s="585"/>
      <c r="N5" s="585"/>
      <c r="O5" s="585"/>
      <c r="P5" s="585"/>
      <c r="Q5" s="585"/>
      <c r="R5" s="585"/>
      <c r="S5" s="585"/>
      <c r="T5" s="585"/>
      <c r="U5" s="585"/>
      <c r="V5" s="585"/>
      <c r="W5" s="585"/>
      <c r="X5" s="585"/>
      <c r="Y5" s="585"/>
      <c r="Z5" s="585"/>
      <c r="AA5" s="585"/>
      <c r="AB5" s="585"/>
      <c r="AC5" s="585"/>
      <c r="AD5" s="585"/>
      <c r="AE5" s="585"/>
      <c r="AF5" s="585"/>
      <c r="AG5" s="585"/>
      <c r="AH5" s="585"/>
      <c r="AI5" s="585"/>
      <c r="AJ5" s="585"/>
      <c r="AK5" s="585"/>
      <c r="AL5" s="585"/>
    </row>
    <row r="6" spans="1:67" x14ac:dyDescent="0.25">
      <c r="A6" s="306"/>
      <c r="B6" s="306"/>
      <c r="C6" s="306"/>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c r="AL6" s="393"/>
    </row>
    <row r="7" spans="1:67" ht="18.75" x14ac:dyDescent="0.25">
      <c r="A7" s="575" t="str">
        <f>G0228_1074205010351_04_0_69_!A6</f>
        <v xml:space="preserve">Инвестиционная программа              ООО "ИнвестГрадСтрой"                </v>
      </c>
      <c r="B7" s="575"/>
      <c r="C7" s="575"/>
      <c r="D7" s="587"/>
      <c r="E7" s="587"/>
      <c r="F7" s="587"/>
      <c r="G7" s="587"/>
      <c r="H7" s="587"/>
      <c r="I7" s="587"/>
      <c r="J7" s="587"/>
      <c r="K7" s="587"/>
      <c r="L7" s="588"/>
      <c r="M7" s="587"/>
      <c r="N7" s="587"/>
      <c r="O7" s="587"/>
      <c r="P7" s="587"/>
      <c r="Q7" s="587"/>
      <c r="R7" s="587"/>
      <c r="S7" s="587"/>
      <c r="T7" s="587"/>
      <c r="U7" s="587"/>
      <c r="V7" s="587"/>
      <c r="W7" s="587"/>
      <c r="X7" s="587"/>
      <c r="Y7" s="587"/>
      <c r="Z7" s="587"/>
      <c r="AA7" s="587"/>
      <c r="AB7" s="587"/>
      <c r="AC7" s="587"/>
      <c r="AD7" s="587"/>
      <c r="AE7" s="587"/>
      <c r="AF7" s="587"/>
      <c r="AG7" s="587"/>
      <c r="AH7" s="587"/>
      <c r="AI7" s="587"/>
      <c r="AJ7" s="587"/>
      <c r="AK7" s="587"/>
      <c r="AL7" s="587"/>
      <c r="AM7" s="440"/>
      <c r="AN7" s="290"/>
      <c r="AO7" s="290"/>
      <c r="AP7" s="290"/>
      <c r="AQ7" s="290"/>
      <c r="AR7" s="290"/>
      <c r="AS7" s="290"/>
      <c r="AT7" s="290"/>
      <c r="AU7" s="290"/>
      <c r="AV7" s="290"/>
      <c r="AW7" s="290"/>
      <c r="AX7" s="290"/>
      <c r="AY7" s="290"/>
      <c r="AZ7" s="290"/>
      <c r="BA7" s="290"/>
      <c r="BB7" s="290"/>
      <c r="BC7" s="290"/>
      <c r="BD7" s="290"/>
      <c r="BE7" s="290"/>
      <c r="BF7" s="290"/>
      <c r="BG7" s="290"/>
      <c r="BH7" s="290"/>
      <c r="BI7" s="290"/>
      <c r="BJ7" s="290"/>
      <c r="BK7" s="290"/>
      <c r="BL7" s="290"/>
      <c r="BM7" s="290"/>
      <c r="BN7" s="290"/>
      <c r="BO7" s="290"/>
    </row>
    <row r="8" spans="1:67" x14ac:dyDescent="0.25">
      <c r="A8" s="576" t="s">
        <v>4</v>
      </c>
      <c r="B8" s="576"/>
      <c r="C8" s="576"/>
      <c r="D8" s="589"/>
      <c r="E8" s="589"/>
      <c r="F8" s="589"/>
      <c r="G8" s="589"/>
      <c r="H8" s="589"/>
      <c r="I8" s="589"/>
      <c r="J8" s="589"/>
      <c r="K8" s="589"/>
      <c r="L8" s="590"/>
      <c r="M8" s="589"/>
      <c r="N8" s="589"/>
      <c r="O8" s="589"/>
      <c r="P8" s="589"/>
      <c r="Q8" s="589"/>
      <c r="R8" s="589"/>
      <c r="S8" s="589"/>
      <c r="T8" s="589"/>
      <c r="U8" s="589"/>
      <c r="V8" s="589"/>
      <c r="W8" s="589"/>
      <c r="X8" s="589"/>
      <c r="Y8" s="589"/>
      <c r="Z8" s="589"/>
      <c r="AA8" s="589"/>
      <c r="AB8" s="589"/>
      <c r="AC8" s="589"/>
      <c r="AD8" s="589"/>
      <c r="AE8" s="589"/>
      <c r="AF8" s="589"/>
      <c r="AG8" s="589"/>
      <c r="AH8" s="589"/>
      <c r="AI8" s="589"/>
      <c r="AJ8" s="589"/>
      <c r="AK8" s="589"/>
      <c r="AL8" s="589"/>
      <c r="AM8" s="441"/>
      <c r="AN8" s="292"/>
      <c r="AO8" s="292"/>
      <c r="AP8" s="292"/>
      <c r="AQ8" s="292"/>
      <c r="AR8" s="292"/>
      <c r="AS8" s="292"/>
      <c r="AT8" s="292"/>
      <c r="AU8" s="292"/>
      <c r="AV8" s="292"/>
      <c r="AW8" s="292"/>
      <c r="AX8" s="292"/>
      <c r="AY8" s="292"/>
      <c r="AZ8" s="292"/>
      <c r="BA8" s="292"/>
      <c r="BB8" s="292"/>
      <c r="BC8" s="292"/>
      <c r="BD8" s="292"/>
      <c r="BE8" s="292"/>
      <c r="BF8" s="292"/>
      <c r="BG8" s="292"/>
      <c r="BH8" s="292"/>
      <c r="BI8" s="292"/>
      <c r="BJ8" s="292"/>
      <c r="BK8" s="292"/>
      <c r="BL8" s="292"/>
      <c r="BM8" s="292"/>
      <c r="BN8" s="292"/>
      <c r="BO8" s="292"/>
    </row>
    <row r="9" spans="1:67" x14ac:dyDescent="0.25">
      <c r="A9" s="308"/>
      <c r="B9" s="308"/>
      <c r="C9" s="293"/>
      <c r="D9" s="406"/>
      <c r="E9" s="406"/>
      <c r="F9" s="406"/>
      <c r="G9" s="406"/>
      <c r="H9" s="406"/>
      <c r="I9" s="406"/>
      <c r="J9" s="406"/>
      <c r="K9" s="406"/>
      <c r="L9" s="406"/>
      <c r="M9" s="406"/>
      <c r="N9" s="406"/>
      <c r="O9" s="406"/>
      <c r="P9" s="406"/>
      <c r="Q9" s="406"/>
      <c r="R9" s="406"/>
      <c r="S9" s="406"/>
      <c r="T9" s="406"/>
      <c r="U9" s="406"/>
      <c r="V9" s="406"/>
      <c r="W9" s="406"/>
      <c r="X9" s="406"/>
      <c r="Y9" s="406"/>
      <c r="Z9" s="406"/>
      <c r="AA9" s="407"/>
      <c r="AB9" s="407"/>
      <c r="AC9" s="407"/>
      <c r="AD9" s="407"/>
      <c r="AE9" s="407"/>
      <c r="AF9" s="407"/>
      <c r="AG9" s="407"/>
      <c r="AH9" s="407"/>
      <c r="AI9" s="407"/>
      <c r="AJ9" s="407"/>
      <c r="AK9" s="407"/>
      <c r="AL9" s="407"/>
      <c r="AM9" s="441"/>
      <c r="AN9" s="292"/>
      <c r="AO9" s="292"/>
      <c r="AP9" s="292"/>
      <c r="AQ9" s="292"/>
      <c r="AR9" s="292"/>
      <c r="AS9" s="292"/>
      <c r="AT9" s="292"/>
      <c r="AU9" s="292"/>
      <c r="AV9" s="292"/>
      <c r="AW9" s="292"/>
      <c r="AX9" s="292"/>
      <c r="AY9" s="292"/>
      <c r="AZ9" s="292"/>
      <c r="BA9" s="292"/>
      <c r="BB9" s="292"/>
      <c r="BC9" s="292"/>
      <c r="BD9" s="292"/>
      <c r="BE9" s="292"/>
      <c r="BF9" s="292"/>
      <c r="BG9" s="292"/>
      <c r="BH9" s="292"/>
      <c r="BI9" s="292"/>
      <c r="BJ9" s="292"/>
      <c r="BK9" s="292"/>
      <c r="BL9" s="292"/>
      <c r="BM9" s="292"/>
      <c r="BN9" s="292"/>
      <c r="BO9" s="292"/>
    </row>
    <row r="10" spans="1:67" x14ac:dyDescent="0.25">
      <c r="A10" s="572" t="s">
        <v>955</v>
      </c>
      <c r="B10" s="572"/>
      <c r="C10" s="572"/>
      <c r="D10" s="591"/>
      <c r="E10" s="591"/>
      <c r="F10" s="591"/>
      <c r="G10" s="591"/>
      <c r="H10" s="591"/>
      <c r="I10" s="591"/>
      <c r="J10" s="591"/>
      <c r="K10" s="591"/>
      <c r="L10" s="592"/>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591"/>
      <c r="AJ10" s="591"/>
      <c r="AK10" s="591"/>
      <c r="AL10" s="591"/>
      <c r="AM10" s="442"/>
      <c r="AN10" s="111"/>
      <c r="AO10" s="111"/>
      <c r="AP10" s="111"/>
      <c r="AQ10" s="111"/>
      <c r="AR10" s="111"/>
      <c r="AS10" s="111"/>
      <c r="AT10" s="111"/>
      <c r="AU10" s="111"/>
      <c r="AV10" s="111"/>
      <c r="AW10" s="111"/>
      <c r="AX10" s="111"/>
      <c r="AY10" s="111"/>
      <c r="AZ10" s="111"/>
      <c r="BA10" s="111"/>
      <c r="BB10" s="111"/>
      <c r="BC10" s="111"/>
      <c r="BD10" s="111"/>
      <c r="BE10" s="111"/>
      <c r="BF10" s="111"/>
    </row>
    <row r="11" spans="1:67" ht="9" customHeight="1" x14ac:dyDescent="0.25">
      <c r="A11" s="304"/>
      <c r="B11" s="304"/>
      <c r="C11" s="304"/>
      <c r="L11" s="404"/>
      <c r="AM11" s="442"/>
      <c r="AN11" s="111"/>
      <c r="AO11" s="111"/>
      <c r="AP11" s="111"/>
      <c r="AQ11" s="111"/>
      <c r="AR11" s="111"/>
      <c r="AS11" s="111"/>
      <c r="AT11" s="111"/>
      <c r="AU11" s="111"/>
      <c r="AV11" s="111"/>
      <c r="AW11" s="111"/>
      <c r="AX11" s="111"/>
      <c r="AY11" s="111"/>
      <c r="AZ11" s="111"/>
      <c r="BA11" s="111"/>
      <c r="BB11" s="111"/>
      <c r="BC11" s="111"/>
      <c r="BD11" s="111"/>
      <c r="BE11" s="111"/>
      <c r="BF11" s="111"/>
    </row>
    <row r="12" spans="1:67" ht="9" customHeight="1" x14ac:dyDescent="0.25">
      <c r="A12" s="304"/>
      <c r="B12" s="304"/>
      <c r="C12" s="304"/>
      <c r="L12" s="404"/>
      <c r="AM12" s="442"/>
      <c r="AN12" s="111"/>
      <c r="AO12" s="111"/>
      <c r="AP12" s="111"/>
      <c r="AQ12" s="111"/>
      <c r="AR12" s="111"/>
      <c r="AS12" s="111"/>
      <c r="AT12" s="111"/>
      <c r="AU12" s="111"/>
      <c r="AV12" s="111"/>
      <c r="AW12" s="111"/>
      <c r="AX12" s="111"/>
      <c r="AY12" s="111"/>
      <c r="AZ12" s="111"/>
      <c r="BA12" s="111"/>
      <c r="BB12" s="111"/>
      <c r="BC12" s="111"/>
      <c r="BD12" s="111"/>
      <c r="BE12" s="111"/>
      <c r="BF12" s="111"/>
    </row>
    <row r="13" spans="1:67" x14ac:dyDescent="0.25">
      <c r="A13" s="577"/>
      <c r="B13" s="577"/>
      <c r="C13" s="577"/>
      <c r="D13" s="595"/>
      <c r="E13" s="595"/>
      <c r="F13" s="595"/>
      <c r="G13" s="595"/>
      <c r="H13" s="595"/>
      <c r="I13" s="595"/>
      <c r="J13" s="595"/>
      <c r="K13" s="595"/>
      <c r="L13" s="596"/>
      <c r="M13" s="595"/>
      <c r="N13" s="595"/>
      <c r="O13" s="595"/>
      <c r="P13" s="595"/>
      <c r="Q13" s="595"/>
      <c r="R13" s="595"/>
      <c r="S13" s="595"/>
      <c r="T13" s="595"/>
      <c r="U13" s="595"/>
      <c r="V13" s="595"/>
      <c r="W13" s="595"/>
      <c r="X13" s="595"/>
      <c r="Y13" s="595"/>
      <c r="Z13" s="595"/>
      <c r="AA13" s="595"/>
      <c r="AB13" s="595"/>
      <c r="AC13" s="595"/>
      <c r="AD13" s="595"/>
      <c r="AE13" s="595"/>
      <c r="AF13" s="595"/>
      <c r="AG13" s="595"/>
      <c r="AH13" s="595"/>
      <c r="AI13" s="595"/>
      <c r="AJ13" s="595"/>
      <c r="AK13" s="595"/>
      <c r="AL13" s="595"/>
      <c r="AM13" s="443"/>
      <c r="AN13" s="112"/>
      <c r="AO13" s="112"/>
      <c r="AP13" s="112"/>
      <c r="AQ13" s="116"/>
      <c r="AR13" s="116"/>
      <c r="AS13" s="116"/>
      <c r="AT13" s="116"/>
      <c r="AU13" s="116"/>
      <c r="AV13" s="116"/>
      <c r="AW13" s="116"/>
      <c r="AX13" s="116"/>
      <c r="AY13" s="116"/>
      <c r="AZ13" s="116"/>
      <c r="BA13" s="116"/>
      <c r="BB13" s="116"/>
      <c r="BC13" s="116"/>
      <c r="BD13" s="116"/>
      <c r="BE13" s="116"/>
      <c r="BF13" s="116"/>
    </row>
    <row r="14" spans="1:67" ht="19.5" customHeight="1" x14ac:dyDescent="0.25">
      <c r="A14" s="578" t="s">
        <v>5</v>
      </c>
      <c r="B14" s="578" t="s">
        <v>6</v>
      </c>
      <c r="C14" s="579" t="s">
        <v>7</v>
      </c>
      <c r="D14" s="571" t="s">
        <v>874</v>
      </c>
      <c r="E14" s="571"/>
      <c r="F14" s="571"/>
      <c r="G14" s="571"/>
      <c r="H14" s="571"/>
      <c r="I14" s="571"/>
      <c r="J14" s="571"/>
      <c r="K14" s="571"/>
      <c r="L14" s="597"/>
      <c r="M14" s="571"/>
      <c r="N14" s="571"/>
      <c r="O14" s="571"/>
      <c r="P14" s="571"/>
      <c r="Q14" s="571"/>
      <c r="R14" s="571"/>
      <c r="S14" s="571"/>
      <c r="T14" s="571"/>
      <c r="U14" s="571"/>
      <c r="V14" s="571"/>
      <c r="W14" s="571"/>
      <c r="X14" s="571"/>
      <c r="Y14" s="571"/>
      <c r="Z14" s="571"/>
      <c r="AA14" s="571"/>
      <c r="AB14" s="571"/>
      <c r="AC14" s="571"/>
      <c r="AD14" s="571"/>
      <c r="AE14" s="571"/>
      <c r="AF14" s="571"/>
      <c r="AG14" s="571"/>
      <c r="AH14" s="571"/>
      <c r="AI14" s="571"/>
      <c r="AJ14" s="571"/>
      <c r="AK14" s="571"/>
      <c r="AL14" s="571"/>
      <c r="AM14" s="444"/>
      <c r="AN14" s="330"/>
      <c r="AO14" s="330"/>
      <c r="AP14" s="330"/>
    </row>
    <row r="15" spans="1:67" ht="43.5" customHeight="1" x14ac:dyDescent="0.25">
      <c r="A15" s="578"/>
      <c r="B15" s="578"/>
      <c r="C15" s="579"/>
      <c r="D15" s="580" t="s">
        <v>185</v>
      </c>
      <c r="E15" s="580"/>
      <c r="F15" s="580"/>
      <c r="G15" s="580"/>
      <c r="H15" s="580"/>
      <c r="I15" s="580"/>
      <c r="J15" s="580"/>
      <c r="K15" s="580" t="s">
        <v>186</v>
      </c>
      <c r="L15" s="580"/>
      <c r="M15" s="580"/>
      <c r="N15" s="580"/>
      <c r="O15" s="580"/>
      <c r="P15" s="580"/>
      <c r="Q15" s="580"/>
      <c r="R15" s="580" t="s">
        <v>187</v>
      </c>
      <c r="S15" s="580"/>
      <c r="T15" s="580"/>
      <c r="U15" s="580"/>
      <c r="V15" s="580"/>
      <c r="W15" s="580"/>
      <c r="X15" s="580"/>
      <c r="Y15" s="571" t="s">
        <v>188</v>
      </c>
      <c r="Z15" s="571"/>
      <c r="AA15" s="571"/>
      <c r="AB15" s="571"/>
      <c r="AC15" s="571"/>
      <c r="AD15" s="571"/>
      <c r="AE15" s="571"/>
      <c r="AF15" s="571" t="s">
        <v>189</v>
      </c>
      <c r="AG15" s="571"/>
      <c r="AH15" s="571"/>
      <c r="AI15" s="571"/>
      <c r="AJ15" s="571"/>
      <c r="AK15" s="571"/>
      <c r="AL15" s="571"/>
      <c r="AM15" s="444"/>
      <c r="AN15" s="330"/>
      <c r="AO15" s="330"/>
      <c r="AP15" s="330"/>
    </row>
    <row r="16" spans="1:67" ht="43.5" customHeight="1" x14ac:dyDescent="0.25">
      <c r="A16" s="578"/>
      <c r="B16" s="578"/>
      <c r="C16" s="579"/>
      <c r="D16" s="402" t="s">
        <v>104</v>
      </c>
      <c r="E16" s="580" t="s">
        <v>105</v>
      </c>
      <c r="F16" s="580"/>
      <c r="G16" s="580"/>
      <c r="H16" s="580"/>
      <c r="I16" s="580"/>
      <c r="J16" s="580"/>
      <c r="K16" s="403" t="s">
        <v>104</v>
      </c>
      <c r="L16" s="580" t="s">
        <v>105</v>
      </c>
      <c r="M16" s="580"/>
      <c r="N16" s="580"/>
      <c r="O16" s="580"/>
      <c r="P16" s="580"/>
      <c r="Q16" s="580"/>
      <c r="R16" s="403" t="s">
        <v>104</v>
      </c>
      <c r="S16" s="580" t="s">
        <v>105</v>
      </c>
      <c r="T16" s="580"/>
      <c r="U16" s="580"/>
      <c r="V16" s="580"/>
      <c r="W16" s="580"/>
      <c r="X16" s="580"/>
      <c r="Y16" s="403" t="s">
        <v>104</v>
      </c>
      <c r="Z16" s="571" t="s">
        <v>105</v>
      </c>
      <c r="AA16" s="571"/>
      <c r="AB16" s="571"/>
      <c r="AC16" s="571"/>
      <c r="AD16" s="571"/>
      <c r="AE16" s="571"/>
      <c r="AF16" s="398" t="s">
        <v>104</v>
      </c>
      <c r="AG16" s="571" t="s">
        <v>105</v>
      </c>
      <c r="AH16" s="571"/>
      <c r="AI16" s="571"/>
      <c r="AJ16" s="571"/>
      <c r="AK16" s="571"/>
      <c r="AL16" s="571"/>
      <c r="AM16" s="398" t="s">
        <v>104</v>
      </c>
      <c r="AN16" s="571" t="s">
        <v>105</v>
      </c>
      <c r="AO16" s="571"/>
      <c r="AP16" s="571"/>
      <c r="AQ16" s="571"/>
      <c r="AR16" s="571"/>
      <c r="AS16" s="571"/>
    </row>
    <row r="17" spans="1:45" ht="87.75" customHeight="1" x14ac:dyDescent="0.25">
      <c r="A17" s="578"/>
      <c r="B17" s="578"/>
      <c r="C17" s="579"/>
      <c r="D17" s="378" t="s">
        <v>106</v>
      </c>
      <c r="E17" s="390" t="s">
        <v>106</v>
      </c>
      <c r="F17" s="401" t="s">
        <v>107</v>
      </c>
      <c r="G17" s="401" t="s">
        <v>108</v>
      </c>
      <c r="H17" s="401" t="s">
        <v>109</v>
      </c>
      <c r="I17" s="401" t="s">
        <v>110</v>
      </c>
      <c r="J17" s="401" t="s">
        <v>111</v>
      </c>
      <c r="K17" s="390" t="s">
        <v>106</v>
      </c>
      <c r="L17" s="390" t="s">
        <v>106</v>
      </c>
      <c r="M17" s="401" t="s">
        <v>107</v>
      </c>
      <c r="N17" s="401" t="s">
        <v>108</v>
      </c>
      <c r="O17" s="401" t="s">
        <v>109</v>
      </c>
      <c r="P17" s="401" t="s">
        <v>110</v>
      </c>
      <c r="Q17" s="401" t="s">
        <v>111</v>
      </c>
      <c r="R17" s="390" t="s">
        <v>106</v>
      </c>
      <c r="S17" s="390" t="s">
        <v>106</v>
      </c>
      <c r="T17" s="401" t="s">
        <v>107</v>
      </c>
      <c r="U17" s="401" t="s">
        <v>108</v>
      </c>
      <c r="V17" s="401" t="s">
        <v>109</v>
      </c>
      <c r="W17" s="401" t="s">
        <v>110</v>
      </c>
      <c r="X17" s="401" t="s">
        <v>111</v>
      </c>
      <c r="Y17" s="390" t="s">
        <v>106</v>
      </c>
      <c r="Z17" s="390" t="s">
        <v>106</v>
      </c>
      <c r="AA17" s="399" t="s">
        <v>107</v>
      </c>
      <c r="AB17" s="399" t="s">
        <v>108</v>
      </c>
      <c r="AC17" s="399" t="s">
        <v>109</v>
      </c>
      <c r="AD17" s="399" t="s">
        <v>110</v>
      </c>
      <c r="AE17" s="399" t="s">
        <v>111</v>
      </c>
      <c r="AF17" s="390" t="s">
        <v>106</v>
      </c>
      <c r="AG17" s="390" t="s">
        <v>106</v>
      </c>
      <c r="AH17" s="399" t="s">
        <v>107</v>
      </c>
      <c r="AI17" s="399" t="s">
        <v>108</v>
      </c>
      <c r="AJ17" s="399" t="s">
        <v>109</v>
      </c>
      <c r="AK17" s="399" t="s">
        <v>110</v>
      </c>
      <c r="AL17" s="399" t="s">
        <v>111</v>
      </c>
      <c r="AM17" s="390" t="s">
        <v>106</v>
      </c>
      <c r="AN17" s="378" t="s">
        <v>106</v>
      </c>
      <c r="AO17" s="399" t="s">
        <v>107</v>
      </c>
      <c r="AP17" s="399" t="s">
        <v>108</v>
      </c>
      <c r="AQ17" s="399" t="s">
        <v>109</v>
      </c>
      <c r="AR17" s="399" t="s">
        <v>110</v>
      </c>
      <c r="AS17" s="399" t="s">
        <v>111</v>
      </c>
    </row>
    <row r="18" spans="1:45" x14ac:dyDescent="0.25">
      <c r="A18" s="302">
        <v>1</v>
      </c>
      <c r="B18" s="302">
        <v>2</v>
      </c>
      <c r="C18" s="303">
        <v>3</v>
      </c>
      <c r="D18" s="402" t="s">
        <v>190</v>
      </c>
      <c r="E18" s="403" t="s">
        <v>191</v>
      </c>
      <c r="F18" s="403" t="s">
        <v>192</v>
      </c>
      <c r="G18" s="403" t="s">
        <v>193</v>
      </c>
      <c r="H18" s="403" t="s">
        <v>194</v>
      </c>
      <c r="I18" s="403" t="s">
        <v>195</v>
      </c>
      <c r="J18" s="403" t="s">
        <v>196</v>
      </c>
      <c r="K18" s="403" t="s">
        <v>197</v>
      </c>
      <c r="L18" s="403" t="s">
        <v>198</v>
      </c>
      <c r="M18" s="403" t="s">
        <v>199</v>
      </c>
      <c r="N18" s="403" t="s">
        <v>200</v>
      </c>
      <c r="O18" s="403" t="s">
        <v>201</v>
      </c>
      <c r="P18" s="403" t="s">
        <v>202</v>
      </c>
      <c r="Q18" s="403" t="s">
        <v>203</v>
      </c>
      <c r="R18" s="403" t="s">
        <v>204</v>
      </c>
      <c r="S18" s="403" t="s">
        <v>205</v>
      </c>
      <c r="T18" s="403" t="s">
        <v>206</v>
      </c>
      <c r="U18" s="403" t="s">
        <v>207</v>
      </c>
      <c r="V18" s="403" t="s">
        <v>208</v>
      </c>
      <c r="W18" s="403" t="s">
        <v>209</v>
      </c>
      <c r="X18" s="403" t="s">
        <v>210</v>
      </c>
      <c r="Y18" s="403" t="s">
        <v>211</v>
      </c>
      <c r="Z18" s="403" t="s">
        <v>212</v>
      </c>
      <c r="AA18" s="398" t="s">
        <v>213</v>
      </c>
      <c r="AB18" s="398" t="s">
        <v>214</v>
      </c>
      <c r="AC18" s="398" t="s">
        <v>215</v>
      </c>
      <c r="AD18" s="398" t="s">
        <v>216</v>
      </c>
      <c r="AE18" s="398" t="s">
        <v>217</v>
      </c>
      <c r="AF18" s="398" t="s">
        <v>218</v>
      </c>
      <c r="AG18" s="398" t="s">
        <v>219</v>
      </c>
      <c r="AH18" s="398" t="s">
        <v>220</v>
      </c>
      <c r="AI18" s="398" t="s">
        <v>221</v>
      </c>
      <c r="AJ18" s="398" t="s">
        <v>182</v>
      </c>
      <c r="AK18" s="398" t="s">
        <v>222</v>
      </c>
      <c r="AL18" s="398" t="s">
        <v>223</v>
      </c>
    </row>
    <row r="19" spans="1:45" s="296" customFormat="1" ht="31.5" x14ac:dyDescent="0.25">
      <c r="A19" s="294">
        <f>G0228_1074205010351_02_0_69_!A19</f>
        <v>0</v>
      </c>
      <c r="B19" s="295" t="str">
        <f>G0228_1074205010351_02_0_69_!B19</f>
        <v>ВСЕГО по инвестиционной программе, в том числе:</v>
      </c>
      <c r="C19" s="331" t="str">
        <f>G0228_1074205010351_02_0_69_!C19</f>
        <v>Г</v>
      </c>
      <c r="D19" s="234">
        <f t="shared" ref="D19:AE19" si="0">SUM(D20:D25)</f>
        <v>0</v>
      </c>
      <c r="E19" s="400">
        <f t="shared" si="0"/>
        <v>0</v>
      </c>
      <c r="F19" s="400">
        <f t="shared" si="0"/>
        <v>0</v>
      </c>
      <c r="G19" s="400">
        <f t="shared" si="0"/>
        <v>0</v>
      </c>
      <c r="H19" s="400">
        <f t="shared" si="0"/>
        <v>0</v>
      </c>
      <c r="I19" s="400">
        <f t="shared" si="0"/>
        <v>0</v>
      </c>
      <c r="J19" s="400">
        <f t="shared" si="0"/>
        <v>0</v>
      </c>
      <c r="K19" s="400">
        <f t="shared" si="0"/>
        <v>0</v>
      </c>
      <c r="L19" s="400">
        <f t="shared" si="0"/>
        <v>0</v>
      </c>
      <c r="M19" s="400">
        <f t="shared" si="0"/>
        <v>0</v>
      </c>
      <c r="N19" s="400">
        <f t="shared" si="0"/>
        <v>0</v>
      </c>
      <c r="O19" s="400">
        <f t="shared" si="0"/>
        <v>0</v>
      </c>
      <c r="P19" s="400">
        <f t="shared" si="0"/>
        <v>0</v>
      </c>
      <c r="Q19" s="400">
        <f t="shared" si="0"/>
        <v>0</v>
      </c>
      <c r="R19" s="400">
        <f t="shared" si="0"/>
        <v>0</v>
      </c>
      <c r="S19" s="400">
        <f t="shared" si="0"/>
        <v>0</v>
      </c>
      <c r="T19" s="400">
        <f t="shared" si="0"/>
        <v>0</v>
      </c>
      <c r="U19" s="400">
        <f t="shared" si="0"/>
        <v>0</v>
      </c>
      <c r="V19" s="400">
        <f t="shared" si="0"/>
        <v>0</v>
      </c>
      <c r="W19" s="400">
        <f t="shared" si="0"/>
        <v>0</v>
      </c>
      <c r="X19" s="400">
        <f t="shared" si="0"/>
        <v>0</v>
      </c>
      <c r="Y19" s="400">
        <f t="shared" si="0"/>
        <v>0</v>
      </c>
      <c r="Z19" s="400">
        <f t="shared" si="0"/>
        <v>3.1905000000000001</v>
      </c>
      <c r="AA19" s="400">
        <f t="shared" si="0"/>
        <v>0</v>
      </c>
      <c r="AB19" s="400">
        <f t="shared" si="0"/>
        <v>0</v>
      </c>
      <c r="AC19" s="400">
        <f t="shared" si="0"/>
        <v>0</v>
      </c>
      <c r="AD19" s="400">
        <f t="shared" si="0"/>
        <v>0</v>
      </c>
      <c r="AE19" s="400">
        <f t="shared" si="0"/>
        <v>1</v>
      </c>
      <c r="AF19" s="400">
        <f t="shared" ref="AF19" si="1">SUM(D19,K19,R19,Y19)</f>
        <v>0</v>
      </c>
      <c r="AG19" s="400">
        <f t="shared" ref="AG19" si="2">SUM(E19,L19,S19,Z19)</f>
        <v>3.1905000000000001</v>
      </c>
      <c r="AH19" s="400">
        <f t="shared" ref="AH19" si="3">SUM(F19,M19,T19,AA19)</f>
        <v>0</v>
      </c>
      <c r="AI19" s="400">
        <f t="shared" ref="AI19" si="4">SUM(G19,N19,U19,AB19)</f>
        <v>0</v>
      </c>
      <c r="AJ19" s="400">
        <f t="shared" ref="AJ19" si="5">SUM(H19,O19,V19,AC19)</f>
        <v>0</v>
      </c>
      <c r="AK19" s="400">
        <f t="shared" ref="AK19" si="6">SUM(I19,P19,W19,AD19)</f>
        <v>0</v>
      </c>
      <c r="AL19" s="400">
        <f t="shared" ref="AL19" si="7">SUM(J19,Q19,X19,AE19)</f>
        <v>1</v>
      </c>
      <c r="AM19" s="439"/>
      <c r="AO19" s="296">
        <f>IF(AG19=[5]В0228_1037000158513_04_0_69_!BD21,0,1)</f>
        <v>1</v>
      </c>
    </row>
    <row r="20" spans="1:45" ht="31.5" x14ac:dyDescent="0.25">
      <c r="A20" s="297" t="str">
        <f>G0228_1074205010351_02_0_69_!A20</f>
        <v>0.1</v>
      </c>
      <c r="B20" s="298" t="str">
        <f>G0228_1074205010351_02_0_69_!B20</f>
        <v>Технологическое присоединение, всего</v>
      </c>
      <c r="C20" s="332" t="str">
        <f>G0228_1074205010351_02_0_69_!C20</f>
        <v>Г</v>
      </c>
      <c r="D20" s="108">
        <f t="shared" ref="D20:AE20" si="8">SUM(D26)</f>
        <v>0</v>
      </c>
      <c r="E20" s="389">
        <f t="shared" si="8"/>
        <v>0</v>
      </c>
      <c r="F20" s="389">
        <f t="shared" si="8"/>
        <v>0</v>
      </c>
      <c r="G20" s="389">
        <f t="shared" si="8"/>
        <v>0</v>
      </c>
      <c r="H20" s="389">
        <f t="shared" si="8"/>
        <v>0</v>
      </c>
      <c r="I20" s="389">
        <f t="shared" si="8"/>
        <v>0</v>
      </c>
      <c r="J20" s="389">
        <f t="shared" si="8"/>
        <v>0</v>
      </c>
      <c r="K20" s="389">
        <f t="shared" si="8"/>
        <v>0</v>
      </c>
      <c r="L20" s="389">
        <f t="shared" si="8"/>
        <v>0</v>
      </c>
      <c r="M20" s="389">
        <f t="shared" si="8"/>
        <v>0</v>
      </c>
      <c r="N20" s="389">
        <f t="shared" si="8"/>
        <v>0</v>
      </c>
      <c r="O20" s="389">
        <f t="shared" si="8"/>
        <v>0</v>
      </c>
      <c r="P20" s="389">
        <f t="shared" si="8"/>
        <v>0</v>
      </c>
      <c r="Q20" s="389">
        <f t="shared" si="8"/>
        <v>0</v>
      </c>
      <c r="R20" s="389">
        <f t="shared" si="8"/>
        <v>0</v>
      </c>
      <c r="S20" s="389">
        <f t="shared" si="8"/>
        <v>0</v>
      </c>
      <c r="T20" s="389">
        <f t="shared" si="8"/>
        <v>0</v>
      </c>
      <c r="U20" s="389">
        <f t="shared" si="8"/>
        <v>0</v>
      </c>
      <c r="V20" s="389">
        <f t="shared" si="8"/>
        <v>0</v>
      </c>
      <c r="W20" s="389">
        <f t="shared" si="8"/>
        <v>0</v>
      </c>
      <c r="X20" s="389">
        <f t="shared" si="8"/>
        <v>0</v>
      </c>
      <c r="Y20" s="389">
        <f t="shared" si="8"/>
        <v>0</v>
      </c>
      <c r="Z20" s="389">
        <f t="shared" si="8"/>
        <v>0</v>
      </c>
      <c r="AA20" s="389">
        <f t="shared" si="8"/>
        <v>0</v>
      </c>
      <c r="AB20" s="389">
        <f t="shared" si="8"/>
        <v>0</v>
      </c>
      <c r="AC20" s="389">
        <f t="shared" si="8"/>
        <v>0</v>
      </c>
      <c r="AD20" s="389">
        <f t="shared" si="8"/>
        <v>0</v>
      </c>
      <c r="AE20" s="389">
        <f t="shared" si="8"/>
        <v>0</v>
      </c>
      <c r="AF20" s="400">
        <f t="shared" ref="AF20:AF83" si="9">SUM(D20,K20,R20,Y20)</f>
        <v>0</v>
      </c>
      <c r="AG20" s="400">
        <f t="shared" ref="AG20:AG83" si="10">SUM(E20,L20,S20,Z20)</f>
        <v>0</v>
      </c>
      <c r="AH20" s="400">
        <f t="shared" ref="AH20:AH83" si="11">SUM(F20,M20,T20,AA20)</f>
        <v>0</v>
      </c>
      <c r="AI20" s="400">
        <f t="shared" ref="AI20:AI83" si="12">SUM(G20,N20,U20,AB20)</f>
        <v>0</v>
      </c>
      <c r="AJ20" s="400">
        <f t="shared" ref="AJ20:AJ83" si="13">SUM(H20,O20,V20,AC20)</f>
        <v>0</v>
      </c>
      <c r="AK20" s="400">
        <f t="shared" ref="AK20:AK83" si="14">SUM(I20,P20,W20,AD20)</f>
        <v>0</v>
      </c>
      <c r="AL20" s="400">
        <f t="shared" ref="AL20:AL83" si="15">SUM(J20,Q20,X20,AE20)</f>
        <v>0</v>
      </c>
      <c r="AO20" s="296">
        <f>IF(AG20=[5]В0228_1037000158513_04_0_69_!BD22,0,1)</f>
        <v>0</v>
      </c>
    </row>
    <row r="21" spans="1:45" ht="47.25" x14ac:dyDescent="0.25">
      <c r="A21" s="297" t="str">
        <f>G0228_1074205010351_02_0_69_!A21</f>
        <v>0.2</v>
      </c>
      <c r="B21" s="298" t="str">
        <f>G0228_1074205010351_02_0_69_!B21</f>
        <v>Реконструкция, модернизация, техническое перевооружение, всего</v>
      </c>
      <c r="C21" s="332" t="str">
        <f>G0228_1074205010351_02_0_69_!C21</f>
        <v>Г</v>
      </c>
      <c r="D21" s="108">
        <f t="shared" ref="D21:AE21" si="16">SUM(D44)</f>
        <v>0</v>
      </c>
      <c r="E21" s="389">
        <f t="shared" si="16"/>
        <v>0</v>
      </c>
      <c r="F21" s="389">
        <f t="shared" si="16"/>
        <v>0</v>
      </c>
      <c r="G21" s="389">
        <f t="shared" si="16"/>
        <v>0</v>
      </c>
      <c r="H21" s="389">
        <f t="shared" si="16"/>
        <v>0</v>
      </c>
      <c r="I21" s="389">
        <f t="shared" si="16"/>
        <v>0</v>
      </c>
      <c r="J21" s="389">
        <f t="shared" si="16"/>
        <v>0</v>
      </c>
      <c r="K21" s="389">
        <f t="shared" si="16"/>
        <v>0</v>
      </c>
      <c r="L21" s="389">
        <f t="shared" si="16"/>
        <v>0</v>
      </c>
      <c r="M21" s="389">
        <f t="shared" si="16"/>
        <v>0</v>
      </c>
      <c r="N21" s="389">
        <f t="shared" si="16"/>
        <v>0</v>
      </c>
      <c r="O21" s="389">
        <f t="shared" si="16"/>
        <v>0</v>
      </c>
      <c r="P21" s="389">
        <f t="shared" si="16"/>
        <v>0</v>
      </c>
      <c r="Q21" s="389">
        <f t="shared" si="16"/>
        <v>0</v>
      </c>
      <c r="R21" s="389">
        <f t="shared" si="16"/>
        <v>0</v>
      </c>
      <c r="S21" s="389">
        <f t="shared" si="16"/>
        <v>0</v>
      </c>
      <c r="T21" s="389">
        <f t="shared" si="16"/>
        <v>0</v>
      </c>
      <c r="U21" s="389">
        <f t="shared" si="16"/>
        <v>0</v>
      </c>
      <c r="V21" s="389">
        <f t="shared" si="16"/>
        <v>0</v>
      </c>
      <c r="W21" s="389">
        <f t="shared" si="16"/>
        <v>0</v>
      </c>
      <c r="X21" s="389">
        <f t="shared" si="16"/>
        <v>0</v>
      </c>
      <c r="Y21" s="389">
        <f t="shared" si="16"/>
        <v>0</v>
      </c>
      <c r="Z21" s="389">
        <f t="shared" si="16"/>
        <v>0</v>
      </c>
      <c r="AA21" s="389">
        <f t="shared" si="16"/>
        <v>0</v>
      </c>
      <c r="AB21" s="389">
        <f t="shared" si="16"/>
        <v>0</v>
      </c>
      <c r="AC21" s="389">
        <f t="shared" si="16"/>
        <v>0</v>
      </c>
      <c r="AD21" s="389">
        <f t="shared" si="16"/>
        <v>0</v>
      </c>
      <c r="AE21" s="389">
        <f t="shared" si="16"/>
        <v>0</v>
      </c>
      <c r="AF21" s="400">
        <f t="shared" si="9"/>
        <v>0</v>
      </c>
      <c r="AG21" s="400">
        <f t="shared" si="10"/>
        <v>0</v>
      </c>
      <c r="AH21" s="400">
        <f t="shared" si="11"/>
        <v>0</v>
      </c>
      <c r="AI21" s="400">
        <f t="shared" si="12"/>
        <v>0</v>
      </c>
      <c r="AJ21" s="400">
        <f t="shared" si="13"/>
        <v>0</v>
      </c>
      <c r="AK21" s="400">
        <f t="shared" si="14"/>
        <v>0</v>
      </c>
      <c r="AL21" s="400">
        <f t="shared" si="15"/>
        <v>0</v>
      </c>
      <c r="AO21" s="296">
        <f>IF(AG21=[5]В0228_1037000158513_04_0_69_!BD23,0,1)</f>
        <v>1</v>
      </c>
    </row>
    <row r="22" spans="1:45" ht="94.5" x14ac:dyDescent="0.25">
      <c r="A22" s="297" t="str">
        <f>G0228_1074205010351_02_0_69_!A22</f>
        <v>0.3</v>
      </c>
      <c r="B22" s="298" t="str">
        <f>G0228_1074205010351_02_0_69_!B22</f>
        <v>Инвестиционные проекты, реализация которых обуславливается схемами и программами перспективного развития электроэнергетики, всего</v>
      </c>
      <c r="C22" s="332" t="str">
        <f>G0228_1074205010351_02_0_69_!C22</f>
        <v>Г</v>
      </c>
      <c r="D22" s="108">
        <f t="shared" ref="D22:AE22" si="17">SUM(D74)</f>
        <v>0</v>
      </c>
      <c r="E22" s="389">
        <f t="shared" si="17"/>
        <v>0</v>
      </c>
      <c r="F22" s="389">
        <f t="shared" si="17"/>
        <v>0</v>
      </c>
      <c r="G22" s="389">
        <f t="shared" si="17"/>
        <v>0</v>
      </c>
      <c r="H22" s="389">
        <f t="shared" si="17"/>
        <v>0</v>
      </c>
      <c r="I22" s="389">
        <f t="shared" si="17"/>
        <v>0</v>
      </c>
      <c r="J22" s="389">
        <f t="shared" si="17"/>
        <v>0</v>
      </c>
      <c r="K22" s="389">
        <f t="shared" si="17"/>
        <v>0</v>
      </c>
      <c r="L22" s="389">
        <f t="shared" si="17"/>
        <v>0</v>
      </c>
      <c r="M22" s="389">
        <f t="shared" si="17"/>
        <v>0</v>
      </c>
      <c r="N22" s="389">
        <f t="shared" si="17"/>
        <v>0</v>
      </c>
      <c r="O22" s="389">
        <f t="shared" si="17"/>
        <v>0</v>
      </c>
      <c r="P22" s="389">
        <f t="shared" si="17"/>
        <v>0</v>
      </c>
      <c r="Q22" s="389">
        <f t="shared" si="17"/>
        <v>0</v>
      </c>
      <c r="R22" s="389">
        <f t="shared" si="17"/>
        <v>0</v>
      </c>
      <c r="S22" s="389">
        <f t="shared" si="17"/>
        <v>0</v>
      </c>
      <c r="T22" s="389">
        <f t="shared" si="17"/>
        <v>0</v>
      </c>
      <c r="U22" s="389">
        <f t="shared" si="17"/>
        <v>0</v>
      </c>
      <c r="V22" s="389">
        <f t="shared" si="17"/>
        <v>0</v>
      </c>
      <c r="W22" s="389">
        <f t="shared" si="17"/>
        <v>0</v>
      </c>
      <c r="X22" s="389">
        <f t="shared" si="17"/>
        <v>0</v>
      </c>
      <c r="Y22" s="389">
        <f t="shared" si="17"/>
        <v>0</v>
      </c>
      <c r="Z22" s="389">
        <f t="shared" si="17"/>
        <v>0</v>
      </c>
      <c r="AA22" s="389">
        <f t="shared" si="17"/>
        <v>0</v>
      </c>
      <c r="AB22" s="389">
        <f t="shared" si="17"/>
        <v>0</v>
      </c>
      <c r="AC22" s="389">
        <f t="shared" si="17"/>
        <v>0</v>
      </c>
      <c r="AD22" s="389">
        <f t="shared" si="17"/>
        <v>0</v>
      </c>
      <c r="AE22" s="389">
        <f t="shared" si="17"/>
        <v>0</v>
      </c>
      <c r="AF22" s="400">
        <f t="shared" si="9"/>
        <v>0</v>
      </c>
      <c r="AG22" s="400">
        <f t="shared" si="10"/>
        <v>0</v>
      </c>
      <c r="AH22" s="400">
        <f t="shared" si="11"/>
        <v>0</v>
      </c>
      <c r="AI22" s="400">
        <f t="shared" si="12"/>
        <v>0</v>
      </c>
      <c r="AJ22" s="400">
        <f t="shared" si="13"/>
        <v>0</v>
      </c>
      <c r="AK22" s="400">
        <f t="shared" si="14"/>
        <v>0</v>
      </c>
      <c r="AL22" s="400">
        <f t="shared" si="15"/>
        <v>0</v>
      </c>
      <c r="AO22" s="296">
        <f>IF(AG22=[5]В0228_1037000158513_04_0_69_!BD24,0,1)</f>
        <v>1</v>
      </c>
    </row>
    <row r="23" spans="1:45" ht="47.25" x14ac:dyDescent="0.25">
      <c r="A23" s="297" t="str">
        <f>G0228_1074205010351_02_0_69_!A23</f>
        <v>0.4</v>
      </c>
      <c r="B23" s="298" t="str">
        <f>G0228_1074205010351_02_0_69_!B23</f>
        <v>Прочее новое строительство объектов электросетевого хозяйства, всего</v>
      </c>
      <c r="C23" s="332" t="str">
        <f>G0228_1074205010351_02_0_69_!C23</f>
        <v>Г</v>
      </c>
      <c r="D23" s="108">
        <f t="shared" ref="D23:AE23" si="18">SUM(D78)</f>
        <v>0</v>
      </c>
      <c r="E23" s="389">
        <f t="shared" si="18"/>
        <v>0</v>
      </c>
      <c r="F23" s="389">
        <f t="shared" si="18"/>
        <v>0</v>
      </c>
      <c r="G23" s="389">
        <f t="shared" si="18"/>
        <v>0</v>
      </c>
      <c r="H23" s="389">
        <f t="shared" si="18"/>
        <v>0</v>
      </c>
      <c r="I23" s="389">
        <f t="shared" si="18"/>
        <v>0</v>
      </c>
      <c r="J23" s="389">
        <f t="shared" si="18"/>
        <v>0</v>
      </c>
      <c r="K23" s="389">
        <f t="shared" si="18"/>
        <v>0</v>
      </c>
      <c r="L23" s="389">
        <f t="shared" si="18"/>
        <v>0</v>
      </c>
      <c r="M23" s="389">
        <f t="shared" si="18"/>
        <v>0</v>
      </c>
      <c r="N23" s="389">
        <f t="shared" si="18"/>
        <v>0</v>
      </c>
      <c r="O23" s="389">
        <f t="shared" si="18"/>
        <v>0</v>
      </c>
      <c r="P23" s="389">
        <f t="shared" si="18"/>
        <v>0</v>
      </c>
      <c r="Q23" s="389">
        <f t="shared" si="18"/>
        <v>0</v>
      </c>
      <c r="R23" s="389">
        <f t="shared" si="18"/>
        <v>0</v>
      </c>
      <c r="S23" s="389">
        <f t="shared" si="18"/>
        <v>0</v>
      </c>
      <c r="T23" s="389">
        <f t="shared" si="18"/>
        <v>0</v>
      </c>
      <c r="U23" s="389">
        <f t="shared" si="18"/>
        <v>0</v>
      </c>
      <c r="V23" s="389">
        <f t="shared" si="18"/>
        <v>0</v>
      </c>
      <c r="W23" s="389">
        <f t="shared" si="18"/>
        <v>0</v>
      </c>
      <c r="X23" s="389">
        <f t="shared" si="18"/>
        <v>0</v>
      </c>
      <c r="Y23" s="389">
        <f t="shared" si="18"/>
        <v>0</v>
      </c>
      <c r="Z23" s="389">
        <f t="shared" si="18"/>
        <v>0</v>
      </c>
      <c r="AA23" s="389">
        <f t="shared" si="18"/>
        <v>0</v>
      </c>
      <c r="AB23" s="389">
        <f t="shared" si="18"/>
        <v>0</v>
      </c>
      <c r="AC23" s="389">
        <f t="shared" si="18"/>
        <v>0</v>
      </c>
      <c r="AD23" s="389">
        <f t="shared" si="18"/>
        <v>0</v>
      </c>
      <c r="AE23" s="389">
        <f t="shared" si="18"/>
        <v>0</v>
      </c>
      <c r="AF23" s="400">
        <f t="shared" si="9"/>
        <v>0</v>
      </c>
      <c r="AG23" s="400">
        <f t="shared" si="10"/>
        <v>0</v>
      </c>
      <c r="AH23" s="400">
        <f t="shared" si="11"/>
        <v>0</v>
      </c>
      <c r="AI23" s="400">
        <f t="shared" si="12"/>
        <v>0</v>
      </c>
      <c r="AJ23" s="400">
        <f t="shared" si="13"/>
        <v>0</v>
      </c>
      <c r="AK23" s="400">
        <f t="shared" si="14"/>
        <v>0</v>
      </c>
      <c r="AL23" s="400">
        <f t="shared" si="15"/>
        <v>0</v>
      </c>
      <c r="AO23" s="296">
        <f>IF(AG23=[5]В0228_1037000158513_04_0_69_!BD25,0,1)</f>
        <v>1</v>
      </c>
    </row>
    <row r="24" spans="1:45" ht="47.25" x14ac:dyDescent="0.25">
      <c r="A24" s="297" t="str">
        <f>G0228_1074205010351_02_0_69_!A24</f>
        <v>0.5</v>
      </c>
      <c r="B24" s="298" t="str">
        <f>G0228_1074205010351_02_0_69_!B24</f>
        <v>Покупка земельных участков для целей реализации инвестиционных проектов, всего</v>
      </c>
      <c r="C24" s="332" t="str">
        <f>G0228_1074205010351_02_0_69_!C24</f>
        <v>Г</v>
      </c>
      <c r="D24" s="108">
        <f t="shared" ref="D24:AE24" si="19">SUM(D83)</f>
        <v>0</v>
      </c>
      <c r="E24" s="389">
        <f t="shared" si="19"/>
        <v>0</v>
      </c>
      <c r="F24" s="389">
        <f t="shared" si="19"/>
        <v>0</v>
      </c>
      <c r="G24" s="389">
        <f t="shared" si="19"/>
        <v>0</v>
      </c>
      <c r="H24" s="389">
        <f t="shared" si="19"/>
        <v>0</v>
      </c>
      <c r="I24" s="389">
        <f t="shared" si="19"/>
        <v>0</v>
      </c>
      <c r="J24" s="389">
        <f t="shared" si="19"/>
        <v>0</v>
      </c>
      <c r="K24" s="389">
        <f t="shared" si="19"/>
        <v>0</v>
      </c>
      <c r="L24" s="389">
        <f t="shared" si="19"/>
        <v>0</v>
      </c>
      <c r="M24" s="389">
        <f t="shared" si="19"/>
        <v>0</v>
      </c>
      <c r="N24" s="389">
        <f t="shared" si="19"/>
        <v>0</v>
      </c>
      <c r="O24" s="389">
        <f t="shared" si="19"/>
        <v>0</v>
      </c>
      <c r="P24" s="389">
        <f t="shared" si="19"/>
        <v>0</v>
      </c>
      <c r="Q24" s="389">
        <f t="shared" si="19"/>
        <v>0</v>
      </c>
      <c r="R24" s="389">
        <f t="shared" si="19"/>
        <v>0</v>
      </c>
      <c r="S24" s="389">
        <f t="shared" si="19"/>
        <v>0</v>
      </c>
      <c r="T24" s="389">
        <f t="shared" si="19"/>
        <v>0</v>
      </c>
      <c r="U24" s="389">
        <f t="shared" si="19"/>
        <v>0</v>
      </c>
      <c r="V24" s="389">
        <f t="shared" si="19"/>
        <v>0</v>
      </c>
      <c r="W24" s="389">
        <f t="shared" si="19"/>
        <v>0</v>
      </c>
      <c r="X24" s="389">
        <f t="shared" si="19"/>
        <v>0</v>
      </c>
      <c r="Y24" s="389">
        <f t="shared" si="19"/>
        <v>0</v>
      </c>
      <c r="Z24" s="389">
        <f t="shared" si="19"/>
        <v>0</v>
      </c>
      <c r="AA24" s="389">
        <f t="shared" si="19"/>
        <v>0</v>
      </c>
      <c r="AB24" s="389">
        <f t="shared" si="19"/>
        <v>0</v>
      </c>
      <c r="AC24" s="389">
        <f t="shared" si="19"/>
        <v>0</v>
      </c>
      <c r="AD24" s="389">
        <f t="shared" si="19"/>
        <v>0</v>
      </c>
      <c r="AE24" s="389">
        <f t="shared" si="19"/>
        <v>0</v>
      </c>
      <c r="AF24" s="400">
        <f t="shared" si="9"/>
        <v>0</v>
      </c>
      <c r="AG24" s="400">
        <f t="shared" si="10"/>
        <v>0</v>
      </c>
      <c r="AH24" s="400">
        <f t="shared" si="11"/>
        <v>0</v>
      </c>
      <c r="AI24" s="400">
        <f t="shared" si="12"/>
        <v>0</v>
      </c>
      <c r="AJ24" s="400">
        <f t="shared" si="13"/>
        <v>0</v>
      </c>
      <c r="AK24" s="400">
        <f t="shared" si="14"/>
        <v>0</v>
      </c>
      <c r="AL24" s="400">
        <f t="shared" si="15"/>
        <v>0</v>
      </c>
      <c r="AO24" s="296">
        <f>IF(AG24=[5]В0228_1037000158513_04_0_69_!BD26,0,1)</f>
        <v>0</v>
      </c>
    </row>
    <row r="25" spans="1:45" ht="31.5" x14ac:dyDescent="0.25">
      <c r="A25" s="297" t="str">
        <f>G0228_1074205010351_02_0_69_!A25</f>
        <v>0.6</v>
      </c>
      <c r="B25" s="298" t="str">
        <f>G0228_1074205010351_02_0_69_!B25</f>
        <v>Прочие инвестиционные проекты, всего</v>
      </c>
      <c r="C25" s="332" t="str">
        <f>G0228_1074205010351_02_0_69_!C25</f>
        <v>Г</v>
      </c>
      <c r="D25" s="108">
        <f t="shared" ref="D25:AE25" si="20">SUM(D84)</f>
        <v>0</v>
      </c>
      <c r="E25" s="389">
        <f t="shared" si="20"/>
        <v>0</v>
      </c>
      <c r="F25" s="389">
        <f t="shared" si="20"/>
        <v>0</v>
      </c>
      <c r="G25" s="389">
        <f t="shared" si="20"/>
        <v>0</v>
      </c>
      <c r="H25" s="389">
        <f t="shared" si="20"/>
        <v>0</v>
      </c>
      <c r="I25" s="389">
        <f t="shared" si="20"/>
        <v>0</v>
      </c>
      <c r="J25" s="389">
        <f t="shared" si="20"/>
        <v>0</v>
      </c>
      <c r="K25" s="389">
        <f t="shared" si="20"/>
        <v>0</v>
      </c>
      <c r="L25" s="389">
        <f t="shared" si="20"/>
        <v>0</v>
      </c>
      <c r="M25" s="389">
        <f t="shared" si="20"/>
        <v>0</v>
      </c>
      <c r="N25" s="389">
        <f t="shared" si="20"/>
        <v>0</v>
      </c>
      <c r="O25" s="389">
        <f t="shared" si="20"/>
        <v>0</v>
      </c>
      <c r="P25" s="389">
        <f t="shared" si="20"/>
        <v>0</v>
      </c>
      <c r="Q25" s="389">
        <f t="shared" si="20"/>
        <v>0</v>
      </c>
      <c r="R25" s="389">
        <f t="shared" si="20"/>
        <v>0</v>
      </c>
      <c r="S25" s="389">
        <f t="shared" si="20"/>
        <v>0</v>
      </c>
      <c r="T25" s="389">
        <f t="shared" si="20"/>
        <v>0</v>
      </c>
      <c r="U25" s="389">
        <f t="shared" si="20"/>
        <v>0</v>
      </c>
      <c r="V25" s="389">
        <f t="shared" si="20"/>
        <v>0</v>
      </c>
      <c r="W25" s="389">
        <f t="shared" si="20"/>
        <v>0</v>
      </c>
      <c r="X25" s="389">
        <f t="shared" si="20"/>
        <v>0</v>
      </c>
      <c r="Y25" s="389">
        <f t="shared" si="20"/>
        <v>0</v>
      </c>
      <c r="Z25" s="389">
        <f t="shared" si="20"/>
        <v>3.1905000000000001</v>
      </c>
      <c r="AA25" s="389">
        <f t="shared" si="20"/>
        <v>0</v>
      </c>
      <c r="AB25" s="389">
        <f t="shared" si="20"/>
        <v>0</v>
      </c>
      <c r="AC25" s="389">
        <f t="shared" si="20"/>
        <v>0</v>
      </c>
      <c r="AD25" s="389">
        <f t="shared" si="20"/>
        <v>0</v>
      </c>
      <c r="AE25" s="389">
        <f t="shared" si="20"/>
        <v>1</v>
      </c>
      <c r="AF25" s="400">
        <f t="shared" si="9"/>
        <v>0</v>
      </c>
      <c r="AG25" s="400">
        <f t="shared" si="10"/>
        <v>3.1905000000000001</v>
      </c>
      <c r="AH25" s="400">
        <f t="shared" si="11"/>
        <v>0</v>
      </c>
      <c r="AI25" s="400">
        <f t="shared" si="12"/>
        <v>0</v>
      </c>
      <c r="AJ25" s="400">
        <f t="shared" si="13"/>
        <v>0</v>
      </c>
      <c r="AK25" s="400">
        <f t="shared" si="14"/>
        <v>0</v>
      </c>
      <c r="AL25" s="400">
        <f t="shared" si="15"/>
        <v>1</v>
      </c>
      <c r="AO25" s="296">
        <f>IF(AG25=[5]В0228_1037000158513_04_0_69_!BD27,0,1)</f>
        <v>1</v>
      </c>
    </row>
    <row r="26" spans="1:45" ht="31.5" x14ac:dyDescent="0.25">
      <c r="A26" s="297" t="str">
        <f>G0228_1074205010351_02_0_69_!A26</f>
        <v>1.1</v>
      </c>
      <c r="B26" s="298" t="str">
        <f>G0228_1074205010351_02_0_69_!B26</f>
        <v>Технологическое присоединение, всего, в том числе:</v>
      </c>
      <c r="C26" s="332" t="str">
        <f>G0228_1074205010351_02_0_69_!C26</f>
        <v>Г</v>
      </c>
      <c r="D26" s="108">
        <f t="shared" ref="D26:AE26" si="21">SUM(D27,D31,D34,D41)</f>
        <v>0</v>
      </c>
      <c r="E26" s="389">
        <f t="shared" si="21"/>
        <v>0</v>
      </c>
      <c r="F26" s="389">
        <f t="shared" si="21"/>
        <v>0</v>
      </c>
      <c r="G26" s="389">
        <f t="shared" si="21"/>
        <v>0</v>
      </c>
      <c r="H26" s="389">
        <f t="shared" si="21"/>
        <v>0</v>
      </c>
      <c r="I26" s="389">
        <f t="shared" si="21"/>
        <v>0</v>
      </c>
      <c r="J26" s="389">
        <f t="shared" si="21"/>
        <v>0</v>
      </c>
      <c r="K26" s="389">
        <f t="shared" si="21"/>
        <v>0</v>
      </c>
      <c r="L26" s="389">
        <f t="shared" si="21"/>
        <v>0</v>
      </c>
      <c r="M26" s="389">
        <f t="shared" si="21"/>
        <v>0</v>
      </c>
      <c r="N26" s="389">
        <f t="shared" si="21"/>
        <v>0</v>
      </c>
      <c r="O26" s="389">
        <f t="shared" si="21"/>
        <v>0</v>
      </c>
      <c r="P26" s="389">
        <f t="shared" si="21"/>
        <v>0</v>
      </c>
      <c r="Q26" s="389">
        <f t="shared" si="21"/>
        <v>0</v>
      </c>
      <c r="R26" s="389">
        <f t="shared" si="21"/>
        <v>0</v>
      </c>
      <c r="S26" s="389">
        <f t="shared" si="21"/>
        <v>0</v>
      </c>
      <c r="T26" s="389">
        <f t="shared" si="21"/>
        <v>0</v>
      </c>
      <c r="U26" s="389">
        <f t="shared" si="21"/>
        <v>0</v>
      </c>
      <c r="V26" s="389">
        <f t="shared" si="21"/>
        <v>0</v>
      </c>
      <c r="W26" s="389">
        <f t="shared" si="21"/>
        <v>0</v>
      </c>
      <c r="X26" s="389">
        <f t="shared" si="21"/>
        <v>0</v>
      </c>
      <c r="Y26" s="389">
        <f t="shared" si="21"/>
        <v>0</v>
      </c>
      <c r="Z26" s="389">
        <f t="shared" si="21"/>
        <v>0</v>
      </c>
      <c r="AA26" s="389">
        <f t="shared" si="21"/>
        <v>0</v>
      </c>
      <c r="AB26" s="389">
        <f t="shared" si="21"/>
        <v>0</v>
      </c>
      <c r="AC26" s="389">
        <f t="shared" si="21"/>
        <v>0</v>
      </c>
      <c r="AD26" s="389">
        <f t="shared" si="21"/>
        <v>0</v>
      </c>
      <c r="AE26" s="389">
        <f t="shared" si="21"/>
        <v>0</v>
      </c>
      <c r="AF26" s="400">
        <f t="shared" si="9"/>
        <v>0</v>
      </c>
      <c r="AG26" s="400">
        <f t="shared" si="10"/>
        <v>0</v>
      </c>
      <c r="AH26" s="400">
        <f t="shared" si="11"/>
        <v>0</v>
      </c>
      <c r="AI26" s="400">
        <f t="shared" si="12"/>
        <v>0</v>
      </c>
      <c r="AJ26" s="400">
        <f t="shared" si="13"/>
        <v>0</v>
      </c>
      <c r="AK26" s="400">
        <f t="shared" si="14"/>
        <v>0</v>
      </c>
      <c r="AL26" s="400">
        <f t="shared" si="15"/>
        <v>0</v>
      </c>
      <c r="AO26" s="296">
        <f>IF(AG26=[5]В0228_1037000158513_04_0_69_!BD28,0,1)</f>
        <v>0</v>
      </c>
    </row>
    <row r="27" spans="1:45" ht="47.25" x14ac:dyDescent="0.25">
      <c r="A27" s="297" t="str">
        <f>G0228_1074205010351_02_0_69_!A27</f>
        <v>1.1.1</v>
      </c>
      <c r="B27" s="298" t="str">
        <f>G0228_1074205010351_02_0_69_!B27</f>
        <v>Технологическое присоединение энергопринимающих устройств потребителей, всего, в том числе:</v>
      </c>
      <c r="C27" s="332" t="str">
        <f>G0228_1074205010351_02_0_69_!C27</f>
        <v>Г</v>
      </c>
      <c r="D27" s="108">
        <f t="shared" ref="D27:AE27" si="22">SUM(D28:D30)</f>
        <v>0</v>
      </c>
      <c r="E27" s="389">
        <f t="shared" si="22"/>
        <v>0</v>
      </c>
      <c r="F27" s="389">
        <f t="shared" si="22"/>
        <v>0</v>
      </c>
      <c r="G27" s="389">
        <f t="shared" si="22"/>
        <v>0</v>
      </c>
      <c r="H27" s="389">
        <f t="shared" si="22"/>
        <v>0</v>
      </c>
      <c r="I27" s="389">
        <f t="shared" si="22"/>
        <v>0</v>
      </c>
      <c r="J27" s="389">
        <f t="shared" si="22"/>
        <v>0</v>
      </c>
      <c r="K27" s="389">
        <f t="shared" si="22"/>
        <v>0</v>
      </c>
      <c r="L27" s="389">
        <f t="shared" si="22"/>
        <v>0</v>
      </c>
      <c r="M27" s="389">
        <f t="shared" si="22"/>
        <v>0</v>
      </c>
      <c r="N27" s="389">
        <f t="shared" si="22"/>
        <v>0</v>
      </c>
      <c r="O27" s="389">
        <f t="shared" si="22"/>
        <v>0</v>
      </c>
      <c r="P27" s="389">
        <f t="shared" si="22"/>
        <v>0</v>
      </c>
      <c r="Q27" s="389">
        <f t="shared" si="22"/>
        <v>0</v>
      </c>
      <c r="R27" s="389">
        <f t="shared" si="22"/>
        <v>0</v>
      </c>
      <c r="S27" s="389">
        <f t="shared" si="22"/>
        <v>0</v>
      </c>
      <c r="T27" s="389">
        <f t="shared" si="22"/>
        <v>0</v>
      </c>
      <c r="U27" s="389">
        <f t="shared" si="22"/>
        <v>0</v>
      </c>
      <c r="V27" s="389">
        <f t="shared" si="22"/>
        <v>0</v>
      </c>
      <c r="W27" s="389">
        <f t="shared" si="22"/>
        <v>0</v>
      </c>
      <c r="X27" s="389">
        <f t="shared" si="22"/>
        <v>0</v>
      </c>
      <c r="Y27" s="389">
        <f t="shared" si="22"/>
        <v>0</v>
      </c>
      <c r="Z27" s="389">
        <f t="shared" si="22"/>
        <v>0</v>
      </c>
      <c r="AA27" s="389">
        <f t="shared" si="22"/>
        <v>0</v>
      </c>
      <c r="AB27" s="389">
        <f t="shared" si="22"/>
        <v>0</v>
      </c>
      <c r="AC27" s="389">
        <f t="shared" si="22"/>
        <v>0</v>
      </c>
      <c r="AD27" s="389">
        <f t="shared" si="22"/>
        <v>0</v>
      </c>
      <c r="AE27" s="389">
        <f t="shared" si="22"/>
        <v>0</v>
      </c>
      <c r="AF27" s="400">
        <f t="shared" si="9"/>
        <v>0</v>
      </c>
      <c r="AG27" s="400">
        <f t="shared" si="10"/>
        <v>0</v>
      </c>
      <c r="AH27" s="400">
        <f t="shared" si="11"/>
        <v>0</v>
      </c>
      <c r="AI27" s="400">
        <f t="shared" si="12"/>
        <v>0</v>
      </c>
      <c r="AJ27" s="400">
        <f t="shared" si="13"/>
        <v>0</v>
      </c>
      <c r="AK27" s="400">
        <f t="shared" si="14"/>
        <v>0</v>
      </c>
      <c r="AL27" s="400">
        <f t="shared" si="15"/>
        <v>0</v>
      </c>
      <c r="AO27" s="296">
        <f>IF(AG27=[5]В0228_1037000158513_04_0_69_!BD29,0,1)</f>
        <v>0</v>
      </c>
    </row>
    <row r="28" spans="1:45" ht="78.75" x14ac:dyDescent="0.25">
      <c r="A28" s="297" t="str">
        <f>G0228_1074205010351_02_0_69_!A28</f>
        <v>1.1.1.1</v>
      </c>
      <c r="B28" s="298" t="str">
        <f>G0228_1074205010351_02_0_69_!B28</f>
        <v>Технологическое присоединение энергопринимающих устройств потребителей максимальной мощностью до 15 кВт включительно, всего</v>
      </c>
      <c r="C28" s="332" t="str">
        <f>G0228_1074205010351_02_0_69_!C28</f>
        <v>Г</v>
      </c>
      <c r="D28" s="108">
        <v>0</v>
      </c>
      <c r="E28" s="389">
        <v>0</v>
      </c>
      <c r="F28" s="389">
        <v>0</v>
      </c>
      <c r="G28" s="389">
        <v>0</v>
      </c>
      <c r="H28" s="389">
        <v>0</v>
      </c>
      <c r="I28" s="389">
        <v>0</v>
      </c>
      <c r="J28" s="389">
        <v>0</v>
      </c>
      <c r="K28" s="389">
        <v>0</v>
      </c>
      <c r="L28" s="389">
        <v>0</v>
      </c>
      <c r="M28" s="389">
        <v>0</v>
      </c>
      <c r="N28" s="389">
        <v>0</v>
      </c>
      <c r="O28" s="389">
        <v>0</v>
      </c>
      <c r="P28" s="389">
        <v>0</v>
      </c>
      <c r="Q28" s="389">
        <v>0</v>
      </c>
      <c r="R28" s="389">
        <v>0</v>
      </c>
      <c r="S28" s="389">
        <v>0</v>
      </c>
      <c r="T28" s="389">
        <v>0</v>
      </c>
      <c r="U28" s="389">
        <v>0</v>
      </c>
      <c r="V28" s="389">
        <v>0</v>
      </c>
      <c r="W28" s="389">
        <v>0</v>
      </c>
      <c r="X28" s="389">
        <v>0</v>
      </c>
      <c r="Y28" s="389">
        <v>0</v>
      </c>
      <c r="Z28" s="389">
        <v>0</v>
      </c>
      <c r="AA28" s="389">
        <v>0</v>
      </c>
      <c r="AB28" s="389">
        <v>0</v>
      </c>
      <c r="AC28" s="389">
        <v>0</v>
      </c>
      <c r="AD28" s="389">
        <v>0</v>
      </c>
      <c r="AE28" s="389">
        <v>0</v>
      </c>
      <c r="AF28" s="400">
        <f t="shared" si="9"/>
        <v>0</v>
      </c>
      <c r="AG28" s="400">
        <f t="shared" si="10"/>
        <v>0</v>
      </c>
      <c r="AH28" s="400">
        <f t="shared" si="11"/>
        <v>0</v>
      </c>
      <c r="AI28" s="400">
        <f t="shared" si="12"/>
        <v>0</v>
      </c>
      <c r="AJ28" s="400">
        <f t="shared" si="13"/>
        <v>0</v>
      </c>
      <c r="AK28" s="400">
        <f t="shared" si="14"/>
        <v>0</v>
      </c>
      <c r="AL28" s="400">
        <f t="shared" si="15"/>
        <v>0</v>
      </c>
      <c r="AO28" s="296">
        <f>IF(AG28=[5]В0228_1037000158513_04_0_69_!BD30,0,1)</f>
        <v>0</v>
      </c>
    </row>
    <row r="29" spans="1:45" ht="78.75" x14ac:dyDescent="0.25">
      <c r="A29" s="297" t="str">
        <f>G0228_1074205010351_02_0_69_!A29</f>
        <v>1.1.1.2</v>
      </c>
      <c r="B29" s="298" t="str">
        <f>G0228_1074205010351_02_0_69_!B29</f>
        <v>Технологическое присоединение энергопринимающих устройств потребителей максимальной мощностью до 150 кВт включительно, всего</v>
      </c>
      <c r="C29" s="332" t="str">
        <f>G0228_1074205010351_02_0_69_!C29</f>
        <v>Г</v>
      </c>
      <c r="D29" s="108">
        <v>0</v>
      </c>
      <c r="E29" s="389">
        <v>0</v>
      </c>
      <c r="F29" s="389">
        <v>0</v>
      </c>
      <c r="G29" s="389">
        <v>0</v>
      </c>
      <c r="H29" s="389">
        <v>0</v>
      </c>
      <c r="I29" s="389">
        <v>0</v>
      </c>
      <c r="J29" s="389">
        <v>0</v>
      </c>
      <c r="K29" s="389">
        <v>0</v>
      </c>
      <c r="L29" s="389">
        <v>0</v>
      </c>
      <c r="M29" s="389">
        <v>0</v>
      </c>
      <c r="N29" s="389">
        <v>0</v>
      </c>
      <c r="O29" s="389">
        <v>0</v>
      </c>
      <c r="P29" s="389">
        <v>0</v>
      </c>
      <c r="Q29" s="389">
        <v>0</v>
      </c>
      <c r="R29" s="389">
        <v>0</v>
      </c>
      <c r="S29" s="389">
        <v>0</v>
      </c>
      <c r="T29" s="389">
        <v>0</v>
      </c>
      <c r="U29" s="389">
        <v>0</v>
      </c>
      <c r="V29" s="389">
        <v>0</v>
      </c>
      <c r="W29" s="389">
        <v>0</v>
      </c>
      <c r="X29" s="389">
        <v>0</v>
      </c>
      <c r="Y29" s="389">
        <v>0</v>
      </c>
      <c r="Z29" s="389">
        <v>0</v>
      </c>
      <c r="AA29" s="389">
        <v>0</v>
      </c>
      <c r="AB29" s="389">
        <v>0</v>
      </c>
      <c r="AC29" s="389">
        <v>0</v>
      </c>
      <c r="AD29" s="389">
        <v>0</v>
      </c>
      <c r="AE29" s="389">
        <v>0</v>
      </c>
      <c r="AF29" s="400">
        <f t="shared" si="9"/>
        <v>0</v>
      </c>
      <c r="AG29" s="400">
        <f t="shared" si="10"/>
        <v>0</v>
      </c>
      <c r="AH29" s="400">
        <f t="shared" si="11"/>
        <v>0</v>
      </c>
      <c r="AI29" s="400">
        <f t="shared" si="12"/>
        <v>0</v>
      </c>
      <c r="AJ29" s="400">
        <f t="shared" si="13"/>
        <v>0</v>
      </c>
      <c r="AK29" s="400">
        <f t="shared" si="14"/>
        <v>0</v>
      </c>
      <c r="AL29" s="400">
        <f t="shared" si="15"/>
        <v>0</v>
      </c>
      <c r="AO29" s="296">
        <f>IF(AG29=[5]В0228_1037000158513_04_0_69_!BD31,0,1)</f>
        <v>0</v>
      </c>
    </row>
    <row r="30" spans="1:45" ht="63" x14ac:dyDescent="0.25">
      <c r="A30" s="297" t="str">
        <f>G0228_1074205010351_02_0_69_!A30</f>
        <v>1.1.1.3</v>
      </c>
      <c r="B30" s="298" t="str">
        <f>G0228_1074205010351_02_0_69_!B30</f>
        <v>Технологическое присоединение энергопринимающих устройств потребителей свыше 150 кВт, всего, в том числе:</v>
      </c>
      <c r="C30" s="332" t="str">
        <f>G0228_1074205010351_02_0_69_!C30</f>
        <v>Г</v>
      </c>
      <c r="D30" s="108">
        <v>0</v>
      </c>
      <c r="E30" s="389">
        <v>0</v>
      </c>
      <c r="F30" s="389">
        <v>0</v>
      </c>
      <c r="G30" s="389">
        <v>0</v>
      </c>
      <c r="H30" s="389">
        <v>0</v>
      </c>
      <c r="I30" s="389">
        <v>0</v>
      </c>
      <c r="J30" s="389">
        <v>0</v>
      </c>
      <c r="K30" s="389">
        <v>0</v>
      </c>
      <c r="L30" s="389">
        <v>0</v>
      </c>
      <c r="M30" s="389">
        <v>0</v>
      </c>
      <c r="N30" s="389">
        <v>0</v>
      </c>
      <c r="O30" s="389">
        <v>0</v>
      </c>
      <c r="P30" s="389">
        <v>0</v>
      </c>
      <c r="Q30" s="389">
        <v>0</v>
      </c>
      <c r="R30" s="389">
        <v>0</v>
      </c>
      <c r="S30" s="389">
        <v>0</v>
      </c>
      <c r="T30" s="389">
        <v>0</v>
      </c>
      <c r="U30" s="389">
        <v>0</v>
      </c>
      <c r="V30" s="389">
        <v>0</v>
      </c>
      <c r="W30" s="389">
        <v>0</v>
      </c>
      <c r="X30" s="389">
        <v>0</v>
      </c>
      <c r="Y30" s="389">
        <v>0</v>
      </c>
      <c r="Z30" s="389">
        <v>0</v>
      </c>
      <c r="AA30" s="389">
        <v>0</v>
      </c>
      <c r="AB30" s="389">
        <v>0</v>
      </c>
      <c r="AC30" s="389">
        <v>0</v>
      </c>
      <c r="AD30" s="389">
        <v>0</v>
      </c>
      <c r="AE30" s="389">
        <v>0</v>
      </c>
      <c r="AF30" s="400">
        <f t="shared" si="9"/>
        <v>0</v>
      </c>
      <c r="AG30" s="400">
        <f t="shared" si="10"/>
        <v>0</v>
      </c>
      <c r="AH30" s="400">
        <f t="shared" si="11"/>
        <v>0</v>
      </c>
      <c r="AI30" s="400">
        <f t="shared" si="12"/>
        <v>0</v>
      </c>
      <c r="AJ30" s="400">
        <f t="shared" si="13"/>
        <v>0</v>
      </c>
      <c r="AK30" s="400">
        <f t="shared" si="14"/>
        <v>0</v>
      </c>
      <c r="AL30" s="400">
        <f t="shared" si="15"/>
        <v>0</v>
      </c>
      <c r="AO30" s="296">
        <f>IF(AG30=[5]В0228_1037000158513_04_0_69_!BD32,0,1)</f>
        <v>0</v>
      </c>
    </row>
    <row r="31" spans="1:45" ht="47.25" x14ac:dyDescent="0.25">
      <c r="A31" s="297" t="str">
        <f>G0228_1074205010351_02_0_69_!A31</f>
        <v>1.1.2</v>
      </c>
      <c r="B31" s="298" t="str">
        <f>G0228_1074205010351_02_0_69_!B31</f>
        <v>Технологическое присоединение объектов электросетевого хозяйства, всего, в том числе:</v>
      </c>
      <c r="C31" s="332" t="str">
        <f>G0228_1074205010351_02_0_69_!C31</f>
        <v>Г</v>
      </c>
      <c r="D31" s="108">
        <f t="shared" ref="D31:AE31" si="23">SUM(D32:D33)</f>
        <v>0</v>
      </c>
      <c r="E31" s="389">
        <f t="shared" si="23"/>
        <v>0</v>
      </c>
      <c r="F31" s="389">
        <f t="shared" si="23"/>
        <v>0</v>
      </c>
      <c r="G31" s="389">
        <f t="shared" si="23"/>
        <v>0</v>
      </c>
      <c r="H31" s="389">
        <f t="shared" si="23"/>
        <v>0</v>
      </c>
      <c r="I31" s="389">
        <f t="shared" si="23"/>
        <v>0</v>
      </c>
      <c r="J31" s="389">
        <f t="shared" si="23"/>
        <v>0</v>
      </c>
      <c r="K31" s="389">
        <f t="shared" si="23"/>
        <v>0</v>
      </c>
      <c r="L31" s="389">
        <f t="shared" si="23"/>
        <v>0</v>
      </c>
      <c r="M31" s="389">
        <f t="shared" si="23"/>
        <v>0</v>
      </c>
      <c r="N31" s="389">
        <f t="shared" si="23"/>
        <v>0</v>
      </c>
      <c r="O31" s="389">
        <f t="shared" si="23"/>
        <v>0</v>
      </c>
      <c r="P31" s="389">
        <f t="shared" si="23"/>
        <v>0</v>
      </c>
      <c r="Q31" s="389">
        <f t="shared" si="23"/>
        <v>0</v>
      </c>
      <c r="R31" s="389">
        <f t="shared" si="23"/>
        <v>0</v>
      </c>
      <c r="S31" s="389">
        <f t="shared" si="23"/>
        <v>0</v>
      </c>
      <c r="T31" s="389">
        <f t="shared" si="23"/>
        <v>0</v>
      </c>
      <c r="U31" s="389">
        <f t="shared" si="23"/>
        <v>0</v>
      </c>
      <c r="V31" s="389">
        <f t="shared" si="23"/>
        <v>0</v>
      </c>
      <c r="W31" s="389">
        <f t="shared" si="23"/>
        <v>0</v>
      </c>
      <c r="X31" s="389">
        <f t="shared" si="23"/>
        <v>0</v>
      </c>
      <c r="Y31" s="389">
        <f t="shared" si="23"/>
        <v>0</v>
      </c>
      <c r="Z31" s="389">
        <f t="shared" si="23"/>
        <v>0</v>
      </c>
      <c r="AA31" s="389">
        <f t="shared" si="23"/>
        <v>0</v>
      </c>
      <c r="AB31" s="389">
        <f t="shared" si="23"/>
        <v>0</v>
      </c>
      <c r="AC31" s="389">
        <f t="shared" si="23"/>
        <v>0</v>
      </c>
      <c r="AD31" s="389">
        <f t="shared" si="23"/>
        <v>0</v>
      </c>
      <c r="AE31" s="389">
        <f t="shared" si="23"/>
        <v>0</v>
      </c>
      <c r="AF31" s="400">
        <f t="shared" si="9"/>
        <v>0</v>
      </c>
      <c r="AG31" s="400">
        <f t="shared" si="10"/>
        <v>0</v>
      </c>
      <c r="AH31" s="400">
        <f t="shared" si="11"/>
        <v>0</v>
      </c>
      <c r="AI31" s="400">
        <f t="shared" si="12"/>
        <v>0</v>
      </c>
      <c r="AJ31" s="400">
        <f t="shared" si="13"/>
        <v>0</v>
      </c>
      <c r="AK31" s="400">
        <f t="shared" si="14"/>
        <v>0</v>
      </c>
      <c r="AL31" s="400">
        <f t="shared" si="15"/>
        <v>0</v>
      </c>
      <c r="AO31" s="296">
        <f>IF(AG31=[5]В0228_1037000158513_04_0_69_!BD33,0,1)</f>
        <v>0</v>
      </c>
    </row>
    <row r="32" spans="1:45" ht="78.75" x14ac:dyDescent="0.25">
      <c r="A32" s="297" t="str">
        <f>G0228_1074205010351_02_0_69_!A32</f>
        <v>1.1.2.1</v>
      </c>
      <c r="B32" s="298" t="str">
        <f>G0228_1074205010351_02_0_69_!B32</f>
        <v>Технологическое присоединение объектов электросетевого хозяйства, принадлежащих иным сетевым организациям и иным лицам, всего, в том числе:</v>
      </c>
      <c r="C32" s="332" t="str">
        <f>G0228_1074205010351_02_0_69_!C32</f>
        <v>Г</v>
      </c>
      <c r="D32" s="108">
        <v>0</v>
      </c>
      <c r="E32" s="389">
        <v>0</v>
      </c>
      <c r="F32" s="389">
        <v>0</v>
      </c>
      <c r="G32" s="389">
        <v>0</v>
      </c>
      <c r="H32" s="389">
        <v>0</v>
      </c>
      <c r="I32" s="389">
        <v>0</v>
      </c>
      <c r="J32" s="389">
        <v>0</v>
      </c>
      <c r="K32" s="389">
        <v>0</v>
      </c>
      <c r="L32" s="389">
        <v>0</v>
      </c>
      <c r="M32" s="389">
        <v>0</v>
      </c>
      <c r="N32" s="389">
        <v>0</v>
      </c>
      <c r="O32" s="389">
        <v>0</v>
      </c>
      <c r="P32" s="389">
        <v>0</v>
      </c>
      <c r="Q32" s="389">
        <v>0</v>
      </c>
      <c r="R32" s="389">
        <v>0</v>
      </c>
      <c r="S32" s="389">
        <v>0</v>
      </c>
      <c r="T32" s="389">
        <v>0</v>
      </c>
      <c r="U32" s="389">
        <v>0</v>
      </c>
      <c r="V32" s="389">
        <v>0</v>
      </c>
      <c r="W32" s="389">
        <v>0</v>
      </c>
      <c r="X32" s="389">
        <v>0</v>
      </c>
      <c r="Y32" s="389">
        <v>0</v>
      </c>
      <c r="Z32" s="389">
        <v>0</v>
      </c>
      <c r="AA32" s="389">
        <v>0</v>
      </c>
      <c r="AB32" s="389">
        <v>0</v>
      </c>
      <c r="AC32" s="389">
        <v>0</v>
      </c>
      <c r="AD32" s="389">
        <v>0</v>
      </c>
      <c r="AE32" s="389">
        <v>0</v>
      </c>
      <c r="AF32" s="400">
        <f t="shared" si="9"/>
        <v>0</v>
      </c>
      <c r="AG32" s="400">
        <f t="shared" si="10"/>
        <v>0</v>
      </c>
      <c r="AH32" s="400">
        <f t="shared" si="11"/>
        <v>0</v>
      </c>
      <c r="AI32" s="400">
        <f t="shared" si="12"/>
        <v>0</v>
      </c>
      <c r="AJ32" s="400">
        <f t="shared" si="13"/>
        <v>0</v>
      </c>
      <c r="AK32" s="400">
        <f t="shared" si="14"/>
        <v>0</v>
      </c>
      <c r="AL32" s="400">
        <f t="shared" si="15"/>
        <v>0</v>
      </c>
      <c r="AO32" s="296">
        <f>IF(AG32=[5]В0228_1037000158513_04_0_69_!BD34,0,1)</f>
        <v>0</v>
      </c>
    </row>
    <row r="33" spans="1:45" ht="63" x14ac:dyDescent="0.25">
      <c r="A33" s="297" t="str">
        <f>G0228_1074205010351_02_0_69_!A33</f>
        <v>1.1.2.2</v>
      </c>
      <c r="B33" s="298" t="str">
        <f>G0228_1074205010351_02_0_69_!B33</f>
        <v>Технологическое присоединение к электрическим сетям иных сетевых организаций, всего, в том числе:</v>
      </c>
      <c r="C33" s="332" t="str">
        <f>G0228_1074205010351_02_0_69_!C33</f>
        <v>Г</v>
      </c>
      <c r="D33" s="108">
        <v>0</v>
      </c>
      <c r="E33" s="389">
        <v>0</v>
      </c>
      <c r="F33" s="389">
        <v>0</v>
      </c>
      <c r="G33" s="389">
        <v>0</v>
      </c>
      <c r="H33" s="389">
        <v>0</v>
      </c>
      <c r="I33" s="389">
        <v>0</v>
      </c>
      <c r="J33" s="389">
        <v>0</v>
      </c>
      <c r="K33" s="389">
        <v>0</v>
      </c>
      <c r="L33" s="389">
        <v>0</v>
      </c>
      <c r="M33" s="389">
        <v>0</v>
      </c>
      <c r="N33" s="389">
        <v>0</v>
      </c>
      <c r="O33" s="389">
        <v>0</v>
      </c>
      <c r="P33" s="389">
        <v>0</v>
      </c>
      <c r="Q33" s="389">
        <v>0</v>
      </c>
      <c r="R33" s="389">
        <v>0</v>
      </c>
      <c r="S33" s="389">
        <v>0</v>
      </c>
      <c r="T33" s="389">
        <v>0</v>
      </c>
      <c r="U33" s="389">
        <v>0</v>
      </c>
      <c r="V33" s="389">
        <v>0</v>
      </c>
      <c r="W33" s="389">
        <v>0</v>
      </c>
      <c r="X33" s="389">
        <v>0</v>
      </c>
      <c r="Y33" s="389">
        <v>0</v>
      </c>
      <c r="Z33" s="389">
        <v>0</v>
      </c>
      <c r="AA33" s="389">
        <v>0</v>
      </c>
      <c r="AB33" s="389">
        <v>0</v>
      </c>
      <c r="AC33" s="389">
        <v>0</v>
      </c>
      <c r="AD33" s="389">
        <v>0</v>
      </c>
      <c r="AE33" s="389">
        <v>0</v>
      </c>
      <c r="AF33" s="400">
        <f t="shared" si="9"/>
        <v>0</v>
      </c>
      <c r="AG33" s="400">
        <f t="shared" si="10"/>
        <v>0</v>
      </c>
      <c r="AH33" s="400">
        <f t="shared" si="11"/>
        <v>0</v>
      </c>
      <c r="AI33" s="400">
        <f t="shared" si="12"/>
        <v>0</v>
      </c>
      <c r="AJ33" s="400">
        <f t="shared" si="13"/>
        <v>0</v>
      </c>
      <c r="AK33" s="400">
        <f t="shared" si="14"/>
        <v>0</v>
      </c>
      <c r="AL33" s="400">
        <f t="shared" si="15"/>
        <v>0</v>
      </c>
      <c r="AO33" s="296">
        <f>IF(AG33=[5]В0228_1037000158513_04_0_69_!BD35,0,1)</f>
        <v>0</v>
      </c>
    </row>
    <row r="34" spans="1:45" ht="63" x14ac:dyDescent="0.25">
      <c r="A34" s="297" t="str">
        <f>G0228_1074205010351_02_0_69_!A34</f>
        <v>1.1.3</v>
      </c>
      <c r="B34" s="298" t="str">
        <f>G0228_1074205010351_02_0_69_!B34</f>
        <v>Технологическое присоединение объектов по производству электрической энергии всего, в том числе:</v>
      </c>
      <c r="C34" s="332" t="str">
        <f>G0228_1074205010351_02_0_69_!C34</f>
        <v>Г</v>
      </c>
      <c r="D34" s="108">
        <f t="shared" ref="D34:AE34" si="24">SUM(D35:D40)</f>
        <v>0</v>
      </c>
      <c r="E34" s="389">
        <f t="shared" si="24"/>
        <v>0</v>
      </c>
      <c r="F34" s="389">
        <f t="shared" si="24"/>
        <v>0</v>
      </c>
      <c r="G34" s="389">
        <f t="shared" si="24"/>
        <v>0</v>
      </c>
      <c r="H34" s="389">
        <f t="shared" si="24"/>
        <v>0</v>
      </c>
      <c r="I34" s="389">
        <f t="shared" si="24"/>
        <v>0</v>
      </c>
      <c r="J34" s="389">
        <f t="shared" si="24"/>
        <v>0</v>
      </c>
      <c r="K34" s="389">
        <f t="shared" si="24"/>
        <v>0</v>
      </c>
      <c r="L34" s="389">
        <f t="shared" si="24"/>
        <v>0</v>
      </c>
      <c r="M34" s="389">
        <f t="shared" si="24"/>
        <v>0</v>
      </c>
      <c r="N34" s="389">
        <f t="shared" si="24"/>
        <v>0</v>
      </c>
      <c r="O34" s="389">
        <f t="shared" si="24"/>
        <v>0</v>
      </c>
      <c r="P34" s="389">
        <f t="shared" si="24"/>
        <v>0</v>
      </c>
      <c r="Q34" s="389">
        <f t="shared" si="24"/>
        <v>0</v>
      </c>
      <c r="R34" s="389">
        <f t="shared" si="24"/>
        <v>0</v>
      </c>
      <c r="S34" s="389">
        <f t="shared" si="24"/>
        <v>0</v>
      </c>
      <c r="T34" s="389">
        <f t="shared" si="24"/>
        <v>0</v>
      </c>
      <c r="U34" s="389">
        <f t="shared" si="24"/>
        <v>0</v>
      </c>
      <c r="V34" s="389">
        <f t="shared" si="24"/>
        <v>0</v>
      </c>
      <c r="W34" s="389">
        <f t="shared" si="24"/>
        <v>0</v>
      </c>
      <c r="X34" s="389">
        <f t="shared" si="24"/>
        <v>0</v>
      </c>
      <c r="Y34" s="389">
        <f t="shared" si="24"/>
        <v>0</v>
      </c>
      <c r="Z34" s="389">
        <f t="shared" si="24"/>
        <v>0</v>
      </c>
      <c r="AA34" s="389">
        <f t="shared" si="24"/>
        <v>0</v>
      </c>
      <c r="AB34" s="389">
        <f t="shared" si="24"/>
        <v>0</v>
      </c>
      <c r="AC34" s="389">
        <f t="shared" si="24"/>
        <v>0</v>
      </c>
      <c r="AD34" s="389">
        <f t="shared" si="24"/>
        <v>0</v>
      </c>
      <c r="AE34" s="389">
        <f t="shared" si="24"/>
        <v>0</v>
      </c>
      <c r="AF34" s="400">
        <f t="shared" si="9"/>
        <v>0</v>
      </c>
      <c r="AG34" s="400">
        <f t="shared" si="10"/>
        <v>0</v>
      </c>
      <c r="AH34" s="400">
        <f t="shared" si="11"/>
        <v>0</v>
      </c>
      <c r="AI34" s="400">
        <f t="shared" si="12"/>
        <v>0</v>
      </c>
      <c r="AJ34" s="400">
        <f t="shared" si="13"/>
        <v>0</v>
      </c>
      <c r="AK34" s="400">
        <f t="shared" si="14"/>
        <v>0</v>
      </c>
      <c r="AL34" s="400">
        <f t="shared" si="15"/>
        <v>0</v>
      </c>
      <c r="AO34" s="296">
        <f>IF(AG34=[5]В0228_1037000158513_04_0_69_!BD36,0,1)</f>
        <v>0</v>
      </c>
    </row>
    <row r="35" spans="1:45" ht="141.75" x14ac:dyDescent="0.25">
      <c r="A35" s="297" t="str">
        <f>G0228_1074205010351_02_0_69_!A35</f>
        <v>1.1.3.1</v>
      </c>
      <c r="B35" s="298" t="str">
        <f>G0228_1074205010351_02_0_69_!B35</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5" s="332" t="str">
        <f>G0228_1074205010351_02_0_69_!C35</f>
        <v>Г</v>
      </c>
      <c r="D35" s="108">
        <v>0</v>
      </c>
      <c r="E35" s="389">
        <v>0</v>
      </c>
      <c r="F35" s="389">
        <v>0</v>
      </c>
      <c r="G35" s="389">
        <v>0</v>
      </c>
      <c r="H35" s="389">
        <v>0</v>
      </c>
      <c r="I35" s="389">
        <v>0</v>
      </c>
      <c r="J35" s="389">
        <v>0</v>
      </c>
      <c r="K35" s="389">
        <v>0</v>
      </c>
      <c r="L35" s="389">
        <v>0</v>
      </c>
      <c r="M35" s="389">
        <v>0</v>
      </c>
      <c r="N35" s="389">
        <v>0</v>
      </c>
      <c r="O35" s="389">
        <v>0</v>
      </c>
      <c r="P35" s="389">
        <v>0</v>
      </c>
      <c r="Q35" s="389">
        <v>0</v>
      </c>
      <c r="R35" s="389">
        <v>0</v>
      </c>
      <c r="S35" s="389">
        <v>0</v>
      </c>
      <c r="T35" s="389">
        <v>0</v>
      </c>
      <c r="U35" s="389">
        <v>0</v>
      </c>
      <c r="V35" s="389">
        <v>0</v>
      </c>
      <c r="W35" s="389">
        <v>0</v>
      </c>
      <c r="X35" s="389">
        <v>0</v>
      </c>
      <c r="Y35" s="389">
        <v>0</v>
      </c>
      <c r="Z35" s="389">
        <v>0</v>
      </c>
      <c r="AA35" s="389">
        <v>0</v>
      </c>
      <c r="AB35" s="389">
        <v>0</v>
      </c>
      <c r="AC35" s="389">
        <v>0</v>
      </c>
      <c r="AD35" s="389">
        <v>0</v>
      </c>
      <c r="AE35" s="389">
        <v>0</v>
      </c>
      <c r="AF35" s="400">
        <f t="shared" si="9"/>
        <v>0</v>
      </c>
      <c r="AG35" s="400">
        <f t="shared" si="10"/>
        <v>0</v>
      </c>
      <c r="AH35" s="400">
        <f t="shared" si="11"/>
        <v>0</v>
      </c>
      <c r="AI35" s="400">
        <f t="shared" si="12"/>
        <v>0</v>
      </c>
      <c r="AJ35" s="400">
        <f t="shared" si="13"/>
        <v>0</v>
      </c>
      <c r="AK35" s="400">
        <f t="shared" si="14"/>
        <v>0</v>
      </c>
      <c r="AL35" s="400">
        <f t="shared" si="15"/>
        <v>0</v>
      </c>
      <c r="AO35" s="296">
        <f>IF(AG35=[5]В0228_1037000158513_04_0_69_!BD37,0,1)</f>
        <v>0</v>
      </c>
    </row>
    <row r="36" spans="1:45" ht="126" x14ac:dyDescent="0.25">
      <c r="A36" s="297" t="str">
        <f>G0228_1074205010351_02_0_69_!A36</f>
        <v>1.1.3.1</v>
      </c>
      <c r="B36" s="298" t="str">
        <f>G0228_1074205010351_02_0_69_!B36</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6" s="332" t="str">
        <f>G0228_1074205010351_02_0_69_!C36</f>
        <v>Г</v>
      </c>
      <c r="D36" s="108">
        <v>0</v>
      </c>
      <c r="E36" s="389">
        <v>0</v>
      </c>
      <c r="F36" s="389">
        <v>0</v>
      </c>
      <c r="G36" s="389">
        <v>0</v>
      </c>
      <c r="H36" s="389">
        <v>0</v>
      </c>
      <c r="I36" s="389">
        <v>0</v>
      </c>
      <c r="J36" s="389">
        <v>0</v>
      </c>
      <c r="K36" s="389">
        <v>0</v>
      </c>
      <c r="L36" s="389">
        <v>0</v>
      </c>
      <c r="M36" s="389">
        <v>0</v>
      </c>
      <c r="N36" s="389">
        <v>0</v>
      </c>
      <c r="O36" s="389">
        <v>0</v>
      </c>
      <c r="P36" s="389">
        <v>0</v>
      </c>
      <c r="Q36" s="389">
        <v>0</v>
      </c>
      <c r="R36" s="389">
        <v>0</v>
      </c>
      <c r="S36" s="389">
        <v>0</v>
      </c>
      <c r="T36" s="389">
        <v>0</v>
      </c>
      <c r="U36" s="389">
        <v>0</v>
      </c>
      <c r="V36" s="389">
        <v>0</v>
      </c>
      <c r="W36" s="389">
        <v>0</v>
      </c>
      <c r="X36" s="389">
        <v>0</v>
      </c>
      <c r="Y36" s="389">
        <v>0</v>
      </c>
      <c r="Z36" s="389">
        <v>0</v>
      </c>
      <c r="AA36" s="389">
        <v>0</v>
      </c>
      <c r="AB36" s="389">
        <v>0</v>
      </c>
      <c r="AC36" s="389">
        <v>0</v>
      </c>
      <c r="AD36" s="389">
        <v>0</v>
      </c>
      <c r="AE36" s="389">
        <v>0</v>
      </c>
      <c r="AF36" s="400">
        <f t="shared" si="9"/>
        <v>0</v>
      </c>
      <c r="AG36" s="400">
        <f t="shared" si="10"/>
        <v>0</v>
      </c>
      <c r="AH36" s="400">
        <f t="shared" si="11"/>
        <v>0</v>
      </c>
      <c r="AI36" s="400">
        <f t="shared" si="12"/>
        <v>0</v>
      </c>
      <c r="AJ36" s="400">
        <f t="shared" si="13"/>
        <v>0</v>
      </c>
      <c r="AK36" s="400">
        <f t="shared" si="14"/>
        <v>0</v>
      </c>
      <c r="AL36" s="400">
        <f t="shared" si="15"/>
        <v>0</v>
      </c>
      <c r="AO36" s="296">
        <f>IF(AG36=[5]В0228_1037000158513_04_0_69_!BD38,0,1)</f>
        <v>0</v>
      </c>
    </row>
    <row r="37" spans="1:45" ht="126" x14ac:dyDescent="0.25">
      <c r="A37" s="297" t="str">
        <f>G0228_1074205010351_02_0_69_!A37</f>
        <v>1.1.3.1</v>
      </c>
      <c r="B37" s="298" t="str">
        <f>G0228_1074205010351_02_0_69_!B37</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7" s="332" t="str">
        <f>G0228_1074205010351_02_0_69_!C37</f>
        <v>Г</v>
      </c>
      <c r="D37" s="108">
        <v>0</v>
      </c>
      <c r="E37" s="389">
        <v>0</v>
      </c>
      <c r="F37" s="389">
        <v>0</v>
      </c>
      <c r="G37" s="389">
        <v>0</v>
      </c>
      <c r="H37" s="389">
        <v>0</v>
      </c>
      <c r="I37" s="389">
        <v>0</v>
      </c>
      <c r="J37" s="389">
        <v>0</v>
      </c>
      <c r="K37" s="389">
        <v>0</v>
      </c>
      <c r="L37" s="389">
        <v>0</v>
      </c>
      <c r="M37" s="389">
        <v>0</v>
      </c>
      <c r="N37" s="389">
        <v>0</v>
      </c>
      <c r="O37" s="389">
        <v>0</v>
      </c>
      <c r="P37" s="389">
        <v>0</v>
      </c>
      <c r="Q37" s="389">
        <v>0</v>
      </c>
      <c r="R37" s="389">
        <v>0</v>
      </c>
      <c r="S37" s="389">
        <v>0</v>
      </c>
      <c r="T37" s="389">
        <v>0</v>
      </c>
      <c r="U37" s="389">
        <v>0</v>
      </c>
      <c r="V37" s="389">
        <v>0</v>
      </c>
      <c r="W37" s="389">
        <v>0</v>
      </c>
      <c r="X37" s="389">
        <v>0</v>
      </c>
      <c r="Y37" s="389">
        <v>0</v>
      </c>
      <c r="Z37" s="389">
        <v>0</v>
      </c>
      <c r="AA37" s="389">
        <v>0</v>
      </c>
      <c r="AB37" s="389">
        <v>0</v>
      </c>
      <c r="AC37" s="389">
        <v>0</v>
      </c>
      <c r="AD37" s="389">
        <v>0</v>
      </c>
      <c r="AE37" s="389">
        <v>0</v>
      </c>
      <c r="AF37" s="400">
        <f t="shared" si="9"/>
        <v>0</v>
      </c>
      <c r="AG37" s="400">
        <f t="shared" si="10"/>
        <v>0</v>
      </c>
      <c r="AH37" s="400">
        <f t="shared" si="11"/>
        <v>0</v>
      </c>
      <c r="AI37" s="400">
        <f t="shared" si="12"/>
        <v>0</v>
      </c>
      <c r="AJ37" s="400">
        <f t="shared" si="13"/>
        <v>0</v>
      </c>
      <c r="AK37" s="400">
        <f t="shared" si="14"/>
        <v>0</v>
      </c>
      <c r="AL37" s="400">
        <f t="shared" si="15"/>
        <v>0</v>
      </c>
      <c r="AO37" s="296">
        <f>IF(AG37=[5]В0228_1037000158513_04_0_69_!BD39,0,1)</f>
        <v>0</v>
      </c>
    </row>
    <row r="38" spans="1:45" ht="141.75" x14ac:dyDescent="0.25">
      <c r="A38" s="297" t="str">
        <f>G0228_1074205010351_02_0_69_!A38</f>
        <v>1.1.3.2</v>
      </c>
      <c r="B38" s="298" t="str">
        <f>G0228_1074205010351_02_0_69_!B38</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332" t="str">
        <f>G0228_1074205010351_02_0_69_!C38</f>
        <v>Г</v>
      </c>
      <c r="D38" s="108">
        <v>0</v>
      </c>
      <c r="E38" s="389">
        <v>0</v>
      </c>
      <c r="F38" s="389">
        <v>0</v>
      </c>
      <c r="G38" s="389">
        <v>0</v>
      </c>
      <c r="H38" s="389">
        <v>0</v>
      </c>
      <c r="I38" s="389">
        <v>0</v>
      </c>
      <c r="J38" s="389">
        <v>0</v>
      </c>
      <c r="K38" s="389">
        <v>0</v>
      </c>
      <c r="L38" s="389">
        <v>0</v>
      </c>
      <c r="M38" s="389">
        <v>0</v>
      </c>
      <c r="N38" s="389">
        <v>0</v>
      </c>
      <c r="O38" s="389">
        <v>0</v>
      </c>
      <c r="P38" s="389">
        <v>0</v>
      </c>
      <c r="Q38" s="389">
        <v>0</v>
      </c>
      <c r="R38" s="389">
        <v>0</v>
      </c>
      <c r="S38" s="389">
        <v>0</v>
      </c>
      <c r="T38" s="389">
        <v>0</v>
      </c>
      <c r="U38" s="389">
        <v>0</v>
      </c>
      <c r="V38" s="389">
        <v>0</v>
      </c>
      <c r="W38" s="389">
        <v>0</v>
      </c>
      <c r="X38" s="389">
        <v>0</v>
      </c>
      <c r="Y38" s="389">
        <v>0</v>
      </c>
      <c r="Z38" s="389">
        <v>0</v>
      </c>
      <c r="AA38" s="389">
        <v>0</v>
      </c>
      <c r="AB38" s="389">
        <v>0</v>
      </c>
      <c r="AC38" s="389">
        <v>0</v>
      </c>
      <c r="AD38" s="389">
        <v>0</v>
      </c>
      <c r="AE38" s="389">
        <v>0</v>
      </c>
      <c r="AF38" s="400">
        <f t="shared" si="9"/>
        <v>0</v>
      </c>
      <c r="AG38" s="400">
        <f t="shared" si="10"/>
        <v>0</v>
      </c>
      <c r="AH38" s="400">
        <f t="shared" si="11"/>
        <v>0</v>
      </c>
      <c r="AI38" s="400">
        <f t="shared" si="12"/>
        <v>0</v>
      </c>
      <c r="AJ38" s="400">
        <f t="shared" si="13"/>
        <v>0</v>
      </c>
      <c r="AK38" s="400">
        <f t="shared" si="14"/>
        <v>0</v>
      </c>
      <c r="AL38" s="400">
        <f t="shared" si="15"/>
        <v>0</v>
      </c>
      <c r="AO38" s="296">
        <f>IF(AG38=[5]В0228_1037000158513_04_0_69_!BD40,0,1)</f>
        <v>0</v>
      </c>
    </row>
    <row r="39" spans="1:45" ht="126" x14ac:dyDescent="0.25">
      <c r="A39" s="297" t="str">
        <f>G0228_1074205010351_02_0_69_!A39</f>
        <v>1.1.3.2</v>
      </c>
      <c r="B39" s="298" t="str">
        <f>G0228_1074205010351_02_0_69_!B39</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332" t="str">
        <f>G0228_1074205010351_02_0_69_!C39</f>
        <v>Г</v>
      </c>
      <c r="D39" s="108">
        <v>0</v>
      </c>
      <c r="E39" s="389">
        <v>0</v>
      </c>
      <c r="F39" s="389">
        <v>0</v>
      </c>
      <c r="G39" s="389">
        <v>0</v>
      </c>
      <c r="H39" s="389">
        <v>0</v>
      </c>
      <c r="I39" s="389">
        <v>0</v>
      </c>
      <c r="J39" s="389">
        <v>0</v>
      </c>
      <c r="K39" s="389">
        <v>0</v>
      </c>
      <c r="L39" s="389">
        <v>0</v>
      </c>
      <c r="M39" s="389">
        <v>0</v>
      </c>
      <c r="N39" s="389">
        <v>0</v>
      </c>
      <c r="O39" s="389">
        <v>0</v>
      </c>
      <c r="P39" s="389">
        <v>0</v>
      </c>
      <c r="Q39" s="389">
        <v>0</v>
      </c>
      <c r="R39" s="389">
        <v>0</v>
      </c>
      <c r="S39" s="389">
        <v>0</v>
      </c>
      <c r="T39" s="389">
        <v>0</v>
      </c>
      <c r="U39" s="389">
        <v>0</v>
      </c>
      <c r="V39" s="389">
        <v>0</v>
      </c>
      <c r="W39" s="389">
        <v>0</v>
      </c>
      <c r="X39" s="389">
        <v>0</v>
      </c>
      <c r="Y39" s="389">
        <v>0</v>
      </c>
      <c r="Z39" s="389">
        <v>0</v>
      </c>
      <c r="AA39" s="389">
        <v>0</v>
      </c>
      <c r="AB39" s="389">
        <v>0</v>
      </c>
      <c r="AC39" s="389">
        <v>0</v>
      </c>
      <c r="AD39" s="389">
        <v>0</v>
      </c>
      <c r="AE39" s="389">
        <v>0</v>
      </c>
      <c r="AF39" s="400">
        <f t="shared" si="9"/>
        <v>0</v>
      </c>
      <c r="AG39" s="400">
        <f t="shared" si="10"/>
        <v>0</v>
      </c>
      <c r="AH39" s="400">
        <f t="shared" si="11"/>
        <v>0</v>
      </c>
      <c r="AI39" s="400">
        <f t="shared" si="12"/>
        <v>0</v>
      </c>
      <c r="AJ39" s="400">
        <f t="shared" si="13"/>
        <v>0</v>
      </c>
      <c r="AK39" s="400">
        <f t="shared" si="14"/>
        <v>0</v>
      </c>
      <c r="AL39" s="400">
        <f t="shared" si="15"/>
        <v>0</v>
      </c>
      <c r="AO39" s="296">
        <f>IF(AG39=[5]В0228_1037000158513_04_0_69_!BD41,0,1)</f>
        <v>0</v>
      </c>
    </row>
    <row r="40" spans="1:45" ht="126" x14ac:dyDescent="0.25">
      <c r="A40" s="297" t="str">
        <f>G0228_1074205010351_02_0_69_!A40</f>
        <v>1.1.3.2</v>
      </c>
      <c r="B40" s="298" t="str">
        <f>G0228_1074205010351_02_0_69_!B40</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332" t="str">
        <f>G0228_1074205010351_02_0_69_!C40</f>
        <v>Г</v>
      </c>
      <c r="D40" s="108">
        <v>0</v>
      </c>
      <c r="E40" s="389">
        <v>0</v>
      </c>
      <c r="F40" s="389">
        <v>0</v>
      </c>
      <c r="G40" s="389">
        <v>0</v>
      </c>
      <c r="H40" s="389">
        <v>0</v>
      </c>
      <c r="I40" s="389">
        <v>0</v>
      </c>
      <c r="J40" s="389">
        <v>0</v>
      </c>
      <c r="K40" s="389">
        <v>0</v>
      </c>
      <c r="L40" s="389">
        <v>0</v>
      </c>
      <c r="M40" s="389">
        <v>0</v>
      </c>
      <c r="N40" s="389">
        <v>0</v>
      </c>
      <c r="O40" s="389">
        <v>0</v>
      </c>
      <c r="P40" s="389">
        <v>0</v>
      </c>
      <c r="Q40" s="389">
        <v>0</v>
      </c>
      <c r="R40" s="389">
        <v>0</v>
      </c>
      <c r="S40" s="389">
        <v>0</v>
      </c>
      <c r="T40" s="389">
        <v>0</v>
      </c>
      <c r="U40" s="389">
        <v>0</v>
      </c>
      <c r="V40" s="389">
        <v>0</v>
      </c>
      <c r="W40" s="389">
        <v>0</v>
      </c>
      <c r="X40" s="389">
        <v>0</v>
      </c>
      <c r="Y40" s="389">
        <v>0</v>
      </c>
      <c r="Z40" s="389">
        <v>0</v>
      </c>
      <c r="AA40" s="389">
        <v>0</v>
      </c>
      <c r="AB40" s="389">
        <v>0</v>
      </c>
      <c r="AC40" s="389">
        <v>0</v>
      </c>
      <c r="AD40" s="389">
        <v>0</v>
      </c>
      <c r="AE40" s="389">
        <v>0</v>
      </c>
      <c r="AF40" s="400">
        <f t="shared" si="9"/>
        <v>0</v>
      </c>
      <c r="AG40" s="400">
        <f t="shared" si="10"/>
        <v>0</v>
      </c>
      <c r="AH40" s="400">
        <f t="shared" si="11"/>
        <v>0</v>
      </c>
      <c r="AI40" s="400">
        <f t="shared" si="12"/>
        <v>0</v>
      </c>
      <c r="AJ40" s="400">
        <f t="shared" si="13"/>
        <v>0</v>
      </c>
      <c r="AK40" s="400">
        <f t="shared" si="14"/>
        <v>0</v>
      </c>
      <c r="AL40" s="400">
        <f t="shared" si="15"/>
        <v>0</v>
      </c>
      <c r="AO40" s="296">
        <f>IF(AG40=[5]В0228_1037000158513_04_0_69_!BD42,0,1)</f>
        <v>0</v>
      </c>
    </row>
    <row r="41" spans="1:45" ht="110.25" x14ac:dyDescent="0.25">
      <c r="A41" s="297" t="str">
        <f>G0228_1074205010351_02_0_69_!A41</f>
        <v>1.1.4</v>
      </c>
      <c r="B41" s="298" t="str">
        <f>G0228_1074205010351_02_0_69_!B41</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1" s="332" t="str">
        <f>G0228_1074205010351_02_0_69_!C41</f>
        <v>Г</v>
      </c>
      <c r="D41" s="108">
        <f t="shared" ref="D41:AE41" si="25">SUM(D42:D43)</f>
        <v>0</v>
      </c>
      <c r="E41" s="389">
        <f t="shared" si="25"/>
        <v>0</v>
      </c>
      <c r="F41" s="389">
        <f t="shared" si="25"/>
        <v>0</v>
      </c>
      <c r="G41" s="389">
        <f t="shared" si="25"/>
        <v>0</v>
      </c>
      <c r="H41" s="389">
        <f t="shared" si="25"/>
        <v>0</v>
      </c>
      <c r="I41" s="389">
        <f t="shared" si="25"/>
        <v>0</v>
      </c>
      <c r="J41" s="389">
        <f t="shared" si="25"/>
        <v>0</v>
      </c>
      <c r="K41" s="389">
        <f t="shared" si="25"/>
        <v>0</v>
      </c>
      <c r="L41" s="389">
        <f t="shared" si="25"/>
        <v>0</v>
      </c>
      <c r="M41" s="389">
        <f t="shared" si="25"/>
        <v>0</v>
      </c>
      <c r="N41" s="389">
        <f t="shared" si="25"/>
        <v>0</v>
      </c>
      <c r="O41" s="389">
        <f t="shared" si="25"/>
        <v>0</v>
      </c>
      <c r="P41" s="389">
        <f t="shared" si="25"/>
        <v>0</v>
      </c>
      <c r="Q41" s="389">
        <f t="shared" si="25"/>
        <v>0</v>
      </c>
      <c r="R41" s="389">
        <f t="shared" si="25"/>
        <v>0</v>
      </c>
      <c r="S41" s="389">
        <f t="shared" si="25"/>
        <v>0</v>
      </c>
      <c r="T41" s="389">
        <f t="shared" si="25"/>
        <v>0</v>
      </c>
      <c r="U41" s="389">
        <f t="shared" si="25"/>
        <v>0</v>
      </c>
      <c r="V41" s="389">
        <f t="shared" si="25"/>
        <v>0</v>
      </c>
      <c r="W41" s="389">
        <f t="shared" si="25"/>
        <v>0</v>
      </c>
      <c r="X41" s="389">
        <f t="shared" si="25"/>
        <v>0</v>
      </c>
      <c r="Y41" s="389">
        <f t="shared" si="25"/>
        <v>0</v>
      </c>
      <c r="Z41" s="389">
        <f t="shared" si="25"/>
        <v>0</v>
      </c>
      <c r="AA41" s="389">
        <f t="shared" si="25"/>
        <v>0</v>
      </c>
      <c r="AB41" s="389">
        <f t="shared" si="25"/>
        <v>0</v>
      </c>
      <c r="AC41" s="389">
        <f t="shared" si="25"/>
        <v>0</v>
      </c>
      <c r="AD41" s="389">
        <f t="shared" si="25"/>
        <v>0</v>
      </c>
      <c r="AE41" s="389">
        <f t="shared" si="25"/>
        <v>0</v>
      </c>
      <c r="AF41" s="400">
        <f t="shared" si="9"/>
        <v>0</v>
      </c>
      <c r="AG41" s="400">
        <f t="shared" si="10"/>
        <v>0</v>
      </c>
      <c r="AH41" s="400">
        <f t="shared" si="11"/>
        <v>0</v>
      </c>
      <c r="AI41" s="400">
        <f t="shared" si="12"/>
        <v>0</v>
      </c>
      <c r="AJ41" s="400">
        <f t="shared" si="13"/>
        <v>0</v>
      </c>
      <c r="AK41" s="400">
        <f t="shared" si="14"/>
        <v>0</v>
      </c>
      <c r="AL41" s="400">
        <f t="shared" si="15"/>
        <v>0</v>
      </c>
      <c r="AO41" s="296">
        <f>IF(AG41=[5]В0228_1037000158513_04_0_69_!BD43,0,1)</f>
        <v>0</v>
      </c>
    </row>
    <row r="42" spans="1:45" ht="94.5" x14ac:dyDescent="0.25">
      <c r="A42" s="297" t="str">
        <f>G0228_1074205010351_02_0_69_!A42</f>
        <v>1.1.4.1</v>
      </c>
      <c r="B42" s="298" t="str">
        <f>G0228_1074205010351_02_0_69_!B42</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2" s="332" t="str">
        <f>G0228_1074205010351_02_0_69_!C42</f>
        <v>Г</v>
      </c>
      <c r="D42" s="108">
        <v>0</v>
      </c>
      <c r="E42" s="389">
        <v>0</v>
      </c>
      <c r="F42" s="389">
        <v>0</v>
      </c>
      <c r="G42" s="389">
        <v>0</v>
      </c>
      <c r="H42" s="389">
        <v>0</v>
      </c>
      <c r="I42" s="389">
        <v>0</v>
      </c>
      <c r="J42" s="389">
        <v>0</v>
      </c>
      <c r="K42" s="389">
        <v>0</v>
      </c>
      <c r="L42" s="389">
        <v>0</v>
      </c>
      <c r="M42" s="389">
        <v>0</v>
      </c>
      <c r="N42" s="389">
        <v>0</v>
      </c>
      <c r="O42" s="389">
        <v>0</v>
      </c>
      <c r="P42" s="389">
        <v>0</v>
      </c>
      <c r="Q42" s="389">
        <v>0</v>
      </c>
      <c r="R42" s="389">
        <v>0</v>
      </c>
      <c r="S42" s="389">
        <v>0</v>
      </c>
      <c r="T42" s="389">
        <v>0</v>
      </c>
      <c r="U42" s="389">
        <v>0</v>
      </c>
      <c r="V42" s="389">
        <v>0</v>
      </c>
      <c r="W42" s="389">
        <v>0</v>
      </c>
      <c r="X42" s="389">
        <v>0</v>
      </c>
      <c r="Y42" s="389">
        <v>0</v>
      </c>
      <c r="Z42" s="389">
        <v>0</v>
      </c>
      <c r="AA42" s="389">
        <v>0</v>
      </c>
      <c r="AB42" s="389">
        <v>0</v>
      </c>
      <c r="AC42" s="389">
        <v>0</v>
      </c>
      <c r="AD42" s="389">
        <v>0</v>
      </c>
      <c r="AE42" s="389">
        <v>0</v>
      </c>
      <c r="AF42" s="400">
        <f t="shared" si="9"/>
        <v>0</v>
      </c>
      <c r="AG42" s="400">
        <f t="shared" si="10"/>
        <v>0</v>
      </c>
      <c r="AH42" s="400">
        <f t="shared" si="11"/>
        <v>0</v>
      </c>
      <c r="AI42" s="400">
        <f t="shared" si="12"/>
        <v>0</v>
      </c>
      <c r="AJ42" s="400">
        <f t="shared" si="13"/>
        <v>0</v>
      </c>
      <c r="AK42" s="400">
        <f t="shared" si="14"/>
        <v>0</v>
      </c>
      <c r="AL42" s="400">
        <f t="shared" si="15"/>
        <v>0</v>
      </c>
      <c r="AO42" s="296">
        <f>IF(AG42=[5]В0228_1037000158513_04_0_69_!BD44,0,1)</f>
        <v>0</v>
      </c>
    </row>
    <row r="43" spans="1:45" ht="110.25" x14ac:dyDescent="0.25">
      <c r="A43" s="297" t="str">
        <f>G0228_1074205010351_02_0_69_!A43</f>
        <v>1.1.4.2</v>
      </c>
      <c r="B43" s="298" t="str">
        <f>G0228_1074205010351_02_0_69_!B43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3" s="332" t="str">
        <f>G0228_1074205010351_02_0_69_!C43</f>
        <v>Г</v>
      </c>
      <c r="D43" s="108">
        <v>0</v>
      </c>
      <c r="E43" s="389">
        <v>0</v>
      </c>
      <c r="F43" s="389">
        <v>0</v>
      </c>
      <c r="G43" s="389">
        <v>0</v>
      </c>
      <c r="H43" s="389">
        <v>0</v>
      </c>
      <c r="I43" s="389">
        <v>0</v>
      </c>
      <c r="J43" s="389">
        <v>0</v>
      </c>
      <c r="K43" s="389">
        <v>0</v>
      </c>
      <c r="L43" s="389">
        <v>0</v>
      </c>
      <c r="M43" s="389">
        <v>0</v>
      </c>
      <c r="N43" s="389">
        <v>0</v>
      </c>
      <c r="O43" s="389">
        <v>0</v>
      </c>
      <c r="P43" s="389">
        <v>0</v>
      </c>
      <c r="Q43" s="389">
        <v>0</v>
      </c>
      <c r="R43" s="389">
        <v>0</v>
      </c>
      <c r="S43" s="389">
        <v>0</v>
      </c>
      <c r="T43" s="389">
        <v>0</v>
      </c>
      <c r="U43" s="389">
        <v>0</v>
      </c>
      <c r="V43" s="389">
        <v>0</v>
      </c>
      <c r="W43" s="389">
        <v>0</v>
      </c>
      <c r="X43" s="389">
        <v>0</v>
      </c>
      <c r="Y43" s="389">
        <v>0</v>
      </c>
      <c r="Z43" s="389">
        <v>0</v>
      </c>
      <c r="AA43" s="389">
        <v>0</v>
      </c>
      <c r="AB43" s="389">
        <v>0</v>
      </c>
      <c r="AC43" s="389">
        <v>0</v>
      </c>
      <c r="AD43" s="389">
        <v>0</v>
      </c>
      <c r="AE43" s="389">
        <v>0</v>
      </c>
      <c r="AF43" s="400">
        <f t="shared" si="9"/>
        <v>0</v>
      </c>
      <c r="AG43" s="400">
        <f t="shared" si="10"/>
        <v>0</v>
      </c>
      <c r="AH43" s="400">
        <f t="shared" si="11"/>
        <v>0</v>
      </c>
      <c r="AI43" s="400">
        <f t="shared" si="12"/>
        <v>0</v>
      </c>
      <c r="AJ43" s="400">
        <f t="shared" si="13"/>
        <v>0</v>
      </c>
      <c r="AK43" s="400">
        <f t="shared" si="14"/>
        <v>0</v>
      </c>
      <c r="AL43" s="400">
        <f t="shared" si="15"/>
        <v>0</v>
      </c>
      <c r="AO43" s="296">
        <f>IF(AG43=[5]В0228_1037000158513_04_0_69_!BD45,0,1)</f>
        <v>0</v>
      </c>
    </row>
    <row r="44" spans="1:45" ht="47.25" x14ac:dyDescent="0.25">
      <c r="A44" s="297" t="str">
        <f>G0228_1074205010351_02_0_69_!A44</f>
        <v>1.2</v>
      </c>
      <c r="B44" s="298" t="str">
        <f>G0228_1074205010351_02_0_69_!B44</f>
        <v>Реконструкция, модернизация, техническое перевооружение всего, в том числе:</v>
      </c>
      <c r="C44" s="332" t="str">
        <f>G0228_1074205010351_02_0_69_!C44</f>
        <v>Г</v>
      </c>
      <c r="D44" s="108">
        <f t="shared" ref="D44:AE44" si="26">SUM(D45,D55,D58,D71)</f>
        <v>0</v>
      </c>
      <c r="E44" s="389">
        <f t="shared" si="26"/>
        <v>0</v>
      </c>
      <c r="F44" s="389">
        <f t="shared" si="26"/>
        <v>0</v>
      </c>
      <c r="G44" s="389">
        <f t="shared" si="26"/>
        <v>0</v>
      </c>
      <c r="H44" s="389">
        <f t="shared" si="26"/>
        <v>0</v>
      </c>
      <c r="I44" s="389">
        <f t="shared" si="26"/>
        <v>0</v>
      </c>
      <c r="J44" s="389">
        <f t="shared" si="26"/>
        <v>0</v>
      </c>
      <c r="K44" s="389">
        <f t="shared" si="26"/>
        <v>0</v>
      </c>
      <c r="L44" s="389">
        <f t="shared" si="26"/>
        <v>0</v>
      </c>
      <c r="M44" s="389">
        <f t="shared" si="26"/>
        <v>0</v>
      </c>
      <c r="N44" s="389">
        <f t="shared" si="26"/>
        <v>0</v>
      </c>
      <c r="O44" s="389">
        <f t="shared" si="26"/>
        <v>0</v>
      </c>
      <c r="P44" s="389">
        <f t="shared" si="26"/>
        <v>0</v>
      </c>
      <c r="Q44" s="389">
        <f t="shared" si="26"/>
        <v>0</v>
      </c>
      <c r="R44" s="389">
        <f t="shared" si="26"/>
        <v>0</v>
      </c>
      <c r="S44" s="389">
        <f t="shared" si="26"/>
        <v>0</v>
      </c>
      <c r="T44" s="389">
        <f t="shared" si="26"/>
        <v>0</v>
      </c>
      <c r="U44" s="389">
        <f t="shared" si="26"/>
        <v>0</v>
      </c>
      <c r="V44" s="389">
        <f t="shared" si="26"/>
        <v>0</v>
      </c>
      <c r="W44" s="389">
        <f t="shared" si="26"/>
        <v>0</v>
      </c>
      <c r="X44" s="389">
        <f t="shared" si="26"/>
        <v>0</v>
      </c>
      <c r="Y44" s="389">
        <f t="shared" si="26"/>
        <v>0</v>
      </c>
      <c r="Z44" s="389">
        <f t="shared" si="26"/>
        <v>0</v>
      </c>
      <c r="AA44" s="389">
        <f t="shared" si="26"/>
        <v>0</v>
      </c>
      <c r="AB44" s="389">
        <f t="shared" si="26"/>
        <v>0</v>
      </c>
      <c r="AC44" s="389">
        <f t="shared" si="26"/>
        <v>0</v>
      </c>
      <c r="AD44" s="389">
        <f t="shared" si="26"/>
        <v>0</v>
      </c>
      <c r="AE44" s="389">
        <f t="shared" si="26"/>
        <v>0</v>
      </c>
      <c r="AF44" s="400">
        <f t="shared" si="9"/>
        <v>0</v>
      </c>
      <c r="AG44" s="400">
        <f t="shared" si="10"/>
        <v>0</v>
      </c>
      <c r="AH44" s="400">
        <f t="shared" si="11"/>
        <v>0</v>
      </c>
      <c r="AI44" s="400">
        <f t="shared" si="12"/>
        <v>0</v>
      </c>
      <c r="AJ44" s="400">
        <f t="shared" si="13"/>
        <v>0</v>
      </c>
      <c r="AK44" s="400">
        <f t="shared" si="14"/>
        <v>0</v>
      </c>
      <c r="AL44" s="400">
        <f t="shared" si="15"/>
        <v>0</v>
      </c>
      <c r="AO44" s="296">
        <f>IF(AG44=[5]В0228_1037000158513_04_0_69_!BD46,0,1)</f>
        <v>1</v>
      </c>
    </row>
    <row r="45" spans="1:45" ht="78.75" x14ac:dyDescent="0.25">
      <c r="A45" s="297" t="str">
        <f>G0228_1074205010351_02_0_69_!A45</f>
        <v>1.2.1</v>
      </c>
      <c r="B45" s="298" t="str">
        <f>G0228_1074205010351_02_0_69_!B45</f>
        <v>Реконструкция, модернизация, техническое перевооружение трансформаторных и иных подстанций, распределительных пунктов, всего, в том числе:</v>
      </c>
      <c r="C45" s="332" t="str">
        <f>G0228_1074205010351_02_0_69_!C45</f>
        <v>Г</v>
      </c>
      <c r="D45" s="108">
        <f t="shared" ref="D45:AE45" si="27">SUM(D46,D47)</f>
        <v>0</v>
      </c>
      <c r="E45" s="389">
        <f t="shared" si="27"/>
        <v>0</v>
      </c>
      <c r="F45" s="389">
        <f t="shared" si="27"/>
        <v>0</v>
      </c>
      <c r="G45" s="389">
        <f t="shared" si="27"/>
        <v>0</v>
      </c>
      <c r="H45" s="389">
        <f t="shared" si="27"/>
        <v>0</v>
      </c>
      <c r="I45" s="389">
        <f t="shared" si="27"/>
        <v>0</v>
      </c>
      <c r="J45" s="389">
        <f t="shared" si="27"/>
        <v>0</v>
      </c>
      <c r="K45" s="389">
        <f t="shared" si="27"/>
        <v>0</v>
      </c>
      <c r="L45" s="389">
        <f t="shared" si="27"/>
        <v>0</v>
      </c>
      <c r="M45" s="389">
        <f t="shared" si="27"/>
        <v>0</v>
      </c>
      <c r="N45" s="389">
        <f t="shared" si="27"/>
        <v>0</v>
      </c>
      <c r="O45" s="389">
        <f t="shared" si="27"/>
        <v>0</v>
      </c>
      <c r="P45" s="389">
        <f t="shared" si="27"/>
        <v>0</v>
      </c>
      <c r="Q45" s="389">
        <f t="shared" si="27"/>
        <v>0</v>
      </c>
      <c r="R45" s="389">
        <f t="shared" si="27"/>
        <v>0</v>
      </c>
      <c r="S45" s="389">
        <f t="shared" si="27"/>
        <v>0</v>
      </c>
      <c r="T45" s="389">
        <f t="shared" si="27"/>
        <v>0</v>
      </c>
      <c r="U45" s="389">
        <f t="shared" si="27"/>
        <v>0</v>
      </c>
      <c r="V45" s="389">
        <f t="shared" si="27"/>
        <v>0</v>
      </c>
      <c r="W45" s="389">
        <f t="shared" si="27"/>
        <v>0</v>
      </c>
      <c r="X45" s="389">
        <f t="shared" si="27"/>
        <v>0</v>
      </c>
      <c r="Y45" s="389">
        <f t="shared" si="27"/>
        <v>0</v>
      </c>
      <c r="Z45" s="389">
        <f t="shared" si="27"/>
        <v>0</v>
      </c>
      <c r="AA45" s="389">
        <f t="shared" si="27"/>
        <v>0</v>
      </c>
      <c r="AB45" s="389">
        <f t="shared" si="27"/>
        <v>0</v>
      </c>
      <c r="AC45" s="389">
        <f t="shared" si="27"/>
        <v>0</v>
      </c>
      <c r="AD45" s="389">
        <f t="shared" si="27"/>
        <v>0</v>
      </c>
      <c r="AE45" s="389">
        <f t="shared" si="27"/>
        <v>0</v>
      </c>
      <c r="AF45" s="400">
        <f t="shared" si="9"/>
        <v>0</v>
      </c>
      <c r="AG45" s="400">
        <f t="shared" si="10"/>
        <v>0</v>
      </c>
      <c r="AH45" s="400">
        <f t="shared" si="11"/>
        <v>0</v>
      </c>
      <c r="AI45" s="400">
        <f t="shared" si="12"/>
        <v>0</v>
      </c>
      <c r="AJ45" s="400">
        <f t="shared" si="13"/>
        <v>0</v>
      </c>
      <c r="AK45" s="400">
        <f t="shared" si="14"/>
        <v>0</v>
      </c>
      <c r="AL45" s="400">
        <f t="shared" si="15"/>
        <v>0</v>
      </c>
      <c r="AO45" s="296">
        <f>IF(AG45=[5]В0228_1037000158513_04_0_69_!BD47,0,1)</f>
        <v>1</v>
      </c>
    </row>
    <row r="46" spans="1:45" ht="47.25" x14ac:dyDescent="0.25">
      <c r="A46" s="297" t="str">
        <f>G0228_1074205010351_02_0_69_!A46</f>
        <v>1.2.1.1</v>
      </c>
      <c r="B46" s="298" t="str">
        <f>G0228_1074205010351_02_0_69_!B46</f>
        <v>Реконструкция трансформаторных и иных подстанций, всего, в числе:</v>
      </c>
      <c r="C46" s="332" t="str">
        <f>G0228_1074205010351_02_0_69_!C46</f>
        <v>Г</v>
      </c>
      <c r="D46" s="108" t="s">
        <v>482</v>
      </c>
      <c r="E46" s="389" t="s">
        <v>482</v>
      </c>
      <c r="F46" s="389" t="s">
        <v>482</v>
      </c>
      <c r="G46" s="389" t="s">
        <v>482</v>
      </c>
      <c r="H46" s="389" t="s">
        <v>482</v>
      </c>
      <c r="I46" s="389" t="s">
        <v>482</v>
      </c>
      <c r="J46" s="389" t="s">
        <v>482</v>
      </c>
      <c r="K46" s="389" t="s">
        <v>482</v>
      </c>
      <c r="L46" s="389" t="s">
        <v>482</v>
      </c>
      <c r="M46" s="389" t="s">
        <v>482</v>
      </c>
      <c r="N46" s="389" t="s">
        <v>482</v>
      </c>
      <c r="O46" s="389" t="s">
        <v>482</v>
      </c>
      <c r="P46" s="389" t="s">
        <v>482</v>
      </c>
      <c r="Q46" s="389" t="s">
        <v>482</v>
      </c>
      <c r="R46" s="389" t="s">
        <v>482</v>
      </c>
      <c r="S46" s="389" t="s">
        <v>482</v>
      </c>
      <c r="T46" s="389" t="s">
        <v>482</v>
      </c>
      <c r="U46" s="389" t="s">
        <v>482</v>
      </c>
      <c r="V46" s="389" t="s">
        <v>482</v>
      </c>
      <c r="W46" s="389" t="s">
        <v>482</v>
      </c>
      <c r="X46" s="389" t="s">
        <v>482</v>
      </c>
      <c r="Y46" s="389" t="s">
        <v>482</v>
      </c>
      <c r="Z46" s="389" t="s">
        <v>482</v>
      </c>
      <c r="AA46" s="389" t="s">
        <v>482</v>
      </c>
      <c r="AB46" s="389" t="s">
        <v>482</v>
      </c>
      <c r="AC46" s="389" t="s">
        <v>482</v>
      </c>
      <c r="AD46" s="389" t="s">
        <v>482</v>
      </c>
      <c r="AE46" s="389" t="s">
        <v>482</v>
      </c>
      <c r="AF46" s="400">
        <f t="shared" si="9"/>
        <v>0</v>
      </c>
      <c r="AG46" s="400">
        <f t="shared" si="10"/>
        <v>0</v>
      </c>
      <c r="AH46" s="400">
        <f t="shared" si="11"/>
        <v>0</v>
      </c>
      <c r="AI46" s="400">
        <f t="shared" si="12"/>
        <v>0</v>
      </c>
      <c r="AJ46" s="400">
        <f t="shared" si="13"/>
        <v>0</v>
      </c>
      <c r="AK46" s="400">
        <f t="shared" si="14"/>
        <v>0</v>
      </c>
      <c r="AL46" s="400">
        <f t="shared" si="15"/>
        <v>0</v>
      </c>
      <c r="AO46" s="296">
        <f>IF(AG46=[5]В0228_1037000158513_04_0_69_!BD48,0,1)</f>
        <v>1</v>
      </c>
    </row>
    <row r="47" spans="1:45" ht="78.75" x14ac:dyDescent="0.25">
      <c r="A47" s="297" t="str">
        <f>G0228_1074205010351_02_0_69_!A47</f>
        <v>1.2.1.2</v>
      </c>
      <c r="B47" s="298" t="str">
        <f>G0228_1074205010351_02_0_69_!B47</f>
        <v>Модернизация, техническое перевооружение трансформаторных и иных подстанций, распределительных пунктов, всего, в том числе:</v>
      </c>
      <c r="C47" s="332" t="str">
        <f>G0228_1074205010351_02_0_69_!C47</f>
        <v>Г</v>
      </c>
      <c r="D47" s="108">
        <f t="shared" ref="D47:AE47" si="28">SUM(D48:D50)</f>
        <v>0</v>
      </c>
      <c r="E47" s="389">
        <f t="shared" si="28"/>
        <v>0</v>
      </c>
      <c r="F47" s="389">
        <f t="shared" si="28"/>
        <v>0</v>
      </c>
      <c r="G47" s="389">
        <f t="shared" si="28"/>
        <v>0</v>
      </c>
      <c r="H47" s="389">
        <f t="shared" si="28"/>
        <v>0</v>
      </c>
      <c r="I47" s="389">
        <f t="shared" si="28"/>
        <v>0</v>
      </c>
      <c r="J47" s="389">
        <f t="shared" si="28"/>
        <v>0</v>
      </c>
      <c r="K47" s="389">
        <f t="shared" si="28"/>
        <v>0</v>
      </c>
      <c r="L47" s="389">
        <f t="shared" si="28"/>
        <v>0</v>
      </c>
      <c r="M47" s="389">
        <f t="shared" si="28"/>
        <v>0</v>
      </c>
      <c r="N47" s="389">
        <f t="shared" si="28"/>
        <v>0</v>
      </c>
      <c r="O47" s="389">
        <f t="shared" si="28"/>
        <v>0</v>
      </c>
      <c r="P47" s="389">
        <f t="shared" si="28"/>
        <v>0</v>
      </c>
      <c r="Q47" s="389">
        <f t="shared" si="28"/>
        <v>0</v>
      </c>
      <c r="R47" s="389">
        <f t="shared" si="28"/>
        <v>0</v>
      </c>
      <c r="S47" s="389">
        <f t="shared" si="28"/>
        <v>0</v>
      </c>
      <c r="T47" s="389">
        <f t="shared" si="28"/>
        <v>0</v>
      </c>
      <c r="U47" s="389">
        <f t="shared" si="28"/>
        <v>0</v>
      </c>
      <c r="V47" s="389">
        <f t="shared" si="28"/>
        <v>0</v>
      </c>
      <c r="W47" s="389">
        <f t="shared" si="28"/>
        <v>0</v>
      </c>
      <c r="X47" s="389">
        <f t="shared" si="28"/>
        <v>0</v>
      </c>
      <c r="Y47" s="389">
        <f t="shared" si="28"/>
        <v>0</v>
      </c>
      <c r="Z47" s="389">
        <f t="shared" si="28"/>
        <v>0</v>
      </c>
      <c r="AA47" s="389">
        <f t="shared" si="28"/>
        <v>0</v>
      </c>
      <c r="AB47" s="389">
        <f t="shared" si="28"/>
        <v>0</v>
      </c>
      <c r="AC47" s="389">
        <f t="shared" si="28"/>
        <v>0</v>
      </c>
      <c r="AD47" s="389">
        <f t="shared" si="28"/>
        <v>0</v>
      </c>
      <c r="AE47" s="389">
        <f t="shared" si="28"/>
        <v>0</v>
      </c>
      <c r="AF47" s="400">
        <f t="shared" si="9"/>
        <v>0</v>
      </c>
      <c r="AG47" s="400">
        <f t="shared" si="10"/>
        <v>0</v>
      </c>
      <c r="AH47" s="400">
        <f t="shared" si="11"/>
        <v>0</v>
      </c>
      <c r="AI47" s="400">
        <f t="shared" si="12"/>
        <v>0</v>
      </c>
      <c r="AJ47" s="400">
        <f t="shared" si="13"/>
        <v>0</v>
      </c>
      <c r="AK47" s="400">
        <f t="shared" si="14"/>
        <v>0</v>
      </c>
      <c r="AL47" s="400">
        <f t="shared" si="15"/>
        <v>0</v>
      </c>
      <c r="AO47" s="296">
        <f>IF(AG47=[5]В0228_1037000158513_04_0_69_!BD51,0,1)</f>
        <v>1</v>
      </c>
    </row>
    <row r="48" spans="1:45" x14ac:dyDescent="0.25">
      <c r="A48" s="297" t="str">
        <f>G0228_1074205010351_02_0_69_!A48</f>
        <v>1.2.1.2.1</v>
      </c>
      <c r="B48" s="298" t="str">
        <f>G0228_1074205010351_02_0_69_!B48</f>
        <v xml:space="preserve">Реконструкция ТП-9, ТП-10 </v>
      </c>
      <c r="C48" s="332" t="str">
        <f>G0228_1074205010351_02_0_69_!C48</f>
        <v>L_0000000001</v>
      </c>
      <c r="D48" s="492">
        <v>0</v>
      </c>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f>G0228_1074205010351_04_0_69_!AB48</f>
        <v>0</v>
      </c>
      <c r="AA48" s="492">
        <v>0</v>
      </c>
      <c r="AB48" s="492">
        <v>0</v>
      </c>
      <c r="AC48" s="492">
        <v>0</v>
      </c>
      <c r="AD48" s="492">
        <v>0</v>
      </c>
      <c r="AE48" s="492">
        <f t="shared" ref="AE48:AE53" si="29">AS48</f>
        <v>0</v>
      </c>
      <c r="AF48" s="400">
        <f t="shared" si="9"/>
        <v>0</v>
      </c>
      <c r="AG48" s="400">
        <f t="shared" si="10"/>
        <v>0</v>
      </c>
      <c r="AH48" s="400">
        <f t="shared" si="11"/>
        <v>0</v>
      </c>
      <c r="AI48" s="400">
        <f t="shared" si="12"/>
        <v>0</v>
      </c>
      <c r="AJ48" s="400">
        <f t="shared" si="13"/>
        <v>0</v>
      </c>
      <c r="AK48" s="400">
        <f t="shared" si="14"/>
        <v>0</v>
      </c>
      <c r="AL48" s="400">
        <f t="shared" si="15"/>
        <v>0</v>
      </c>
      <c r="AN48" s="438"/>
      <c r="AO48" s="438"/>
      <c r="AQ48" s="438"/>
      <c r="AS48" s="438"/>
    </row>
    <row r="49" spans="1:45" ht="31.5" x14ac:dyDescent="0.25">
      <c r="A49" s="297" t="str">
        <f>G0228_1074205010351_02_0_69_!A49</f>
        <v>1.2.1.2.2</v>
      </c>
      <c r="B49" s="298" t="str">
        <f>G0228_1074205010351_02_0_69_!B49</f>
        <v>Замена силового трансформатора ТП-5</v>
      </c>
      <c r="C49" s="332" t="str">
        <f>G0228_1074205010351_02_0_69_!C49</f>
        <v>L_0000000002</v>
      </c>
      <c r="D49" s="492">
        <v>0</v>
      </c>
      <c r="E49" s="492">
        <v>0</v>
      </c>
      <c r="F49" s="492">
        <v>0</v>
      </c>
      <c r="G49" s="492">
        <v>0</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f>G0228_1074205010351_04_0_69_!AB49</f>
        <v>0</v>
      </c>
      <c r="AA49" s="492">
        <v>0</v>
      </c>
      <c r="AB49" s="492">
        <v>0</v>
      </c>
      <c r="AC49" s="492">
        <v>0</v>
      </c>
      <c r="AD49" s="492">
        <v>0</v>
      </c>
      <c r="AE49" s="492">
        <f t="shared" si="29"/>
        <v>0</v>
      </c>
      <c r="AF49" s="400">
        <f t="shared" si="9"/>
        <v>0</v>
      </c>
      <c r="AG49" s="400">
        <f t="shared" si="10"/>
        <v>0</v>
      </c>
      <c r="AH49" s="400">
        <f t="shared" si="11"/>
        <v>0</v>
      </c>
      <c r="AI49" s="400">
        <f t="shared" si="12"/>
        <v>0</v>
      </c>
      <c r="AJ49" s="400">
        <f t="shared" si="13"/>
        <v>0</v>
      </c>
      <c r="AK49" s="400">
        <f t="shared" si="14"/>
        <v>0</v>
      </c>
      <c r="AL49" s="400">
        <f t="shared" si="15"/>
        <v>0</v>
      </c>
      <c r="AN49" s="438"/>
      <c r="AO49" s="438"/>
      <c r="AQ49" s="438"/>
      <c r="AS49" s="438"/>
    </row>
    <row r="50" spans="1:45" ht="31.5" x14ac:dyDescent="0.25">
      <c r="A50" s="297" t="str">
        <f>G0228_1074205010351_02_0_69_!A50</f>
        <v>1.2.1.2.3</v>
      </c>
      <c r="B50" s="298" t="str">
        <f>G0228_1074205010351_02_0_69_!B50</f>
        <v>Замена силового трансформатора ТП-6</v>
      </c>
      <c r="C50" s="332" t="str">
        <f>G0228_1074205010351_02_0_69_!C50</f>
        <v>L_0000000003</v>
      </c>
      <c r="D50" s="492">
        <v>0</v>
      </c>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f>G0228_1074205010351_04_0_69_!AB50</f>
        <v>0</v>
      </c>
      <c r="AA50" s="492">
        <v>0</v>
      </c>
      <c r="AB50" s="492">
        <v>0</v>
      </c>
      <c r="AC50" s="492">
        <v>0</v>
      </c>
      <c r="AD50" s="492">
        <v>0</v>
      </c>
      <c r="AE50" s="492">
        <f t="shared" si="29"/>
        <v>0</v>
      </c>
      <c r="AF50" s="400">
        <f t="shared" si="9"/>
        <v>0</v>
      </c>
      <c r="AG50" s="400">
        <f t="shared" si="10"/>
        <v>0</v>
      </c>
      <c r="AH50" s="400">
        <f t="shared" si="11"/>
        <v>0</v>
      </c>
      <c r="AI50" s="400">
        <f t="shared" si="12"/>
        <v>0</v>
      </c>
      <c r="AJ50" s="400">
        <f t="shared" si="13"/>
        <v>0</v>
      </c>
      <c r="AK50" s="400">
        <f t="shared" si="14"/>
        <v>0</v>
      </c>
      <c r="AL50" s="400">
        <f t="shared" si="15"/>
        <v>0</v>
      </c>
      <c r="AN50" s="438"/>
      <c r="AO50" s="438"/>
      <c r="AQ50" s="438"/>
      <c r="AS50" s="438"/>
    </row>
    <row r="51" spans="1:45" ht="31.5" x14ac:dyDescent="0.25">
      <c r="A51" s="297" t="str">
        <f>G0228_1074205010351_02_0_69_!A51</f>
        <v>1.2.1.2.4</v>
      </c>
      <c r="B51" s="298" t="str">
        <f>G0228_1074205010351_02_0_69_!B51</f>
        <v>Замена силового трансформатора ТП Л-19-41</v>
      </c>
      <c r="C51" s="332" t="str">
        <f>G0228_1074205010351_02_0_69_!C51</f>
        <v>L_0000000004</v>
      </c>
      <c r="D51" s="492">
        <v>0</v>
      </c>
      <c r="E51" s="492">
        <v>0</v>
      </c>
      <c r="F51" s="492">
        <v>0</v>
      </c>
      <c r="G51" s="492">
        <v>0</v>
      </c>
      <c r="H51" s="492">
        <v>0</v>
      </c>
      <c r="I51" s="492">
        <v>0</v>
      </c>
      <c r="J51" s="492">
        <v>0</v>
      </c>
      <c r="K51" s="492">
        <v>0</v>
      </c>
      <c r="L51" s="492">
        <v>0</v>
      </c>
      <c r="M51" s="492">
        <v>0</v>
      </c>
      <c r="N51" s="492">
        <v>0</v>
      </c>
      <c r="O51" s="492">
        <v>0</v>
      </c>
      <c r="P51" s="492">
        <v>0</v>
      </c>
      <c r="Q51" s="492">
        <v>0</v>
      </c>
      <c r="R51" s="492">
        <v>0</v>
      </c>
      <c r="S51" s="492">
        <v>0</v>
      </c>
      <c r="T51" s="492">
        <v>0</v>
      </c>
      <c r="U51" s="492">
        <v>0</v>
      </c>
      <c r="V51" s="492">
        <v>0</v>
      </c>
      <c r="W51" s="492">
        <v>0</v>
      </c>
      <c r="X51" s="492">
        <v>0</v>
      </c>
      <c r="Y51" s="492">
        <v>0</v>
      </c>
      <c r="Z51" s="492">
        <f>G0228_1074205010351_04_0_69_!AB51</f>
        <v>0</v>
      </c>
      <c r="AA51" s="492">
        <v>0</v>
      </c>
      <c r="AB51" s="492">
        <v>0</v>
      </c>
      <c r="AC51" s="492">
        <v>0</v>
      </c>
      <c r="AD51" s="492">
        <v>0</v>
      </c>
      <c r="AE51" s="492">
        <f t="shared" si="29"/>
        <v>0</v>
      </c>
      <c r="AF51" s="400">
        <f t="shared" si="9"/>
        <v>0</v>
      </c>
      <c r="AG51" s="400">
        <f t="shared" si="10"/>
        <v>0</v>
      </c>
      <c r="AH51" s="400">
        <f t="shared" si="11"/>
        <v>0</v>
      </c>
      <c r="AI51" s="400">
        <f t="shared" si="12"/>
        <v>0</v>
      </c>
      <c r="AJ51" s="400">
        <f t="shared" si="13"/>
        <v>0</v>
      </c>
      <c r="AK51" s="400">
        <f t="shared" si="14"/>
        <v>0</v>
      </c>
      <c r="AL51" s="400">
        <f t="shared" si="15"/>
        <v>0</v>
      </c>
      <c r="AN51" s="438"/>
      <c r="AO51" s="439"/>
      <c r="AQ51" s="438"/>
      <c r="AS51" s="438"/>
    </row>
    <row r="52" spans="1:45" ht="31.5" x14ac:dyDescent="0.25">
      <c r="A52" s="297" t="str">
        <f>G0228_1074205010351_02_0_69_!A52</f>
        <v>1.2.1.2.5</v>
      </c>
      <c r="B52" s="298" t="str">
        <f>G0228_1074205010351_02_0_69_!B52</f>
        <v>Проектирование и строительство ПС 35 кВ ГПЗ-5 (новая)</v>
      </c>
      <c r="C52" s="332" t="str">
        <f>G0228_1074205010351_02_0_69_!C52</f>
        <v>M_0000000001</v>
      </c>
      <c r="D52" s="513">
        <v>0</v>
      </c>
      <c r="E52" s="513">
        <v>0</v>
      </c>
      <c r="F52" s="513">
        <v>0</v>
      </c>
      <c r="G52" s="513">
        <v>0</v>
      </c>
      <c r="H52" s="513">
        <v>0</v>
      </c>
      <c r="I52" s="513">
        <v>0</v>
      </c>
      <c r="J52" s="513">
        <v>0</v>
      </c>
      <c r="K52" s="513">
        <v>0</v>
      </c>
      <c r="L52" s="513">
        <v>0</v>
      </c>
      <c r="M52" s="513">
        <v>0</v>
      </c>
      <c r="N52" s="513">
        <v>0</v>
      </c>
      <c r="O52" s="513">
        <v>0</v>
      </c>
      <c r="P52" s="513">
        <v>0</v>
      </c>
      <c r="Q52" s="513">
        <v>0</v>
      </c>
      <c r="R52" s="513">
        <v>0</v>
      </c>
      <c r="S52" s="513">
        <v>0</v>
      </c>
      <c r="T52" s="513">
        <v>0</v>
      </c>
      <c r="U52" s="513">
        <v>0</v>
      </c>
      <c r="V52" s="513">
        <v>0</v>
      </c>
      <c r="W52" s="513">
        <v>0</v>
      </c>
      <c r="X52" s="513">
        <v>0</v>
      </c>
      <c r="Y52" s="513">
        <v>0</v>
      </c>
      <c r="Z52" s="513">
        <f>G0228_1074205010351_04_0_69_!AB52</f>
        <v>0</v>
      </c>
      <c r="AA52" s="513">
        <v>0</v>
      </c>
      <c r="AB52" s="513">
        <v>0</v>
      </c>
      <c r="AC52" s="513">
        <v>0</v>
      </c>
      <c r="AD52" s="513">
        <v>0</v>
      </c>
      <c r="AE52" s="513">
        <f t="shared" si="29"/>
        <v>0</v>
      </c>
      <c r="AF52" s="400">
        <f t="shared" ref="AF52:AF53" si="30">SUM(D52,K52,R52,Y52)</f>
        <v>0</v>
      </c>
      <c r="AG52" s="400">
        <f t="shared" ref="AG52:AG53" si="31">SUM(E52,L52,S52,Z52)</f>
        <v>0</v>
      </c>
      <c r="AH52" s="400">
        <f t="shared" ref="AH52:AH53" si="32">SUM(F52,M52,T52,AA52)</f>
        <v>0</v>
      </c>
      <c r="AI52" s="400">
        <f t="shared" ref="AI52:AI53" si="33">SUM(G52,N52,U52,AB52)</f>
        <v>0</v>
      </c>
      <c r="AJ52" s="400">
        <f t="shared" ref="AJ52:AJ53" si="34">SUM(H52,O52,V52,AC52)</f>
        <v>0</v>
      </c>
      <c r="AK52" s="400">
        <f t="shared" ref="AK52:AK53" si="35">SUM(I52,P52,W52,AD52)</f>
        <v>0</v>
      </c>
      <c r="AL52" s="400">
        <f t="shared" ref="AL52:AL53" si="36">SUM(J52,Q52,X52,AE52)</f>
        <v>0</v>
      </c>
      <c r="AN52" s="438"/>
      <c r="AO52" s="439"/>
      <c r="AQ52" s="438"/>
      <c r="AS52" s="438"/>
    </row>
    <row r="53" spans="1:45" ht="31.5" x14ac:dyDescent="0.25">
      <c r="A53" s="297">
        <f>G0228_1074205010351_02_0_69_!A53</f>
        <v>0</v>
      </c>
      <c r="B53" s="298">
        <f>G0228_1074205010351_02_0_69_!B53</f>
        <v>0</v>
      </c>
      <c r="C53" s="332">
        <f>G0228_1074205010351_02_0_69_!C53</f>
        <v>0</v>
      </c>
      <c r="D53" s="513">
        <v>0</v>
      </c>
      <c r="E53" s="513">
        <v>0</v>
      </c>
      <c r="F53" s="513">
        <v>0</v>
      </c>
      <c r="G53" s="513">
        <v>0</v>
      </c>
      <c r="H53" s="513">
        <v>0</v>
      </c>
      <c r="I53" s="513">
        <v>0</v>
      </c>
      <c r="J53" s="513">
        <v>0</v>
      </c>
      <c r="K53" s="513">
        <v>0</v>
      </c>
      <c r="L53" s="513">
        <v>0</v>
      </c>
      <c r="M53" s="513">
        <v>0</v>
      </c>
      <c r="N53" s="513">
        <v>0</v>
      </c>
      <c r="O53" s="513">
        <v>0</v>
      </c>
      <c r="P53" s="513">
        <v>0</v>
      </c>
      <c r="Q53" s="513">
        <v>0</v>
      </c>
      <c r="R53" s="513">
        <v>0</v>
      </c>
      <c r="S53" s="513">
        <v>0</v>
      </c>
      <c r="T53" s="513">
        <v>0</v>
      </c>
      <c r="U53" s="513">
        <v>0</v>
      </c>
      <c r="V53" s="513">
        <v>0</v>
      </c>
      <c r="W53" s="513">
        <v>0</v>
      </c>
      <c r="X53" s="513">
        <v>0</v>
      </c>
      <c r="Y53" s="513">
        <v>0</v>
      </c>
      <c r="Z53" s="513">
        <f>G0228_1074205010351_04_0_69_!AB53</f>
        <v>0</v>
      </c>
      <c r="AA53" s="513">
        <v>0</v>
      </c>
      <c r="AB53" s="513">
        <v>0</v>
      </c>
      <c r="AC53" s="513">
        <v>0</v>
      </c>
      <c r="AD53" s="513">
        <v>0</v>
      </c>
      <c r="AE53" s="513">
        <f t="shared" si="29"/>
        <v>0</v>
      </c>
      <c r="AF53" s="400">
        <f t="shared" si="30"/>
        <v>0</v>
      </c>
      <c r="AG53" s="400">
        <f t="shared" si="31"/>
        <v>0</v>
      </c>
      <c r="AH53" s="400">
        <f t="shared" si="32"/>
        <v>0</v>
      </c>
      <c r="AI53" s="400">
        <f t="shared" si="33"/>
        <v>0</v>
      </c>
      <c r="AJ53" s="400">
        <f t="shared" si="34"/>
        <v>0</v>
      </c>
      <c r="AK53" s="400">
        <f t="shared" si="35"/>
        <v>0</v>
      </c>
      <c r="AL53" s="400">
        <f t="shared" si="36"/>
        <v>0</v>
      </c>
      <c r="AN53" s="438"/>
      <c r="AO53" s="439"/>
      <c r="AQ53" s="438"/>
      <c r="AS53" s="438"/>
    </row>
    <row r="54" spans="1:45" hidden="1" x14ac:dyDescent="0.25">
      <c r="A54" s="332"/>
      <c r="B54" s="333"/>
      <c r="C54" s="332"/>
      <c r="D54" s="108"/>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400"/>
      <c r="AG54" s="400"/>
      <c r="AH54" s="400"/>
      <c r="AI54" s="400"/>
      <c r="AJ54" s="400"/>
      <c r="AK54" s="400"/>
      <c r="AL54" s="400"/>
      <c r="AN54" s="438"/>
      <c r="AO54" s="439"/>
      <c r="AQ54" s="438"/>
      <c r="AS54" s="438"/>
    </row>
    <row r="55" spans="1:45" ht="63" x14ac:dyDescent="0.25">
      <c r="A55" s="297" t="str">
        <f>G0228_1074205010351_02_0_69_!A55</f>
        <v>1.2.2</v>
      </c>
      <c r="B55" s="298" t="str">
        <f>G0228_1074205010351_02_0_69_!B55</f>
        <v>Реконструкция, модернизация, техническое перевооружение линий электропередачи, всего, в том числе:</v>
      </c>
      <c r="C55" s="332" t="str">
        <f>G0228_1074205010351_02_0_69_!C55</f>
        <v>Г</v>
      </c>
      <c r="D55" s="108">
        <f t="shared" ref="D55:AE55" si="37">SUM(D56,D57)</f>
        <v>0</v>
      </c>
      <c r="E55" s="389">
        <f t="shared" si="37"/>
        <v>0</v>
      </c>
      <c r="F55" s="389">
        <f t="shared" si="37"/>
        <v>0</v>
      </c>
      <c r="G55" s="389">
        <f t="shared" si="37"/>
        <v>0</v>
      </c>
      <c r="H55" s="389">
        <f t="shared" si="37"/>
        <v>0</v>
      </c>
      <c r="I55" s="389">
        <f t="shared" si="37"/>
        <v>0</v>
      </c>
      <c r="J55" s="389">
        <f t="shared" si="37"/>
        <v>0</v>
      </c>
      <c r="K55" s="389">
        <f t="shared" si="37"/>
        <v>0</v>
      </c>
      <c r="L55" s="389">
        <f t="shared" si="37"/>
        <v>0</v>
      </c>
      <c r="M55" s="389">
        <f t="shared" si="37"/>
        <v>0</v>
      </c>
      <c r="N55" s="389">
        <f t="shared" si="37"/>
        <v>0</v>
      </c>
      <c r="O55" s="389">
        <f t="shared" si="37"/>
        <v>0</v>
      </c>
      <c r="P55" s="389">
        <f t="shared" si="37"/>
        <v>0</v>
      </c>
      <c r="Q55" s="389">
        <f t="shared" si="37"/>
        <v>0</v>
      </c>
      <c r="R55" s="389">
        <f t="shared" si="37"/>
        <v>0</v>
      </c>
      <c r="S55" s="389">
        <f t="shared" si="37"/>
        <v>0</v>
      </c>
      <c r="T55" s="389">
        <f t="shared" si="37"/>
        <v>0</v>
      </c>
      <c r="U55" s="389">
        <f t="shared" si="37"/>
        <v>0</v>
      </c>
      <c r="V55" s="389">
        <f t="shared" si="37"/>
        <v>0</v>
      </c>
      <c r="W55" s="389">
        <f t="shared" si="37"/>
        <v>0</v>
      </c>
      <c r="X55" s="389">
        <f t="shared" si="37"/>
        <v>0</v>
      </c>
      <c r="Y55" s="389">
        <f t="shared" si="37"/>
        <v>0</v>
      </c>
      <c r="Z55" s="389">
        <f t="shared" si="37"/>
        <v>0</v>
      </c>
      <c r="AA55" s="389">
        <f t="shared" si="37"/>
        <v>0</v>
      </c>
      <c r="AB55" s="389">
        <f t="shared" si="37"/>
        <v>0</v>
      </c>
      <c r="AC55" s="389">
        <f t="shared" si="37"/>
        <v>0</v>
      </c>
      <c r="AD55" s="389">
        <f t="shared" si="37"/>
        <v>0</v>
      </c>
      <c r="AE55" s="389">
        <f t="shared" si="37"/>
        <v>0</v>
      </c>
      <c r="AF55" s="400">
        <f t="shared" si="9"/>
        <v>0</v>
      </c>
      <c r="AG55" s="400">
        <f t="shared" si="10"/>
        <v>0</v>
      </c>
      <c r="AH55" s="400">
        <f t="shared" si="11"/>
        <v>0</v>
      </c>
      <c r="AI55" s="400">
        <f t="shared" si="12"/>
        <v>0</v>
      </c>
      <c r="AJ55" s="400">
        <f t="shared" si="13"/>
        <v>0</v>
      </c>
      <c r="AK55" s="400">
        <f t="shared" si="14"/>
        <v>0</v>
      </c>
      <c r="AL55" s="400">
        <f t="shared" si="15"/>
        <v>0</v>
      </c>
      <c r="AO55" s="296">
        <f>IF(AG55=[5]В0228_1037000158513_04_0_69_!BD55,0,1)</f>
        <v>0</v>
      </c>
    </row>
    <row r="56" spans="1:45" ht="47.25" x14ac:dyDescent="0.25">
      <c r="A56" s="297" t="str">
        <f>G0228_1074205010351_02_0_69_!A56</f>
        <v>1.2.2.1</v>
      </c>
      <c r="B56" s="298" t="str">
        <f>G0228_1074205010351_02_0_69_!B56</f>
        <v>Реконструкция линий электропередачи, всего, в том числе:</v>
      </c>
      <c r="C56" s="332" t="str">
        <f>G0228_1074205010351_02_0_69_!C56</f>
        <v>Г</v>
      </c>
      <c r="D56" s="108">
        <v>0</v>
      </c>
      <c r="E56" s="389">
        <v>0</v>
      </c>
      <c r="F56" s="389">
        <v>0</v>
      </c>
      <c r="G56" s="389">
        <v>0</v>
      </c>
      <c r="H56" s="389">
        <v>0</v>
      </c>
      <c r="I56" s="389">
        <v>0</v>
      </c>
      <c r="J56" s="389">
        <v>0</v>
      </c>
      <c r="K56" s="389">
        <v>0</v>
      </c>
      <c r="L56" s="389">
        <v>0</v>
      </c>
      <c r="M56" s="389">
        <v>0</v>
      </c>
      <c r="N56" s="389">
        <v>0</v>
      </c>
      <c r="O56" s="389">
        <v>0</v>
      </c>
      <c r="P56" s="389">
        <v>0</v>
      </c>
      <c r="Q56" s="389">
        <v>0</v>
      </c>
      <c r="R56" s="389">
        <v>0</v>
      </c>
      <c r="S56" s="389">
        <v>0</v>
      </c>
      <c r="T56" s="389">
        <v>0</v>
      </c>
      <c r="U56" s="389">
        <v>0</v>
      </c>
      <c r="V56" s="389">
        <v>0</v>
      </c>
      <c r="W56" s="389">
        <v>0</v>
      </c>
      <c r="X56" s="389">
        <v>0</v>
      </c>
      <c r="Y56" s="389">
        <v>0</v>
      </c>
      <c r="Z56" s="389">
        <v>0</v>
      </c>
      <c r="AA56" s="389">
        <v>0</v>
      </c>
      <c r="AB56" s="389">
        <v>0</v>
      </c>
      <c r="AC56" s="389">
        <v>0</v>
      </c>
      <c r="AD56" s="389">
        <v>0</v>
      </c>
      <c r="AE56" s="389">
        <v>0</v>
      </c>
      <c r="AF56" s="400">
        <f t="shared" si="9"/>
        <v>0</v>
      </c>
      <c r="AG56" s="400">
        <f t="shared" si="10"/>
        <v>0</v>
      </c>
      <c r="AH56" s="400">
        <f t="shared" si="11"/>
        <v>0</v>
      </c>
      <c r="AI56" s="400">
        <f t="shared" si="12"/>
        <v>0</v>
      </c>
      <c r="AJ56" s="400">
        <f t="shared" si="13"/>
        <v>0</v>
      </c>
      <c r="AK56" s="400">
        <f t="shared" si="14"/>
        <v>0</v>
      </c>
      <c r="AL56" s="400">
        <f t="shared" si="15"/>
        <v>0</v>
      </c>
      <c r="AO56" s="296">
        <f>IF(AG56=[5]В0228_1037000158513_04_0_69_!BD56,0,1)</f>
        <v>0</v>
      </c>
    </row>
    <row r="57" spans="1:45" ht="63" x14ac:dyDescent="0.25">
      <c r="A57" s="297" t="str">
        <f>G0228_1074205010351_02_0_69_!A57</f>
        <v>1.2.2.2</v>
      </c>
      <c r="B57" s="298" t="str">
        <f>G0228_1074205010351_02_0_69_!B57</f>
        <v>Модернизация, техническое перевооружение линий электропередачи, всего, в том числе:</v>
      </c>
      <c r="C57" s="332" t="str">
        <f>G0228_1074205010351_02_0_69_!C57</f>
        <v>Г</v>
      </c>
      <c r="D57" s="108">
        <v>0</v>
      </c>
      <c r="E57" s="389">
        <v>0</v>
      </c>
      <c r="F57" s="389">
        <v>0</v>
      </c>
      <c r="G57" s="389">
        <v>0</v>
      </c>
      <c r="H57" s="389">
        <v>0</v>
      </c>
      <c r="I57" s="389">
        <v>0</v>
      </c>
      <c r="J57" s="389">
        <v>0</v>
      </c>
      <c r="K57" s="389">
        <v>0</v>
      </c>
      <c r="L57" s="389">
        <v>0</v>
      </c>
      <c r="M57" s="389">
        <v>0</v>
      </c>
      <c r="N57" s="389">
        <v>0</v>
      </c>
      <c r="O57" s="389">
        <v>0</v>
      </c>
      <c r="P57" s="389">
        <v>0</v>
      </c>
      <c r="Q57" s="389">
        <v>0</v>
      </c>
      <c r="R57" s="389">
        <v>0</v>
      </c>
      <c r="S57" s="389">
        <v>0</v>
      </c>
      <c r="T57" s="389">
        <v>0</v>
      </c>
      <c r="U57" s="389">
        <v>0</v>
      </c>
      <c r="V57" s="389">
        <v>0</v>
      </c>
      <c r="W57" s="389">
        <v>0</v>
      </c>
      <c r="X57" s="389">
        <v>0</v>
      </c>
      <c r="Y57" s="389">
        <v>0</v>
      </c>
      <c r="Z57" s="389">
        <v>0</v>
      </c>
      <c r="AA57" s="389">
        <v>0</v>
      </c>
      <c r="AB57" s="389">
        <v>0</v>
      </c>
      <c r="AC57" s="389">
        <v>0</v>
      </c>
      <c r="AD57" s="389">
        <v>0</v>
      </c>
      <c r="AE57" s="389">
        <v>0</v>
      </c>
      <c r="AF57" s="400">
        <f t="shared" si="9"/>
        <v>0</v>
      </c>
      <c r="AG57" s="400">
        <f t="shared" si="10"/>
        <v>0</v>
      </c>
      <c r="AH57" s="400">
        <f t="shared" si="11"/>
        <v>0</v>
      </c>
      <c r="AI57" s="400">
        <f t="shared" si="12"/>
        <v>0</v>
      </c>
      <c r="AJ57" s="400">
        <f t="shared" si="13"/>
        <v>0</v>
      </c>
      <c r="AK57" s="400">
        <f t="shared" si="14"/>
        <v>0</v>
      </c>
      <c r="AL57" s="400">
        <f t="shared" si="15"/>
        <v>0</v>
      </c>
      <c r="AO57" s="296">
        <f>IF(AG57=[5]В0228_1037000158513_04_0_69_!BD57,0,1)</f>
        <v>0</v>
      </c>
    </row>
    <row r="58" spans="1:45" ht="47.25" x14ac:dyDescent="0.25">
      <c r="A58" s="297" t="str">
        <f>G0228_1074205010351_02_0_69_!A58</f>
        <v>1.2.3</v>
      </c>
      <c r="B58" s="298" t="str">
        <f>G0228_1074205010351_02_0_69_!B58</f>
        <v>Развитие и модернизация учета электрической энергии (мощности), всего, в том числе:</v>
      </c>
      <c r="C58" s="332" t="str">
        <f>G0228_1074205010351_02_0_69_!C58</f>
        <v>Г</v>
      </c>
      <c r="D58" s="108">
        <f t="shared" ref="D58:AE58" si="38">SUM(D59,D62,D63,D64,D65,D68,D69,D70)</f>
        <v>0</v>
      </c>
      <c r="E58" s="389">
        <f t="shared" si="38"/>
        <v>0</v>
      </c>
      <c r="F58" s="389">
        <f t="shared" si="38"/>
        <v>0</v>
      </c>
      <c r="G58" s="389">
        <f t="shared" si="38"/>
        <v>0</v>
      </c>
      <c r="H58" s="389">
        <f t="shared" si="38"/>
        <v>0</v>
      </c>
      <c r="I58" s="389">
        <f t="shared" si="38"/>
        <v>0</v>
      </c>
      <c r="J58" s="389">
        <f t="shared" si="38"/>
        <v>0</v>
      </c>
      <c r="K58" s="389">
        <f t="shared" si="38"/>
        <v>0</v>
      </c>
      <c r="L58" s="389">
        <f t="shared" si="38"/>
        <v>0</v>
      </c>
      <c r="M58" s="389">
        <f t="shared" si="38"/>
        <v>0</v>
      </c>
      <c r="N58" s="389">
        <f t="shared" si="38"/>
        <v>0</v>
      </c>
      <c r="O58" s="389">
        <f t="shared" si="38"/>
        <v>0</v>
      </c>
      <c r="P58" s="389">
        <f t="shared" si="38"/>
        <v>0</v>
      </c>
      <c r="Q58" s="389">
        <f t="shared" si="38"/>
        <v>0</v>
      </c>
      <c r="R58" s="389">
        <f t="shared" si="38"/>
        <v>0</v>
      </c>
      <c r="S58" s="389">
        <f t="shared" si="38"/>
        <v>0</v>
      </c>
      <c r="T58" s="389">
        <f t="shared" si="38"/>
        <v>0</v>
      </c>
      <c r="U58" s="389">
        <f t="shared" si="38"/>
        <v>0</v>
      </c>
      <c r="V58" s="389">
        <f t="shared" si="38"/>
        <v>0</v>
      </c>
      <c r="W58" s="389">
        <f t="shared" si="38"/>
        <v>0</v>
      </c>
      <c r="X58" s="389">
        <f t="shared" si="38"/>
        <v>0</v>
      </c>
      <c r="Y58" s="389">
        <f t="shared" si="38"/>
        <v>0</v>
      </c>
      <c r="Z58" s="389">
        <f t="shared" si="38"/>
        <v>0</v>
      </c>
      <c r="AA58" s="389">
        <f t="shared" si="38"/>
        <v>0</v>
      </c>
      <c r="AB58" s="389">
        <f t="shared" si="38"/>
        <v>0</v>
      </c>
      <c r="AC58" s="389">
        <f t="shared" si="38"/>
        <v>0</v>
      </c>
      <c r="AD58" s="389">
        <f t="shared" si="38"/>
        <v>0</v>
      </c>
      <c r="AE58" s="389">
        <f t="shared" si="38"/>
        <v>0</v>
      </c>
      <c r="AF58" s="400">
        <f t="shared" si="9"/>
        <v>0</v>
      </c>
      <c r="AG58" s="400">
        <f t="shared" si="10"/>
        <v>0</v>
      </c>
      <c r="AH58" s="400">
        <f t="shared" si="11"/>
        <v>0</v>
      </c>
      <c r="AI58" s="400">
        <f t="shared" si="12"/>
        <v>0</v>
      </c>
      <c r="AJ58" s="400">
        <f t="shared" si="13"/>
        <v>0</v>
      </c>
      <c r="AK58" s="400">
        <f t="shared" si="14"/>
        <v>0</v>
      </c>
      <c r="AL58" s="400">
        <f t="shared" si="15"/>
        <v>0</v>
      </c>
      <c r="AO58" s="296">
        <f>IF(AG58=[5]В0228_1037000158513_04_0_69_!BD58,0,1)</f>
        <v>1</v>
      </c>
    </row>
    <row r="59" spans="1:45" ht="47.25" x14ac:dyDescent="0.25">
      <c r="A59" s="297" t="str">
        <f>G0228_1074205010351_02_0_69_!A59</f>
        <v>1.2.3.1</v>
      </c>
      <c r="B59" s="298" t="str">
        <f>G0228_1074205010351_02_0_69_!B59</f>
        <v>"Установка приборов учета, класс напряжения 0,22 (0,4) кВ, всего, в том числе:"</v>
      </c>
      <c r="C59" s="332" t="str">
        <f>G0228_1074205010351_02_0_69_!C59</f>
        <v>Г</v>
      </c>
      <c r="D59" s="108">
        <f t="shared" ref="D59:AE59" si="39">SUM(D60:D61)</f>
        <v>0</v>
      </c>
      <c r="E59" s="389">
        <f t="shared" si="39"/>
        <v>0</v>
      </c>
      <c r="F59" s="389">
        <f t="shared" si="39"/>
        <v>0</v>
      </c>
      <c r="G59" s="389">
        <f t="shared" si="39"/>
        <v>0</v>
      </c>
      <c r="H59" s="389">
        <f t="shared" si="39"/>
        <v>0</v>
      </c>
      <c r="I59" s="389">
        <f t="shared" si="39"/>
        <v>0</v>
      </c>
      <c r="J59" s="389">
        <f t="shared" si="39"/>
        <v>0</v>
      </c>
      <c r="K59" s="389">
        <f t="shared" si="39"/>
        <v>0</v>
      </c>
      <c r="L59" s="389">
        <f t="shared" si="39"/>
        <v>0</v>
      </c>
      <c r="M59" s="389">
        <f t="shared" si="39"/>
        <v>0</v>
      </c>
      <c r="N59" s="389">
        <f t="shared" si="39"/>
        <v>0</v>
      </c>
      <c r="O59" s="389">
        <f t="shared" si="39"/>
        <v>0</v>
      </c>
      <c r="P59" s="389">
        <f t="shared" si="39"/>
        <v>0</v>
      </c>
      <c r="Q59" s="389">
        <f t="shared" si="39"/>
        <v>0</v>
      </c>
      <c r="R59" s="389">
        <f t="shared" si="39"/>
        <v>0</v>
      </c>
      <c r="S59" s="389">
        <f t="shared" si="39"/>
        <v>0</v>
      </c>
      <c r="T59" s="389">
        <f t="shared" si="39"/>
        <v>0</v>
      </c>
      <c r="U59" s="389">
        <f t="shared" si="39"/>
        <v>0</v>
      </c>
      <c r="V59" s="389">
        <f t="shared" si="39"/>
        <v>0</v>
      </c>
      <c r="W59" s="389">
        <f t="shared" si="39"/>
        <v>0</v>
      </c>
      <c r="X59" s="389">
        <f t="shared" si="39"/>
        <v>0</v>
      </c>
      <c r="Y59" s="389">
        <f t="shared" si="39"/>
        <v>0</v>
      </c>
      <c r="Z59" s="389">
        <f t="shared" si="39"/>
        <v>0</v>
      </c>
      <c r="AA59" s="389">
        <f t="shared" si="39"/>
        <v>0</v>
      </c>
      <c r="AB59" s="389">
        <f t="shared" si="39"/>
        <v>0</v>
      </c>
      <c r="AC59" s="389">
        <f t="shared" si="39"/>
        <v>0</v>
      </c>
      <c r="AD59" s="389">
        <f t="shared" si="39"/>
        <v>0</v>
      </c>
      <c r="AE59" s="389">
        <f t="shared" si="39"/>
        <v>0</v>
      </c>
      <c r="AF59" s="400">
        <f t="shared" si="9"/>
        <v>0</v>
      </c>
      <c r="AG59" s="400">
        <f t="shared" si="10"/>
        <v>0</v>
      </c>
      <c r="AH59" s="400">
        <f t="shared" si="11"/>
        <v>0</v>
      </c>
      <c r="AI59" s="400">
        <f t="shared" si="12"/>
        <v>0</v>
      </c>
      <c r="AJ59" s="400">
        <f t="shared" si="13"/>
        <v>0</v>
      </c>
      <c r="AK59" s="400">
        <f t="shared" si="14"/>
        <v>0</v>
      </c>
      <c r="AL59" s="400">
        <f t="shared" si="15"/>
        <v>0</v>
      </c>
      <c r="AO59" s="296">
        <f>IF(AG59=[5]В0228_1037000158513_04_0_69_!BD59,0,1)</f>
        <v>1</v>
      </c>
    </row>
    <row r="60" spans="1:45" hidden="1" x14ac:dyDescent="0.25">
      <c r="A60" s="297"/>
      <c r="B60" s="298"/>
      <c r="C60" s="332"/>
      <c r="D60" s="374"/>
      <c r="E60" s="389"/>
      <c r="F60" s="389"/>
      <c r="G60" s="389"/>
      <c r="H60" s="389"/>
      <c r="I60" s="389"/>
      <c r="J60" s="389"/>
      <c r="K60" s="389"/>
      <c r="L60" s="389"/>
      <c r="M60" s="389"/>
      <c r="N60" s="389"/>
      <c r="O60" s="389"/>
      <c r="P60" s="389"/>
      <c r="Q60" s="389"/>
      <c r="R60" s="389"/>
      <c r="S60" s="389"/>
      <c r="T60" s="389"/>
      <c r="U60" s="389"/>
      <c r="V60" s="389"/>
      <c r="W60" s="389"/>
      <c r="X60" s="389"/>
      <c r="Y60" s="389"/>
      <c r="Z60" s="389"/>
      <c r="AA60" s="389"/>
      <c r="AB60" s="389"/>
      <c r="AC60" s="389"/>
      <c r="AD60" s="389"/>
      <c r="AE60" s="389"/>
      <c r="AF60" s="400"/>
      <c r="AG60" s="400"/>
      <c r="AH60" s="400"/>
      <c r="AI60" s="400"/>
      <c r="AJ60" s="400"/>
      <c r="AK60" s="400"/>
      <c r="AL60" s="400"/>
      <c r="AN60" s="438"/>
      <c r="AO60" s="438"/>
      <c r="AQ60" s="438"/>
      <c r="AS60" s="438"/>
    </row>
    <row r="61" spans="1:45" ht="110.25" x14ac:dyDescent="0.25">
      <c r="A61" s="297" t="str">
        <f>G0228_1074205010351_02_0_69_!A61</f>
        <v>1.2.3.1</v>
      </c>
      <c r="B61" s="298" t="str">
        <f>G0228_1074205010351_02_0_69_!B61</f>
        <v>Установка учетов с АСКУЭ на границе балансовой принадлежности с потребителями, запитанными от ВЛ-0,4кВ (в том числе программное обеспечение и компьютерное оборудование)</v>
      </c>
      <c r="C61" s="332" t="str">
        <f>G0228_1074205010351_02_0_69_!C61</f>
        <v>J_0000000001</v>
      </c>
      <c r="D61" s="374">
        <v>0</v>
      </c>
      <c r="E61" s="389">
        <v>0</v>
      </c>
      <c r="F61" s="389">
        <v>0</v>
      </c>
      <c r="G61" s="389">
        <v>0</v>
      </c>
      <c r="H61" s="389">
        <v>0</v>
      </c>
      <c r="I61" s="389">
        <v>0</v>
      </c>
      <c r="J61" s="389">
        <v>0</v>
      </c>
      <c r="K61" s="389">
        <v>0</v>
      </c>
      <c r="L61" s="389">
        <v>0</v>
      </c>
      <c r="M61" s="389">
        <v>0</v>
      </c>
      <c r="N61" s="389">
        <v>0</v>
      </c>
      <c r="O61" s="389">
        <v>0</v>
      </c>
      <c r="P61" s="389">
        <v>0</v>
      </c>
      <c r="Q61" s="389">
        <v>0</v>
      </c>
      <c r="R61" s="389">
        <v>0</v>
      </c>
      <c r="S61" s="389">
        <v>0</v>
      </c>
      <c r="T61" s="389">
        <v>0</v>
      </c>
      <c r="U61" s="389">
        <v>0</v>
      </c>
      <c r="V61" s="389">
        <v>0</v>
      </c>
      <c r="W61" s="389">
        <v>0</v>
      </c>
      <c r="X61" s="389">
        <v>0</v>
      </c>
      <c r="Y61" s="389">
        <v>0</v>
      </c>
      <c r="Z61" s="389">
        <f>G0228_1074205010351_04_0_69_!U44</f>
        <v>0</v>
      </c>
      <c r="AA61" s="389">
        <v>0</v>
      </c>
      <c r="AB61" s="389">
        <v>0</v>
      </c>
      <c r="AC61" s="389">
        <v>0</v>
      </c>
      <c r="AD61" s="389">
        <v>0</v>
      </c>
      <c r="AE61" s="389">
        <f>G0228_1074205010351_04_0_69_!Z61</f>
        <v>0</v>
      </c>
      <c r="AF61" s="400">
        <f t="shared" si="9"/>
        <v>0</v>
      </c>
      <c r="AG61" s="400">
        <f t="shared" si="10"/>
        <v>0</v>
      </c>
      <c r="AH61" s="400">
        <f t="shared" si="11"/>
        <v>0</v>
      </c>
      <c r="AI61" s="400">
        <f t="shared" si="12"/>
        <v>0</v>
      </c>
      <c r="AJ61" s="400">
        <f t="shared" si="13"/>
        <v>0</v>
      </c>
      <c r="AK61" s="400">
        <f t="shared" si="14"/>
        <v>0</v>
      </c>
      <c r="AL61" s="400">
        <f t="shared" si="15"/>
        <v>0</v>
      </c>
      <c r="AM61" s="438">
        <f>G0228_1074205010351_04_0_69_!T61</f>
        <v>0</v>
      </c>
      <c r="AN61" s="438">
        <f>G0228_1074205010351_04_0_69_!U61</f>
        <v>0</v>
      </c>
      <c r="AO61" s="438">
        <f>G0228_1074205010351_04_0_69_!V61</f>
        <v>0</v>
      </c>
      <c r="AP61" s="110">
        <f>G0228_1074205010351_04_0_69_!W61</f>
        <v>0</v>
      </c>
      <c r="AQ61" s="438">
        <f>G0228_1074205010351_04_0_69_!X61</f>
        <v>0</v>
      </c>
      <c r="AR61" s="110">
        <f>G0228_1074205010351_04_0_69_!Y61</f>
        <v>0</v>
      </c>
      <c r="AS61" s="438">
        <f>G0228_1074205010351_04_0_69_!Z61</f>
        <v>0</v>
      </c>
    </row>
    <row r="62" spans="1:45" ht="47.25" x14ac:dyDescent="0.25">
      <c r="A62" s="297" t="str">
        <f>G0228_1074205010351_02_0_69_!A62</f>
        <v>1.2.3.2</v>
      </c>
      <c r="B62" s="298" t="str">
        <f>G0228_1074205010351_02_0_69_!B62</f>
        <v>"Установка приборов учета, класс напряжения 6 (10) кВ, всего, в том числе:"</v>
      </c>
      <c r="C62" s="332" t="str">
        <f>G0228_1074205010351_02_0_69_!C62</f>
        <v>Г</v>
      </c>
      <c r="D62" s="108">
        <v>0</v>
      </c>
      <c r="E62" s="389">
        <v>0</v>
      </c>
      <c r="F62" s="389">
        <v>0</v>
      </c>
      <c r="G62" s="389">
        <v>0</v>
      </c>
      <c r="H62" s="389">
        <v>0</v>
      </c>
      <c r="I62" s="389">
        <v>0</v>
      </c>
      <c r="J62" s="389">
        <v>0</v>
      </c>
      <c r="K62" s="389">
        <v>0</v>
      </c>
      <c r="L62" s="389">
        <v>0</v>
      </c>
      <c r="M62" s="389">
        <v>0</v>
      </c>
      <c r="N62" s="389">
        <v>0</v>
      </c>
      <c r="O62" s="389">
        <v>0</v>
      </c>
      <c r="P62" s="389">
        <v>0</v>
      </c>
      <c r="Q62" s="389">
        <v>0</v>
      </c>
      <c r="R62" s="389">
        <v>0</v>
      </c>
      <c r="S62" s="389">
        <v>0</v>
      </c>
      <c r="T62" s="389">
        <v>0</v>
      </c>
      <c r="U62" s="389">
        <v>0</v>
      </c>
      <c r="V62" s="389">
        <v>0</v>
      </c>
      <c r="W62" s="389">
        <v>0</v>
      </c>
      <c r="X62" s="389">
        <v>0</v>
      </c>
      <c r="Y62" s="389">
        <v>0</v>
      </c>
      <c r="Z62" s="389">
        <v>0</v>
      </c>
      <c r="AA62" s="389">
        <v>0</v>
      </c>
      <c r="AB62" s="389">
        <v>0</v>
      </c>
      <c r="AC62" s="389">
        <v>0</v>
      </c>
      <c r="AD62" s="389">
        <v>0</v>
      </c>
      <c r="AE62" s="389">
        <v>0</v>
      </c>
      <c r="AF62" s="400">
        <f t="shared" si="9"/>
        <v>0</v>
      </c>
      <c r="AG62" s="400">
        <f t="shared" si="10"/>
        <v>0</v>
      </c>
      <c r="AH62" s="400">
        <f t="shared" si="11"/>
        <v>0</v>
      </c>
      <c r="AI62" s="400">
        <f t="shared" si="12"/>
        <v>0</v>
      </c>
      <c r="AJ62" s="400">
        <f t="shared" si="13"/>
        <v>0</v>
      </c>
      <c r="AK62" s="400">
        <f t="shared" si="14"/>
        <v>0</v>
      </c>
      <c r="AL62" s="400">
        <f t="shared" si="15"/>
        <v>0</v>
      </c>
      <c r="AO62" s="296">
        <f>IF(AG62=[5]В0228_1037000158513_04_0_69_!BD62,0,1)</f>
        <v>0</v>
      </c>
    </row>
    <row r="63" spans="1:45" ht="47.25" x14ac:dyDescent="0.25">
      <c r="A63" s="297" t="str">
        <f>G0228_1074205010351_02_0_69_!A63</f>
        <v>1.2.3.3</v>
      </c>
      <c r="B63" s="298" t="str">
        <f>G0228_1074205010351_02_0_69_!B63</f>
        <v>"Установка приборов учета, класс напряжения 35 кВ, всего, в том числе:"</v>
      </c>
      <c r="C63" s="332" t="str">
        <f>G0228_1074205010351_02_0_69_!C63</f>
        <v>Г</v>
      </c>
      <c r="D63" s="108">
        <v>0</v>
      </c>
      <c r="E63" s="389">
        <v>0</v>
      </c>
      <c r="F63" s="389">
        <v>0</v>
      </c>
      <c r="G63" s="389">
        <v>0</v>
      </c>
      <c r="H63" s="389">
        <v>0</v>
      </c>
      <c r="I63" s="389">
        <v>0</v>
      </c>
      <c r="J63" s="389">
        <v>0</v>
      </c>
      <c r="K63" s="389">
        <v>0</v>
      </c>
      <c r="L63" s="389">
        <v>0</v>
      </c>
      <c r="M63" s="389">
        <v>0</v>
      </c>
      <c r="N63" s="389">
        <v>0</v>
      </c>
      <c r="O63" s="389">
        <v>0</v>
      </c>
      <c r="P63" s="389">
        <v>0</v>
      </c>
      <c r="Q63" s="389">
        <v>0</v>
      </c>
      <c r="R63" s="389">
        <v>0</v>
      </c>
      <c r="S63" s="389">
        <v>0</v>
      </c>
      <c r="T63" s="389">
        <v>0</v>
      </c>
      <c r="U63" s="389">
        <v>0</v>
      </c>
      <c r="V63" s="389">
        <v>0</v>
      </c>
      <c r="W63" s="389">
        <v>0</v>
      </c>
      <c r="X63" s="389">
        <v>0</v>
      </c>
      <c r="Y63" s="389">
        <v>0</v>
      </c>
      <c r="Z63" s="389">
        <v>0</v>
      </c>
      <c r="AA63" s="389">
        <v>0</v>
      </c>
      <c r="AB63" s="389">
        <v>0</v>
      </c>
      <c r="AC63" s="389">
        <v>0</v>
      </c>
      <c r="AD63" s="389">
        <v>0</v>
      </c>
      <c r="AE63" s="389">
        <v>0</v>
      </c>
      <c r="AF63" s="400">
        <f t="shared" si="9"/>
        <v>0</v>
      </c>
      <c r="AG63" s="400">
        <f t="shared" si="10"/>
        <v>0</v>
      </c>
      <c r="AH63" s="400">
        <f t="shared" si="11"/>
        <v>0</v>
      </c>
      <c r="AI63" s="400">
        <f t="shared" si="12"/>
        <v>0</v>
      </c>
      <c r="AJ63" s="400">
        <f t="shared" si="13"/>
        <v>0</v>
      </c>
      <c r="AK63" s="400">
        <f t="shared" si="14"/>
        <v>0</v>
      </c>
      <c r="AL63" s="400">
        <f t="shared" si="15"/>
        <v>0</v>
      </c>
      <c r="AO63" s="296">
        <f>IF(AG63=[5]В0228_1037000158513_04_0_69_!BD63,0,1)</f>
        <v>0</v>
      </c>
    </row>
    <row r="64" spans="1:45" ht="47.25" x14ac:dyDescent="0.25">
      <c r="A64" s="297" t="str">
        <f>G0228_1074205010351_02_0_69_!A64</f>
        <v>1.2.3.4</v>
      </c>
      <c r="B64" s="298" t="str">
        <f>G0228_1074205010351_02_0_69_!B64</f>
        <v>"Установка приборов учета, класс напряжения 110 кВ и выше, всего, в том числе:"</v>
      </c>
      <c r="C64" s="332" t="str">
        <f>G0228_1074205010351_02_0_69_!C64</f>
        <v>Г</v>
      </c>
      <c r="D64" s="108">
        <v>0</v>
      </c>
      <c r="E64" s="389">
        <v>0</v>
      </c>
      <c r="F64" s="389">
        <v>0</v>
      </c>
      <c r="G64" s="389">
        <v>0</v>
      </c>
      <c r="H64" s="389">
        <v>0</v>
      </c>
      <c r="I64" s="389">
        <v>0</v>
      </c>
      <c r="J64" s="389">
        <v>0</v>
      </c>
      <c r="K64" s="389">
        <v>0</v>
      </c>
      <c r="L64" s="389">
        <v>0</v>
      </c>
      <c r="M64" s="389">
        <v>0</v>
      </c>
      <c r="N64" s="389">
        <v>0</v>
      </c>
      <c r="O64" s="389">
        <v>0</v>
      </c>
      <c r="P64" s="389">
        <v>0</v>
      </c>
      <c r="Q64" s="389">
        <v>0</v>
      </c>
      <c r="R64" s="389">
        <v>0</v>
      </c>
      <c r="S64" s="389">
        <v>0</v>
      </c>
      <c r="T64" s="389">
        <v>0</v>
      </c>
      <c r="U64" s="389">
        <v>0</v>
      </c>
      <c r="V64" s="389">
        <v>0</v>
      </c>
      <c r="W64" s="389">
        <v>0</v>
      </c>
      <c r="X64" s="389">
        <v>0</v>
      </c>
      <c r="Y64" s="389">
        <v>0</v>
      </c>
      <c r="Z64" s="389">
        <v>0</v>
      </c>
      <c r="AA64" s="389">
        <v>0</v>
      </c>
      <c r="AB64" s="389">
        <v>0</v>
      </c>
      <c r="AC64" s="389">
        <v>0</v>
      </c>
      <c r="AD64" s="389">
        <v>0</v>
      </c>
      <c r="AE64" s="389">
        <v>0</v>
      </c>
      <c r="AF64" s="400">
        <f t="shared" si="9"/>
        <v>0</v>
      </c>
      <c r="AG64" s="400">
        <f t="shared" si="10"/>
        <v>0</v>
      </c>
      <c r="AH64" s="400">
        <f t="shared" si="11"/>
        <v>0</v>
      </c>
      <c r="AI64" s="400">
        <f t="shared" si="12"/>
        <v>0</v>
      </c>
      <c r="AJ64" s="400">
        <f t="shared" si="13"/>
        <v>0</v>
      </c>
      <c r="AK64" s="400">
        <f t="shared" si="14"/>
        <v>0</v>
      </c>
      <c r="AL64" s="400">
        <f t="shared" si="15"/>
        <v>0</v>
      </c>
      <c r="AO64" s="296">
        <f>IF(AG64=[5]В0228_1037000158513_04_0_69_!BD64,0,1)</f>
        <v>0</v>
      </c>
    </row>
    <row r="65" spans="1:45" ht="63" x14ac:dyDescent="0.25">
      <c r="A65" s="297" t="str">
        <f>G0228_1074205010351_02_0_69_!A65</f>
        <v>1.2.3.5</v>
      </c>
      <c r="B65" s="298" t="str">
        <f>G0228_1074205010351_02_0_69_!B65</f>
        <v>"Включение приборов учета в систему сбора и передачи данных, класс напряжения 0,22 (0,4) кВ, всего, в том числе:"</v>
      </c>
      <c r="C65" s="332" t="str">
        <f>G0228_1074205010351_02_0_69_!C65</f>
        <v>Г</v>
      </c>
      <c r="D65" s="108">
        <f t="shared" ref="D65:AE65" si="40">SUM(D66:D67)</f>
        <v>0</v>
      </c>
      <c r="E65" s="389">
        <f t="shared" si="40"/>
        <v>0</v>
      </c>
      <c r="F65" s="389">
        <f t="shared" si="40"/>
        <v>0</v>
      </c>
      <c r="G65" s="389">
        <f t="shared" si="40"/>
        <v>0</v>
      </c>
      <c r="H65" s="389">
        <f t="shared" si="40"/>
        <v>0</v>
      </c>
      <c r="I65" s="389">
        <f t="shared" si="40"/>
        <v>0</v>
      </c>
      <c r="J65" s="389">
        <f t="shared" si="40"/>
        <v>0</v>
      </c>
      <c r="K65" s="389">
        <f t="shared" si="40"/>
        <v>0</v>
      </c>
      <c r="L65" s="389">
        <f t="shared" si="40"/>
        <v>0</v>
      </c>
      <c r="M65" s="389">
        <f t="shared" si="40"/>
        <v>0</v>
      </c>
      <c r="N65" s="389">
        <f t="shared" si="40"/>
        <v>0</v>
      </c>
      <c r="O65" s="389">
        <f t="shared" si="40"/>
        <v>0</v>
      </c>
      <c r="P65" s="389">
        <f t="shared" si="40"/>
        <v>0</v>
      </c>
      <c r="Q65" s="389">
        <f t="shared" si="40"/>
        <v>0</v>
      </c>
      <c r="R65" s="389">
        <f t="shared" si="40"/>
        <v>0</v>
      </c>
      <c r="S65" s="389">
        <f t="shared" si="40"/>
        <v>0</v>
      </c>
      <c r="T65" s="389">
        <f t="shared" si="40"/>
        <v>0</v>
      </c>
      <c r="U65" s="389">
        <f t="shared" si="40"/>
        <v>0</v>
      </c>
      <c r="V65" s="389">
        <f t="shared" si="40"/>
        <v>0</v>
      </c>
      <c r="W65" s="389">
        <f t="shared" si="40"/>
        <v>0</v>
      </c>
      <c r="X65" s="389">
        <f t="shared" si="40"/>
        <v>0</v>
      </c>
      <c r="Y65" s="389">
        <f t="shared" si="40"/>
        <v>0</v>
      </c>
      <c r="Z65" s="389">
        <f t="shared" si="40"/>
        <v>0</v>
      </c>
      <c r="AA65" s="389">
        <f t="shared" si="40"/>
        <v>0</v>
      </c>
      <c r="AB65" s="389">
        <f t="shared" si="40"/>
        <v>0</v>
      </c>
      <c r="AC65" s="389">
        <f t="shared" si="40"/>
        <v>0</v>
      </c>
      <c r="AD65" s="389">
        <f t="shared" si="40"/>
        <v>0</v>
      </c>
      <c r="AE65" s="389">
        <f t="shared" si="40"/>
        <v>0</v>
      </c>
      <c r="AF65" s="400">
        <f t="shared" si="9"/>
        <v>0</v>
      </c>
      <c r="AG65" s="400">
        <f t="shared" si="10"/>
        <v>0</v>
      </c>
      <c r="AH65" s="400">
        <f t="shared" si="11"/>
        <v>0</v>
      </c>
      <c r="AI65" s="400">
        <f t="shared" si="12"/>
        <v>0</v>
      </c>
      <c r="AJ65" s="400">
        <f t="shared" si="13"/>
        <v>0</v>
      </c>
      <c r="AK65" s="400">
        <f t="shared" si="14"/>
        <v>0</v>
      </c>
      <c r="AL65" s="400">
        <f t="shared" si="15"/>
        <v>0</v>
      </c>
      <c r="AO65" s="296">
        <f>IF(AG65=[5]В0228_1037000158513_04_0_69_!BD65,0,1)</f>
        <v>1</v>
      </c>
    </row>
    <row r="66" spans="1:45" hidden="1" x14ac:dyDescent="0.25">
      <c r="A66" s="297"/>
      <c r="B66" s="298"/>
      <c r="C66" s="332"/>
      <c r="D66" s="374"/>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400"/>
      <c r="AG66" s="400"/>
      <c r="AH66" s="400"/>
      <c r="AI66" s="400"/>
      <c r="AJ66" s="400"/>
      <c r="AK66" s="400"/>
      <c r="AL66" s="400"/>
      <c r="AN66" s="438"/>
      <c r="AO66" s="438"/>
      <c r="AQ66" s="438"/>
      <c r="AS66" s="438"/>
    </row>
    <row r="67" spans="1:45" hidden="1" x14ac:dyDescent="0.25">
      <c r="A67" s="332"/>
      <c r="B67" s="333"/>
      <c r="C67" s="332"/>
      <c r="D67" s="374"/>
      <c r="E67" s="389"/>
      <c r="F67" s="389"/>
      <c r="G67" s="389"/>
      <c r="H67" s="389"/>
      <c r="I67" s="389"/>
      <c r="J67" s="389"/>
      <c r="K67" s="389"/>
      <c r="L67" s="389"/>
      <c r="M67" s="389"/>
      <c r="N67" s="389"/>
      <c r="O67" s="389"/>
      <c r="P67" s="389"/>
      <c r="Q67" s="389"/>
      <c r="R67" s="389"/>
      <c r="S67" s="389"/>
      <c r="T67" s="389"/>
      <c r="U67" s="389"/>
      <c r="V67" s="389"/>
      <c r="W67" s="389"/>
      <c r="X67" s="389"/>
      <c r="Y67" s="389"/>
      <c r="Z67" s="389"/>
      <c r="AA67" s="389"/>
      <c r="AB67" s="389"/>
      <c r="AC67" s="389"/>
      <c r="AD67" s="389"/>
      <c r="AE67" s="389"/>
      <c r="AF67" s="400"/>
      <c r="AG67" s="400"/>
      <c r="AH67" s="400"/>
      <c r="AI67" s="400"/>
      <c r="AJ67" s="400"/>
      <c r="AK67" s="400"/>
      <c r="AL67" s="400"/>
      <c r="AN67" s="438"/>
      <c r="AO67" s="438"/>
      <c r="AQ67" s="438"/>
      <c r="AS67" s="438"/>
    </row>
    <row r="68" spans="1:45" ht="63" x14ac:dyDescent="0.25">
      <c r="A68" s="297" t="str">
        <f>G0228_1074205010351_02_0_69_!A68</f>
        <v>1.2.3.6</v>
      </c>
      <c r="B68" s="298" t="str">
        <f>G0228_1074205010351_02_0_69_!B68</f>
        <v>"Включение приборов учета в систему сбора и передачи данных, класс напряжения 6 (10) кВ, всего, в том числе:"</v>
      </c>
      <c r="C68" s="332" t="str">
        <f>G0228_1074205010351_02_0_69_!C68</f>
        <v>Г</v>
      </c>
      <c r="D68" s="108">
        <v>0</v>
      </c>
      <c r="E68" s="389">
        <v>0</v>
      </c>
      <c r="F68" s="389">
        <v>0</v>
      </c>
      <c r="G68" s="389">
        <v>0</v>
      </c>
      <c r="H68" s="389">
        <v>0</v>
      </c>
      <c r="I68" s="389">
        <v>0</v>
      </c>
      <c r="J68" s="389">
        <v>0</v>
      </c>
      <c r="K68" s="389">
        <v>0</v>
      </c>
      <c r="L68" s="389">
        <v>0</v>
      </c>
      <c r="M68" s="389">
        <v>0</v>
      </c>
      <c r="N68" s="389">
        <v>0</v>
      </c>
      <c r="O68" s="389">
        <v>0</v>
      </c>
      <c r="P68" s="389">
        <v>0</v>
      </c>
      <c r="Q68" s="389">
        <v>0</v>
      </c>
      <c r="R68" s="389">
        <v>0</v>
      </c>
      <c r="S68" s="389">
        <v>0</v>
      </c>
      <c r="T68" s="389">
        <v>0</v>
      </c>
      <c r="U68" s="389">
        <v>0</v>
      </c>
      <c r="V68" s="389">
        <v>0</v>
      </c>
      <c r="W68" s="389">
        <v>0</v>
      </c>
      <c r="X68" s="389">
        <v>0</v>
      </c>
      <c r="Y68" s="389">
        <v>0</v>
      </c>
      <c r="Z68" s="389">
        <v>0</v>
      </c>
      <c r="AA68" s="389">
        <v>0</v>
      </c>
      <c r="AB68" s="389">
        <v>0</v>
      </c>
      <c r="AC68" s="389">
        <v>0</v>
      </c>
      <c r="AD68" s="389">
        <v>0</v>
      </c>
      <c r="AE68" s="389">
        <v>0</v>
      </c>
      <c r="AF68" s="400">
        <f t="shared" si="9"/>
        <v>0</v>
      </c>
      <c r="AG68" s="400">
        <f t="shared" si="10"/>
        <v>0</v>
      </c>
      <c r="AH68" s="400">
        <f t="shared" si="11"/>
        <v>0</v>
      </c>
      <c r="AI68" s="400">
        <f t="shared" si="12"/>
        <v>0</v>
      </c>
      <c r="AJ68" s="400">
        <f t="shared" si="13"/>
        <v>0</v>
      </c>
      <c r="AK68" s="400">
        <f t="shared" si="14"/>
        <v>0</v>
      </c>
      <c r="AL68" s="400">
        <f t="shared" si="15"/>
        <v>0</v>
      </c>
      <c r="AO68" s="296">
        <f>IF(AG68=[5]В0228_1037000158513_04_0_69_!BD68,0,1)</f>
        <v>0</v>
      </c>
    </row>
    <row r="69" spans="1:45" ht="63" x14ac:dyDescent="0.25">
      <c r="A69" s="297" t="str">
        <f>G0228_1074205010351_02_0_69_!A69</f>
        <v>1.2.3.7</v>
      </c>
      <c r="B69" s="298" t="str">
        <f>G0228_1074205010351_02_0_69_!B69</f>
        <v>"Включение приборов учета в систему сбора и передачи данных, класс напряжения 35 кВ, всего, в том числе:"</v>
      </c>
      <c r="C69" s="332" t="str">
        <f>G0228_1074205010351_02_0_69_!C69</f>
        <v>Г</v>
      </c>
      <c r="D69" s="108">
        <v>0</v>
      </c>
      <c r="E69" s="389">
        <v>0</v>
      </c>
      <c r="F69" s="389">
        <v>0</v>
      </c>
      <c r="G69" s="389">
        <v>0</v>
      </c>
      <c r="H69" s="389">
        <v>0</v>
      </c>
      <c r="I69" s="389">
        <v>0</v>
      </c>
      <c r="J69" s="389">
        <v>0</v>
      </c>
      <c r="K69" s="389">
        <v>0</v>
      </c>
      <c r="L69" s="389">
        <v>0</v>
      </c>
      <c r="M69" s="389">
        <v>0</v>
      </c>
      <c r="N69" s="389">
        <v>0</v>
      </c>
      <c r="O69" s="389">
        <v>0</v>
      </c>
      <c r="P69" s="389">
        <v>0</v>
      </c>
      <c r="Q69" s="389">
        <v>0</v>
      </c>
      <c r="R69" s="389">
        <v>0</v>
      </c>
      <c r="S69" s="389">
        <v>0</v>
      </c>
      <c r="T69" s="389">
        <v>0</v>
      </c>
      <c r="U69" s="389">
        <v>0</v>
      </c>
      <c r="V69" s="389">
        <v>0</v>
      </c>
      <c r="W69" s="389">
        <v>0</v>
      </c>
      <c r="X69" s="389">
        <v>0</v>
      </c>
      <c r="Y69" s="389">
        <v>0</v>
      </c>
      <c r="Z69" s="389">
        <v>0</v>
      </c>
      <c r="AA69" s="389">
        <v>0</v>
      </c>
      <c r="AB69" s="389">
        <v>0</v>
      </c>
      <c r="AC69" s="389">
        <v>0</v>
      </c>
      <c r="AD69" s="389">
        <v>0</v>
      </c>
      <c r="AE69" s="389">
        <v>0</v>
      </c>
      <c r="AF69" s="400">
        <f t="shared" si="9"/>
        <v>0</v>
      </c>
      <c r="AG69" s="400">
        <f t="shared" si="10"/>
        <v>0</v>
      </c>
      <c r="AH69" s="400">
        <f t="shared" si="11"/>
        <v>0</v>
      </c>
      <c r="AI69" s="400">
        <f t="shared" si="12"/>
        <v>0</v>
      </c>
      <c r="AJ69" s="400">
        <f t="shared" si="13"/>
        <v>0</v>
      </c>
      <c r="AK69" s="400">
        <f t="shared" si="14"/>
        <v>0</v>
      </c>
      <c r="AL69" s="400">
        <f t="shared" si="15"/>
        <v>0</v>
      </c>
      <c r="AO69" s="296">
        <f>IF(AG69=[5]В0228_1037000158513_04_0_69_!BD69,0,1)</f>
        <v>0</v>
      </c>
    </row>
    <row r="70" spans="1:45" ht="63" x14ac:dyDescent="0.25">
      <c r="A70" s="297" t="str">
        <f>G0228_1074205010351_02_0_69_!A70</f>
        <v>1.2.3.8</v>
      </c>
      <c r="B70" s="298" t="str">
        <f>G0228_1074205010351_02_0_69_!B70</f>
        <v>"Включение приборов учета в систему сбора и передачи данных, класс напряжения 110 кВ и выше, всего, в том числе:"</v>
      </c>
      <c r="C70" s="332" t="str">
        <f>G0228_1074205010351_02_0_69_!C70</f>
        <v>Г</v>
      </c>
      <c r="D70" s="108">
        <v>0</v>
      </c>
      <c r="E70" s="389">
        <v>0</v>
      </c>
      <c r="F70" s="389">
        <v>0</v>
      </c>
      <c r="G70" s="389">
        <v>0</v>
      </c>
      <c r="H70" s="389">
        <v>0</v>
      </c>
      <c r="I70" s="389">
        <v>0</v>
      </c>
      <c r="J70" s="389">
        <v>0</v>
      </c>
      <c r="K70" s="389">
        <v>0</v>
      </c>
      <c r="L70" s="389">
        <v>0</v>
      </c>
      <c r="M70" s="389">
        <v>0</v>
      </c>
      <c r="N70" s="389">
        <v>0</v>
      </c>
      <c r="O70" s="389">
        <v>0</v>
      </c>
      <c r="P70" s="389">
        <v>0</v>
      </c>
      <c r="Q70" s="389">
        <v>0</v>
      </c>
      <c r="R70" s="389">
        <v>0</v>
      </c>
      <c r="S70" s="389">
        <v>0</v>
      </c>
      <c r="T70" s="389">
        <v>0</v>
      </c>
      <c r="U70" s="389">
        <v>0</v>
      </c>
      <c r="V70" s="389">
        <v>0</v>
      </c>
      <c r="W70" s="389">
        <v>0</v>
      </c>
      <c r="X70" s="389">
        <v>0</v>
      </c>
      <c r="Y70" s="389">
        <v>0</v>
      </c>
      <c r="Z70" s="389">
        <v>0</v>
      </c>
      <c r="AA70" s="389">
        <v>0</v>
      </c>
      <c r="AB70" s="389">
        <v>0</v>
      </c>
      <c r="AC70" s="389">
        <v>0</v>
      </c>
      <c r="AD70" s="389">
        <v>0</v>
      </c>
      <c r="AE70" s="389">
        <v>0</v>
      </c>
      <c r="AF70" s="400">
        <f t="shared" si="9"/>
        <v>0</v>
      </c>
      <c r="AG70" s="400">
        <f t="shared" si="10"/>
        <v>0</v>
      </c>
      <c r="AH70" s="400">
        <f t="shared" si="11"/>
        <v>0</v>
      </c>
      <c r="AI70" s="400">
        <f t="shared" si="12"/>
        <v>0</v>
      </c>
      <c r="AJ70" s="400">
        <f t="shared" si="13"/>
        <v>0</v>
      </c>
      <c r="AK70" s="400">
        <f t="shared" si="14"/>
        <v>0</v>
      </c>
      <c r="AL70" s="400">
        <f t="shared" si="15"/>
        <v>0</v>
      </c>
      <c r="AO70" s="296">
        <f>IF(AG70=[5]В0228_1037000158513_04_0_69_!BD70,0,1)</f>
        <v>0</v>
      </c>
    </row>
    <row r="71" spans="1:45" ht="63" x14ac:dyDescent="0.25">
      <c r="A71" s="297" t="str">
        <f>G0228_1074205010351_02_0_69_!A71</f>
        <v>1.2.4</v>
      </c>
      <c r="B71" s="298" t="str">
        <f>G0228_1074205010351_02_0_69_!B71</f>
        <v>Реконструкция, модернизация, техническое перевооружение прочих объектов основных средств, всего, в том числе:</v>
      </c>
      <c r="C71" s="332" t="str">
        <f>G0228_1074205010351_02_0_69_!C71</f>
        <v>Г</v>
      </c>
      <c r="D71" s="108">
        <f t="shared" ref="D71:AE71" si="41">SUM(D72,D73)</f>
        <v>0</v>
      </c>
      <c r="E71" s="389">
        <f t="shared" si="41"/>
        <v>0</v>
      </c>
      <c r="F71" s="389">
        <f t="shared" si="41"/>
        <v>0</v>
      </c>
      <c r="G71" s="389">
        <f t="shared" si="41"/>
        <v>0</v>
      </c>
      <c r="H71" s="389">
        <f t="shared" si="41"/>
        <v>0</v>
      </c>
      <c r="I71" s="389">
        <f t="shared" si="41"/>
        <v>0</v>
      </c>
      <c r="J71" s="389">
        <f t="shared" si="41"/>
        <v>0</v>
      </c>
      <c r="K71" s="389">
        <f t="shared" si="41"/>
        <v>0</v>
      </c>
      <c r="L71" s="389">
        <f t="shared" si="41"/>
        <v>0</v>
      </c>
      <c r="M71" s="389">
        <f t="shared" si="41"/>
        <v>0</v>
      </c>
      <c r="N71" s="389">
        <f t="shared" si="41"/>
        <v>0</v>
      </c>
      <c r="O71" s="389">
        <f t="shared" si="41"/>
        <v>0</v>
      </c>
      <c r="P71" s="389">
        <f t="shared" si="41"/>
        <v>0</v>
      </c>
      <c r="Q71" s="389">
        <f t="shared" si="41"/>
        <v>0</v>
      </c>
      <c r="R71" s="389">
        <f t="shared" si="41"/>
        <v>0</v>
      </c>
      <c r="S71" s="389">
        <f t="shared" si="41"/>
        <v>0</v>
      </c>
      <c r="T71" s="389">
        <f t="shared" si="41"/>
        <v>0</v>
      </c>
      <c r="U71" s="389">
        <f t="shared" si="41"/>
        <v>0</v>
      </c>
      <c r="V71" s="389">
        <f t="shared" si="41"/>
        <v>0</v>
      </c>
      <c r="W71" s="389">
        <f t="shared" si="41"/>
        <v>0</v>
      </c>
      <c r="X71" s="389">
        <f t="shared" si="41"/>
        <v>0</v>
      </c>
      <c r="Y71" s="389">
        <f t="shared" si="41"/>
        <v>0</v>
      </c>
      <c r="Z71" s="389">
        <f t="shared" si="41"/>
        <v>0</v>
      </c>
      <c r="AA71" s="389">
        <f t="shared" si="41"/>
        <v>0</v>
      </c>
      <c r="AB71" s="389">
        <f t="shared" si="41"/>
        <v>0</v>
      </c>
      <c r="AC71" s="389">
        <f t="shared" si="41"/>
        <v>0</v>
      </c>
      <c r="AD71" s="389">
        <f t="shared" si="41"/>
        <v>0</v>
      </c>
      <c r="AE71" s="389">
        <f t="shared" si="41"/>
        <v>0</v>
      </c>
      <c r="AF71" s="400">
        <f t="shared" si="9"/>
        <v>0</v>
      </c>
      <c r="AG71" s="400">
        <f t="shared" si="10"/>
        <v>0</v>
      </c>
      <c r="AH71" s="400">
        <f t="shared" si="11"/>
        <v>0</v>
      </c>
      <c r="AI71" s="400">
        <f t="shared" si="12"/>
        <v>0</v>
      </c>
      <c r="AJ71" s="400">
        <f t="shared" si="13"/>
        <v>0</v>
      </c>
      <c r="AK71" s="400">
        <f t="shared" si="14"/>
        <v>0</v>
      </c>
      <c r="AL71" s="400">
        <f t="shared" si="15"/>
        <v>0</v>
      </c>
      <c r="AO71" s="296">
        <f>IF(AG71=[5]В0228_1037000158513_04_0_69_!BD71,0,1)</f>
        <v>0</v>
      </c>
    </row>
    <row r="72" spans="1:45" ht="47.25" x14ac:dyDescent="0.25">
      <c r="A72" s="297" t="str">
        <f>G0228_1074205010351_02_0_69_!A72</f>
        <v>1.2.4.1</v>
      </c>
      <c r="B72" s="298" t="str">
        <f>G0228_1074205010351_02_0_69_!B72</f>
        <v>Реконструкция прочих объектов основных средств, всего, в том числе:</v>
      </c>
      <c r="C72" s="332" t="str">
        <f>G0228_1074205010351_02_0_69_!C72</f>
        <v>Г</v>
      </c>
      <c r="D72" s="108" t="s">
        <v>482</v>
      </c>
      <c r="E72" s="389" t="s">
        <v>482</v>
      </c>
      <c r="F72" s="389" t="s">
        <v>482</v>
      </c>
      <c r="G72" s="389" t="s">
        <v>482</v>
      </c>
      <c r="H72" s="389" t="s">
        <v>482</v>
      </c>
      <c r="I72" s="389" t="s">
        <v>482</v>
      </c>
      <c r="J72" s="389" t="s">
        <v>482</v>
      </c>
      <c r="K72" s="389" t="s">
        <v>482</v>
      </c>
      <c r="L72" s="389" t="s">
        <v>482</v>
      </c>
      <c r="M72" s="389" t="s">
        <v>482</v>
      </c>
      <c r="N72" s="389" t="s">
        <v>482</v>
      </c>
      <c r="O72" s="389" t="s">
        <v>482</v>
      </c>
      <c r="P72" s="389" t="s">
        <v>482</v>
      </c>
      <c r="Q72" s="389" t="s">
        <v>482</v>
      </c>
      <c r="R72" s="389" t="s">
        <v>482</v>
      </c>
      <c r="S72" s="389" t="s">
        <v>482</v>
      </c>
      <c r="T72" s="389" t="s">
        <v>482</v>
      </c>
      <c r="U72" s="389" t="s">
        <v>482</v>
      </c>
      <c r="V72" s="389" t="s">
        <v>482</v>
      </c>
      <c r="W72" s="389" t="s">
        <v>482</v>
      </c>
      <c r="X72" s="389" t="s">
        <v>482</v>
      </c>
      <c r="Y72" s="389" t="s">
        <v>482</v>
      </c>
      <c r="Z72" s="389" t="s">
        <v>482</v>
      </c>
      <c r="AA72" s="389" t="s">
        <v>482</v>
      </c>
      <c r="AB72" s="389" t="s">
        <v>482</v>
      </c>
      <c r="AC72" s="389" t="s">
        <v>482</v>
      </c>
      <c r="AD72" s="389" t="s">
        <v>482</v>
      </c>
      <c r="AE72" s="389" t="s">
        <v>482</v>
      </c>
      <c r="AF72" s="400">
        <f t="shared" si="9"/>
        <v>0</v>
      </c>
      <c r="AG72" s="400">
        <f t="shared" si="10"/>
        <v>0</v>
      </c>
      <c r="AH72" s="400">
        <f t="shared" si="11"/>
        <v>0</v>
      </c>
      <c r="AI72" s="400">
        <f t="shared" si="12"/>
        <v>0</v>
      </c>
      <c r="AJ72" s="400">
        <f t="shared" si="13"/>
        <v>0</v>
      </c>
      <c r="AK72" s="400">
        <f t="shared" si="14"/>
        <v>0</v>
      </c>
      <c r="AL72" s="400">
        <f t="shared" si="15"/>
        <v>0</v>
      </c>
      <c r="AO72" s="296">
        <f>IF(AG72=[5]В0228_1037000158513_04_0_69_!BD72,0,1)</f>
        <v>0</v>
      </c>
    </row>
    <row r="73" spans="1:45" ht="63" x14ac:dyDescent="0.25">
      <c r="A73" s="297" t="str">
        <f>G0228_1074205010351_02_0_69_!A73</f>
        <v>1.2.4.2</v>
      </c>
      <c r="B73" s="298" t="str">
        <f>G0228_1074205010351_02_0_69_!B73</f>
        <v>Модернизация, техническое перевооружение прочих объектов основных средств, всего, в том числе:</v>
      </c>
      <c r="C73" s="332" t="str">
        <f>G0228_1074205010351_02_0_69_!C73</f>
        <v>Г</v>
      </c>
      <c r="D73" s="108" t="s">
        <v>482</v>
      </c>
      <c r="E73" s="389" t="s">
        <v>482</v>
      </c>
      <c r="F73" s="389" t="s">
        <v>482</v>
      </c>
      <c r="G73" s="389" t="s">
        <v>482</v>
      </c>
      <c r="H73" s="389" t="s">
        <v>482</v>
      </c>
      <c r="I73" s="389" t="s">
        <v>482</v>
      </c>
      <c r="J73" s="389" t="s">
        <v>482</v>
      </c>
      <c r="K73" s="389" t="s">
        <v>482</v>
      </c>
      <c r="L73" s="389" t="s">
        <v>482</v>
      </c>
      <c r="M73" s="389" t="s">
        <v>482</v>
      </c>
      <c r="N73" s="389" t="s">
        <v>482</v>
      </c>
      <c r="O73" s="389" t="s">
        <v>482</v>
      </c>
      <c r="P73" s="389" t="s">
        <v>482</v>
      </c>
      <c r="Q73" s="389" t="s">
        <v>482</v>
      </c>
      <c r="R73" s="389" t="s">
        <v>482</v>
      </c>
      <c r="S73" s="389" t="s">
        <v>482</v>
      </c>
      <c r="T73" s="389" t="s">
        <v>482</v>
      </c>
      <c r="U73" s="389" t="s">
        <v>482</v>
      </c>
      <c r="V73" s="389" t="s">
        <v>482</v>
      </c>
      <c r="W73" s="389" t="s">
        <v>482</v>
      </c>
      <c r="X73" s="389" t="s">
        <v>482</v>
      </c>
      <c r="Y73" s="389" t="s">
        <v>482</v>
      </c>
      <c r="Z73" s="389" t="s">
        <v>482</v>
      </c>
      <c r="AA73" s="389" t="s">
        <v>482</v>
      </c>
      <c r="AB73" s="389" t="s">
        <v>482</v>
      </c>
      <c r="AC73" s="389" t="s">
        <v>482</v>
      </c>
      <c r="AD73" s="389" t="s">
        <v>482</v>
      </c>
      <c r="AE73" s="389" t="s">
        <v>482</v>
      </c>
      <c r="AF73" s="400">
        <f t="shared" si="9"/>
        <v>0</v>
      </c>
      <c r="AG73" s="400">
        <f t="shared" si="10"/>
        <v>0</v>
      </c>
      <c r="AH73" s="400">
        <f t="shared" si="11"/>
        <v>0</v>
      </c>
      <c r="AI73" s="400">
        <f t="shared" si="12"/>
        <v>0</v>
      </c>
      <c r="AJ73" s="400">
        <f t="shared" si="13"/>
        <v>0</v>
      </c>
      <c r="AK73" s="400">
        <f t="shared" si="14"/>
        <v>0</v>
      </c>
      <c r="AL73" s="400">
        <f t="shared" si="15"/>
        <v>0</v>
      </c>
      <c r="AO73" s="296">
        <f>IF(AG73=[5]В0228_1037000158513_04_0_69_!BD74,0,1)</f>
        <v>0</v>
      </c>
    </row>
    <row r="74" spans="1:45" ht="94.5" x14ac:dyDescent="0.25">
      <c r="A74" s="297" t="str">
        <f>G0228_1074205010351_02_0_69_!A74</f>
        <v>1.3</v>
      </c>
      <c r="B74" s="298" t="str">
        <f>G0228_1074205010351_02_0_69_!B74</f>
        <v>Инвестиционные проекты, реализация которых обуславливается схемами и программами перспективного развития электроэнергетики, всего, в том числе:</v>
      </c>
      <c r="C74" s="332" t="str">
        <f>G0228_1074205010351_02_0_69_!C74</f>
        <v>Г</v>
      </c>
      <c r="D74" s="108">
        <f t="shared" ref="D74:AE74" si="42">SUM(D75,D76)</f>
        <v>0</v>
      </c>
      <c r="E74" s="389">
        <f t="shared" si="42"/>
        <v>0</v>
      </c>
      <c r="F74" s="389">
        <f t="shared" si="42"/>
        <v>0</v>
      </c>
      <c r="G74" s="389">
        <f t="shared" si="42"/>
        <v>0</v>
      </c>
      <c r="H74" s="389">
        <f t="shared" si="42"/>
        <v>0</v>
      </c>
      <c r="I74" s="389">
        <f t="shared" si="42"/>
        <v>0</v>
      </c>
      <c r="J74" s="389">
        <f t="shared" si="42"/>
        <v>0</v>
      </c>
      <c r="K74" s="389">
        <f t="shared" si="42"/>
        <v>0</v>
      </c>
      <c r="L74" s="389">
        <f t="shared" si="42"/>
        <v>0</v>
      </c>
      <c r="M74" s="389">
        <f t="shared" si="42"/>
        <v>0</v>
      </c>
      <c r="N74" s="389">
        <f t="shared" si="42"/>
        <v>0</v>
      </c>
      <c r="O74" s="389">
        <f t="shared" si="42"/>
        <v>0</v>
      </c>
      <c r="P74" s="389">
        <f t="shared" si="42"/>
        <v>0</v>
      </c>
      <c r="Q74" s="389">
        <f t="shared" si="42"/>
        <v>0</v>
      </c>
      <c r="R74" s="389">
        <f t="shared" si="42"/>
        <v>0</v>
      </c>
      <c r="S74" s="389">
        <f t="shared" si="42"/>
        <v>0</v>
      </c>
      <c r="T74" s="389">
        <f t="shared" si="42"/>
        <v>0</v>
      </c>
      <c r="U74" s="389">
        <f t="shared" si="42"/>
        <v>0</v>
      </c>
      <c r="V74" s="389">
        <f t="shared" si="42"/>
        <v>0</v>
      </c>
      <c r="W74" s="389">
        <f t="shared" si="42"/>
        <v>0</v>
      </c>
      <c r="X74" s="389">
        <f t="shared" si="42"/>
        <v>0</v>
      </c>
      <c r="Y74" s="389">
        <f t="shared" si="42"/>
        <v>0</v>
      </c>
      <c r="Z74" s="389">
        <f t="shared" si="42"/>
        <v>0</v>
      </c>
      <c r="AA74" s="389">
        <f t="shared" si="42"/>
        <v>0</v>
      </c>
      <c r="AB74" s="389">
        <f t="shared" si="42"/>
        <v>0</v>
      </c>
      <c r="AC74" s="389">
        <f t="shared" si="42"/>
        <v>0</v>
      </c>
      <c r="AD74" s="389">
        <f t="shared" si="42"/>
        <v>0</v>
      </c>
      <c r="AE74" s="389">
        <f t="shared" si="42"/>
        <v>0</v>
      </c>
      <c r="AF74" s="400">
        <f t="shared" si="9"/>
        <v>0</v>
      </c>
      <c r="AG74" s="400">
        <f t="shared" si="10"/>
        <v>0</v>
      </c>
      <c r="AH74" s="400">
        <f t="shared" si="11"/>
        <v>0</v>
      </c>
      <c r="AI74" s="400">
        <f t="shared" si="12"/>
        <v>0</v>
      </c>
      <c r="AJ74" s="400">
        <f t="shared" si="13"/>
        <v>0</v>
      </c>
      <c r="AK74" s="400">
        <f t="shared" si="14"/>
        <v>0</v>
      </c>
      <c r="AL74" s="400">
        <f t="shared" si="15"/>
        <v>0</v>
      </c>
      <c r="AO74" s="296">
        <f>IF(AG74=[5]В0228_1037000158513_04_0_69_!BD75,0,1)</f>
        <v>1</v>
      </c>
    </row>
    <row r="75" spans="1:45" ht="78.75" x14ac:dyDescent="0.25">
      <c r="A75" s="297" t="str">
        <f>G0228_1074205010351_02_0_69_!A75</f>
        <v>1.3.1</v>
      </c>
      <c r="B75" s="298" t="str">
        <f>G0228_1074205010351_02_0_69_!B75</f>
        <v>Инвестиционные проекты, предусмотренные схемой и программой развития Единой энергетической системы России, всего, в том числе:</v>
      </c>
      <c r="C75" s="332" t="str">
        <f>G0228_1074205010351_02_0_69_!C75</f>
        <v>Г</v>
      </c>
      <c r="D75" s="108">
        <v>0</v>
      </c>
      <c r="E75" s="389">
        <v>0</v>
      </c>
      <c r="F75" s="389">
        <v>0</v>
      </c>
      <c r="G75" s="389">
        <v>0</v>
      </c>
      <c r="H75" s="389">
        <v>0</v>
      </c>
      <c r="I75" s="389">
        <v>0</v>
      </c>
      <c r="J75" s="389">
        <v>0</v>
      </c>
      <c r="K75" s="389">
        <v>0</v>
      </c>
      <c r="L75" s="389">
        <v>0</v>
      </c>
      <c r="M75" s="389">
        <v>0</v>
      </c>
      <c r="N75" s="389">
        <v>0</v>
      </c>
      <c r="O75" s="389">
        <v>0</v>
      </c>
      <c r="P75" s="389">
        <v>0</v>
      </c>
      <c r="Q75" s="389">
        <v>0</v>
      </c>
      <c r="R75" s="389">
        <v>0</v>
      </c>
      <c r="S75" s="389">
        <v>0</v>
      </c>
      <c r="T75" s="389">
        <v>0</v>
      </c>
      <c r="U75" s="389">
        <v>0</v>
      </c>
      <c r="V75" s="389">
        <v>0</v>
      </c>
      <c r="W75" s="389">
        <v>0</v>
      </c>
      <c r="X75" s="389">
        <v>0</v>
      </c>
      <c r="Y75" s="389">
        <v>0</v>
      </c>
      <c r="Z75" s="389">
        <v>0</v>
      </c>
      <c r="AA75" s="389">
        <v>0</v>
      </c>
      <c r="AB75" s="389">
        <v>0</v>
      </c>
      <c r="AC75" s="389">
        <v>0</v>
      </c>
      <c r="AD75" s="389">
        <v>0</v>
      </c>
      <c r="AE75" s="389">
        <v>0</v>
      </c>
      <c r="AF75" s="400">
        <f t="shared" si="9"/>
        <v>0</v>
      </c>
      <c r="AG75" s="400">
        <f t="shared" si="10"/>
        <v>0</v>
      </c>
      <c r="AH75" s="400">
        <f t="shared" si="11"/>
        <v>0</v>
      </c>
      <c r="AI75" s="400">
        <f t="shared" si="12"/>
        <v>0</v>
      </c>
      <c r="AJ75" s="400">
        <f t="shared" si="13"/>
        <v>0</v>
      </c>
      <c r="AK75" s="400">
        <f t="shared" si="14"/>
        <v>0</v>
      </c>
      <c r="AL75" s="400">
        <f t="shared" si="15"/>
        <v>0</v>
      </c>
      <c r="AO75" s="296">
        <f>IF(AG75=[5]В0228_1037000158513_04_0_69_!BD76,0,1)</f>
        <v>0</v>
      </c>
    </row>
    <row r="76" spans="1:45" ht="78.75" x14ac:dyDescent="0.25">
      <c r="A76" s="297" t="str">
        <f>G0228_1074205010351_02_0_69_!A76</f>
        <v>1.3.2</v>
      </c>
      <c r="B76" s="298" t="str">
        <f>G0228_1074205010351_02_0_69_!B76</f>
        <v>Инвестиционные проекты, предусмотренные схемой и программой развития субъекта Российской Федерации, всего, в том числе:</v>
      </c>
      <c r="C76" s="332" t="str">
        <f>G0228_1074205010351_02_0_69_!C76</f>
        <v>Г</v>
      </c>
      <c r="D76" s="108">
        <f t="shared" ref="D76:AE76" si="43">SUM(D77:D77)</f>
        <v>0</v>
      </c>
      <c r="E76" s="389">
        <f t="shared" si="43"/>
        <v>0</v>
      </c>
      <c r="F76" s="389">
        <f t="shared" si="43"/>
        <v>0</v>
      </c>
      <c r="G76" s="389">
        <f t="shared" si="43"/>
        <v>0</v>
      </c>
      <c r="H76" s="389">
        <f t="shared" si="43"/>
        <v>0</v>
      </c>
      <c r="I76" s="389">
        <f t="shared" si="43"/>
        <v>0</v>
      </c>
      <c r="J76" s="389">
        <f t="shared" si="43"/>
        <v>0</v>
      </c>
      <c r="K76" s="389">
        <f t="shared" si="43"/>
        <v>0</v>
      </c>
      <c r="L76" s="389">
        <f t="shared" si="43"/>
        <v>0</v>
      </c>
      <c r="M76" s="389">
        <f t="shared" si="43"/>
        <v>0</v>
      </c>
      <c r="N76" s="389">
        <f t="shared" si="43"/>
        <v>0</v>
      </c>
      <c r="O76" s="389">
        <f t="shared" si="43"/>
        <v>0</v>
      </c>
      <c r="P76" s="389">
        <f t="shared" si="43"/>
        <v>0</v>
      </c>
      <c r="Q76" s="389">
        <f t="shared" si="43"/>
        <v>0</v>
      </c>
      <c r="R76" s="389">
        <f t="shared" si="43"/>
        <v>0</v>
      </c>
      <c r="S76" s="389">
        <f t="shared" si="43"/>
        <v>0</v>
      </c>
      <c r="T76" s="389">
        <f t="shared" si="43"/>
        <v>0</v>
      </c>
      <c r="U76" s="389">
        <f t="shared" si="43"/>
        <v>0</v>
      </c>
      <c r="V76" s="389">
        <f t="shared" si="43"/>
        <v>0</v>
      </c>
      <c r="W76" s="389">
        <f t="shared" si="43"/>
        <v>0</v>
      </c>
      <c r="X76" s="389">
        <f t="shared" si="43"/>
        <v>0</v>
      </c>
      <c r="Y76" s="389">
        <f t="shared" si="43"/>
        <v>0</v>
      </c>
      <c r="Z76" s="389">
        <f t="shared" si="43"/>
        <v>0</v>
      </c>
      <c r="AA76" s="389">
        <f t="shared" si="43"/>
        <v>0</v>
      </c>
      <c r="AB76" s="389">
        <f t="shared" si="43"/>
        <v>0</v>
      </c>
      <c r="AC76" s="389">
        <f t="shared" si="43"/>
        <v>0</v>
      </c>
      <c r="AD76" s="389">
        <f t="shared" si="43"/>
        <v>0</v>
      </c>
      <c r="AE76" s="389">
        <f t="shared" si="43"/>
        <v>0</v>
      </c>
      <c r="AF76" s="400">
        <f t="shared" si="9"/>
        <v>0</v>
      </c>
      <c r="AG76" s="400">
        <f t="shared" si="10"/>
        <v>0</v>
      </c>
      <c r="AH76" s="400">
        <f t="shared" si="11"/>
        <v>0</v>
      </c>
      <c r="AI76" s="400">
        <f t="shared" si="12"/>
        <v>0</v>
      </c>
      <c r="AJ76" s="400">
        <f t="shared" si="13"/>
        <v>0</v>
      </c>
      <c r="AK76" s="400">
        <f t="shared" si="14"/>
        <v>0</v>
      </c>
      <c r="AL76" s="400">
        <f t="shared" si="15"/>
        <v>0</v>
      </c>
      <c r="AO76" s="296">
        <f>IF(AG76=[5]В0228_1037000158513_04_0_69_!BD77,0,1)</f>
        <v>1</v>
      </c>
    </row>
    <row r="77" spans="1:45" hidden="1" x14ac:dyDescent="0.25">
      <c r="A77" s="297"/>
      <c r="B77" s="298"/>
      <c r="C77" s="332"/>
      <c r="D77" s="374"/>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389"/>
      <c r="AC77" s="389"/>
      <c r="AD77" s="389"/>
      <c r="AE77" s="389"/>
      <c r="AF77" s="400"/>
      <c r="AG77" s="400"/>
      <c r="AH77" s="400"/>
      <c r="AI77" s="400"/>
      <c r="AJ77" s="400"/>
      <c r="AK77" s="400"/>
      <c r="AL77" s="400"/>
      <c r="AN77" s="438"/>
      <c r="AO77" s="438"/>
      <c r="AQ77" s="438"/>
      <c r="AS77" s="438"/>
    </row>
    <row r="78" spans="1:45" ht="47.25" x14ac:dyDescent="0.25">
      <c r="A78" s="297" t="str">
        <f>G0228_1074205010351_02_0_69_!A78</f>
        <v>1.4</v>
      </c>
      <c r="B78" s="298" t="str">
        <f>G0228_1074205010351_02_0_69_!B78</f>
        <v>Прочее новое строительство объектов электросетевого хозяйства, всего, в том числе:</v>
      </c>
      <c r="C78" s="332" t="str">
        <f>G0228_1074205010351_02_0_69_!C78</f>
        <v>Г</v>
      </c>
      <c r="D78" s="108">
        <f t="shared" ref="D78:AE78" si="44">SUM(D79:D82)</f>
        <v>0</v>
      </c>
      <c r="E78" s="389">
        <f t="shared" si="44"/>
        <v>0</v>
      </c>
      <c r="F78" s="389">
        <f t="shared" si="44"/>
        <v>0</v>
      </c>
      <c r="G78" s="389">
        <f t="shared" si="44"/>
        <v>0</v>
      </c>
      <c r="H78" s="389">
        <f t="shared" si="44"/>
        <v>0</v>
      </c>
      <c r="I78" s="389">
        <f t="shared" si="44"/>
        <v>0</v>
      </c>
      <c r="J78" s="389">
        <f t="shared" si="44"/>
        <v>0</v>
      </c>
      <c r="K78" s="389">
        <f t="shared" si="44"/>
        <v>0</v>
      </c>
      <c r="L78" s="389">
        <f t="shared" si="44"/>
        <v>0</v>
      </c>
      <c r="M78" s="389">
        <f t="shared" si="44"/>
        <v>0</v>
      </c>
      <c r="N78" s="389">
        <f t="shared" si="44"/>
        <v>0</v>
      </c>
      <c r="O78" s="389">
        <f t="shared" si="44"/>
        <v>0</v>
      </c>
      <c r="P78" s="389">
        <f t="shared" si="44"/>
        <v>0</v>
      </c>
      <c r="Q78" s="389">
        <f t="shared" si="44"/>
        <v>0</v>
      </c>
      <c r="R78" s="389">
        <f t="shared" si="44"/>
        <v>0</v>
      </c>
      <c r="S78" s="389">
        <f t="shared" si="44"/>
        <v>0</v>
      </c>
      <c r="T78" s="389">
        <f t="shared" si="44"/>
        <v>0</v>
      </c>
      <c r="U78" s="389">
        <f t="shared" si="44"/>
        <v>0</v>
      </c>
      <c r="V78" s="389">
        <f t="shared" si="44"/>
        <v>0</v>
      </c>
      <c r="W78" s="389">
        <f t="shared" si="44"/>
        <v>0</v>
      </c>
      <c r="X78" s="389">
        <f t="shared" si="44"/>
        <v>0</v>
      </c>
      <c r="Y78" s="389">
        <f t="shared" si="44"/>
        <v>0</v>
      </c>
      <c r="Z78" s="389">
        <f t="shared" si="44"/>
        <v>0</v>
      </c>
      <c r="AA78" s="389">
        <f t="shared" si="44"/>
        <v>0</v>
      </c>
      <c r="AB78" s="389">
        <f t="shared" si="44"/>
        <v>0</v>
      </c>
      <c r="AC78" s="389">
        <f t="shared" si="44"/>
        <v>0</v>
      </c>
      <c r="AD78" s="389">
        <f t="shared" si="44"/>
        <v>0</v>
      </c>
      <c r="AE78" s="389">
        <f t="shared" si="44"/>
        <v>0</v>
      </c>
      <c r="AF78" s="400">
        <f t="shared" si="9"/>
        <v>0</v>
      </c>
      <c r="AG78" s="400">
        <f t="shared" si="10"/>
        <v>0</v>
      </c>
      <c r="AH78" s="400">
        <f t="shared" si="11"/>
        <v>0</v>
      </c>
      <c r="AI78" s="400">
        <f t="shared" si="12"/>
        <v>0</v>
      </c>
      <c r="AJ78" s="400">
        <f t="shared" si="13"/>
        <v>0</v>
      </c>
      <c r="AK78" s="400">
        <f t="shared" si="14"/>
        <v>0</v>
      </c>
      <c r="AL78" s="400">
        <f t="shared" si="15"/>
        <v>0</v>
      </c>
      <c r="AO78" s="296">
        <f>IF(AG78=[5]В0228_1037000158513_04_0_69_!BD95,0,1)</f>
        <v>1</v>
      </c>
    </row>
    <row r="79" spans="1:45" hidden="1" x14ac:dyDescent="0.25">
      <c r="A79" s="297"/>
      <c r="B79" s="298"/>
      <c r="C79" s="332"/>
      <c r="D79" s="501"/>
      <c r="E79" s="501"/>
      <c r="F79" s="501"/>
      <c r="G79" s="501"/>
      <c r="H79" s="501"/>
      <c r="I79" s="501"/>
      <c r="J79" s="501"/>
      <c r="K79" s="501"/>
      <c r="L79" s="501"/>
      <c r="M79" s="501"/>
      <c r="N79" s="501"/>
      <c r="O79" s="501"/>
      <c r="P79" s="501"/>
      <c r="Q79" s="501"/>
      <c r="R79" s="501"/>
      <c r="S79" s="501"/>
      <c r="T79" s="501"/>
      <c r="U79" s="501"/>
      <c r="V79" s="501"/>
      <c r="W79" s="501"/>
      <c r="X79" s="501"/>
      <c r="Y79" s="501"/>
      <c r="Z79" s="501"/>
      <c r="AA79" s="501"/>
      <c r="AB79" s="501"/>
      <c r="AC79" s="501"/>
      <c r="AD79" s="501"/>
      <c r="AE79" s="501"/>
      <c r="AF79" s="400"/>
      <c r="AG79" s="400"/>
      <c r="AH79" s="400"/>
      <c r="AI79" s="400"/>
      <c r="AJ79" s="400"/>
      <c r="AK79" s="400"/>
      <c r="AL79" s="400"/>
      <c r="AN79" s="438"/>
      <c r="AO79" s="438"/>
      <c r="AQ79" s="438"/>
      <c r="AS79" s="438"/>
    </row>
    <row r="80" spans="1:45" hidden="1" x14ac:dyDescent="0.25">
      <c r="A80" s="297"/>
      <c r="B80" s="298"/>
      <c r="C80" s="332"/>
      <c r="D80" s="501"/>
      <c r="E80" s="501"/>
      <c r="F80" s="501"/>
      <c r="G80" s="501"/>
      <c r="H80" s="501"/>
      <c r="I80" s="501"/>
      <c r="J80" s="501"/>
      <c r="K80" s="501"/>
      <c r="L80" s="501"/>
      <c r="M80" s="501"/>
      <c r="N80" s="501"/>
      <c r="O80" s="501"/>
      <c r="P80" s="501"/>
      <c r="Q80" s="501"/>
      <c r="R80" s="501"/>
      <c r="S80" s="501"/>
      <c r="T80" s="501"/>
      <c r="U80" s="501"/>
      <c r="V80" s="501"/>
      <c r="W80" s="501"/>
      <c r="X80" s="501"/>
      <c r="Y80" s="501"/>
      <c r="Z80" s="501"/>
      <c r="AA80" s="501"/>
      <c r="AB80" s="501"/>
      <c r="AC80" s="501"/>
      <c r="AD80" s="501"/>
      <c r="AE80" s="501"/>
      <c r="AF80" s="400"/>
      <c r="AG80" s="400"/>
      <c r="AH80" s="400"/>
      <c r="AI80" s="400"/>
      <c r="AJ80" s="400"/>
      <c r="AK80" s="400"/>
      <c r="AL80" s="400"/>
      <c r="AN80" s="438"/>
      <c r="AO80" s="438"/>
      <c r="AQ80" s="438"/>
      <c r="AS80" s="438"/>
    </row>
    <row r="81" spans="1:45" hidden="1" x14ac:dyDescent="0.25">
      <c r="A81" s="297"/>
      <c r="B81" s="298"/>
      <c r="C81" s="332"/>
      <c r="D81" s="374"/>
      <c r="E81" s="389"/>
      <c r="F81" s="389"/>
      <c r="G81" s="389"/>
      <c r="H81" s="389"/>
      <c r="I81" s="389"/>
      <c r="J81" s="389"/>
      <c r="K81" s="389"/>
      <c r="L81" s="389"/>
      <c r="M81" s="389"/>
      <c r="N81" s="389"/>
      <c r="O81" s="389"/>
      <c r="P81" s="389"/>
      <c r="Q81" s="389"/>
      <c r="R81" s="389"/>
      <c r="S81" s="389"/>
      <c r="T81" s="389"/>
      <c r="U81" s="389"/>
      <c r="V81" s="389"/>
      <c r="W81" s="389"/>
      <c r="X81" s="389"/>
      <c r="Y81" s="389"/>
      <c r="Z81" s="389"/>
      <c r="AA81" s="389"/>
      <c r="AB81" s="389"/>
      <c r="AC81" s="389"/>
      <c r="AD81" s="389"/>
      <c r="AE81" s="389"/>
      <c r="AF81" s="400"/>
      <c r="AG81" s="400"/>
      <c r="AH81" s="400"/>
      <c r="AI81" s="400"/>
      <c r="AJ81" s="400"/>
      <c r="AK81" s="400"/>
      <c r="AL81" s="400"/>
      <c r="AN81" s="438"/>
      <c r="AO81" s="438"/>
      <c r="AQ81" s="438"/>
      <c r="AS81" s="438"/>
    </row>
    <row r="82" spans="1:45" hidden="1" x14ac:dyDescent="0.25">
      <c r="A82" s="297"/>
      <c r="B82" s="298"/>
      <c r="C82" s="332"/>
      <c r="D82" s="374"/>
      <c r="E82" s="389"/>
      <c r="F82" s="389"/>
      <c r="G82" s="389"/>
      <c r="H82" s="389"/>
      <c r="I82" s="389"/>
      <c r="J82" s="389"/>
      <c r="K82" s="389"/>
      <c r="L82" s="389"/>
      <c r="M82" s="389"/>
      <c r="N82" s="389"/>
      <c r="O82" s="389"/>
      <c r="P82" s="389"/>
      <c r="Q82" s="389"/>
      <c r="R82" s="389"/>
      <c r="S82" s="389"/>
      <c r="T82" s="389"/>
      <c r="U82" s="389"/>
      <c r="V82" s="389"/>
      <c r="W82" s="389"/>
      <c r="X82" s="389"/>
      <c r="Y82" s="389"/>
      <c r="Z82" s="389"/>
      <c r="AA82" s="389"/>
      <c r="AB82" s="389"/>
      <c r="AC82" s="389"/>
      <c r="AD82" s="389"/>
      <c r="AE82" s="389"/>
      <c r="AF82" s="400"/>
      <c r="AG82" s="400"/>
      <c r="AH82" s="400"/>
      <c r="AI82" s="400"/>
      <c r="AJ82" s="400"/>
      <c r="AK82" s="400"/>
      <c r="AL82" s="400"/>
      <c r="AN82" s="438"/>
      <c r="AO82" s="438"/>
      <c r="AQ82" s="438"/>
      <c r="AS82" s="438"/>
    </row>
    <row r="83" spans="1:45" ht="63" x14ac:dyDescent="0.25">
      <c r="A83" s="297" t="str">
        <f>G0228_1074205010351_02_0_69_!A83</f>
        <v>1.5</v>
      </c>
      <c r="B83" s="298" t="str">
        <f>G0228_1074205010351_02_0_69_!B83</f>
        <v>Покупка земельных участков для целей реализации инвестиционных проектов, всего, в том числе:</v>
      </c>
      <c r="C83" s="332" t="str">
        <f>G0228_1074205010351_02_0_69_!C83</f>
        <v>Г</v>
      </c>
      <c r="D83" s="108">
        <v>0</v>
      </c>
      <c r="E83" s="389">
        <v>0</v>
      </c>
      <c r="F83" s="389">
        <v>0</v>
      </c>
      <c r="G83" s="389">
        <v>0</v>
      </c>
      <c r="H83" s="389">
        <v>0</v>
      </c>
      <c r="I83" s="389">
        <v>0</v>
      </c>
      <c r="J83" s="389">
        <v>0</v>
      </c>
      <c r="K83" s="389">
        <v>0</v>
      </c>
      <c r="L83" s="389">
        <v>0</v>
      </c>
      <c r="M83" s="389">
        <v>0</v>
      </c>
      <c r="N83" s="389">
        <v>0</v>
      </c>
      <c r="O83" s="389">
        <v>0</v>
      </c>
      <c r="P83" s="389">
        <v>0</v>
      </c>
      <c r="Q83" s="389">
        <v>0</v>
      </c>
      <c r="R83" s="389">
        <v>0</v>
      </c>
      <c r="S83" s="389">
        <v>0</v>
      </c>
      <c r="T83" s="389">
        <v>0</v>
      </c>
      <c r="U83" s="389">
        <v>0</v>
      </c>
      <c r="V83" s="389">
        <v>0</v>
      </c>
      <c r="W83" s="389">
        <v>0</v>
      </c>
      <c r="X83" s="389">
        <v>0</v>
      </c>
      <c r="Y83" s="389">
        <v>0</v>
      </c>
      <c r="Z83" s="389">
        <v>0</v>
      </c>
      <c r="AA83" s="389">
        <v>0</v>
      </c>
      <c r="AB83" s="389">
        <v>0</v>
      </c>
      <c r="AC83" s="389">
        <v>0</v>
      </c>
      <c r="AD83" s="389">
        <v>0</v>
      </c>
      <c r="AE83" s="389">
        <v>0</v>
      </c>
      <c r="AF83" s="400">
        <f t="shared" si="9"/>
        <v>0</v>
      </c>
      <c r="AG83" s="400">
        <f t="shared" si="10"/>
        <v>0</v>
      </c>
      <c r="AH83" s="400">
        <f t="shared" si="11"/>
        <v>0</v>
      </c>
      <c r="AI83" s="400">
        <f t="shared" si="12"/>
        <v>0</v>
      </c>
      <c r="AJ83" s="400">
        <f t="shared" si="13"/>
        <v>0</v>
      </c>
      <c r="AK83" s="400">
        <f t="shared" si="14"/>
        <v>0</v>
      </c>
      <c r="AL83" s="400">
        <f t="shared" si="15"/>
        <v>0</v>
      </c>
      <c r="AO83" s="296">
        <f>IF(AG83=[5]В0228_1037000158513_04_0_69_!BD102,0,1)</f>
        <v>0</v>
      </c>
    </row>
    <row r="84" spans="1:45" ht="31.5" x14ac:dyDescent="0.25">
      <c r="A84" s="297" t="str">
        <f>G0228_1074205010351_02_0_69_!A84</f>
        <v>1.6</v>
      </c>
      <c r="B84" s="298" t="str">
        <f>G0228_1074205010351_02_0_69_!B84</f>
        <v>Прочие инвестиционные проекты, всего, в том числе:</v>
      </c>
      <c r="C84" s="332" t="str">
        <f>G0228_1074205010351_02_0_69_!C84</f>
        <v>Г</v>
      </c>
      <c r="D84" s="108">
        <f t="shared" ref="D84:AE84" si="45">SUM(D85:D101)</f>
        <v>0</v>
      </c>
      <c r="E84" s="389">
        <f t="shared" si="45"/>
        <v>0</v>
      </c>
      <c r="F84" s="389">
        <f t="shared" si="45"/>
        <v>0</v>
      </c>
      <c r="G84" s="389">
        <f t="shared" si="45"/>
        <v>0</v>
      </c>
      <c r="H84" s="389">
        <f t="shared" si="45"/>
        <v>0</v>
      </c>
      <c r="I84" s="389">
        <f t="shared" si="45"/>
        <v>0</v>
      </c>
      <c r="J84" s="389">
        <f t="shared" si="45"/>
        <v>0</v>
      </c>
      <c r="K84" s="389">
        <f t="shared" si="45"/>
        <v>0</v>
      </c>
      <c r="L84" s="389">
        <f t="shared" si="45"/>
        <v>0</v>
      </c>
      <c r="M84" s="389">
        <f t="shared" si="45"/>
        <v>0</v>
      </c>
      <c r="N84" s="389">
        <f t="shared" si="45"/>
        <v>0</v>
      </c>
      <c r="O84" s="389">
        <f t="shared" si="45"/>
        <v>0</v>
      </c>
      <c r="P84" s="389">
        <f t="shared" si="45"/>
        <v>0</v>
      </c>
      <c r="Q84" s="389">
        <f t="shared" si="45"/>
        <v>0</v>
      </c>
      <c r="R84" s="389">
        <f t="shared" si="45"/>
        <v>0</v>
      </c>
      <c r="S84" s="389">
        <f t="shared" si="45"/>
        <v>0</v>
      </c>
      <c r="T84" s="389">
        <f t="shared" si="45"/>
        <v>0</v>
      </c>
      <c r="U84" s="389">
        <f t="shared" si="45"/>
        <v>0</v>
      </c>
      <c r="V84" s="389">
        <f t="shared" si="45"/>
        <v>0</v>
      </c>
      <c r="W84" s="389">
        <f t="shared" si="45"/>
        <v>0</v>
      </c>
      <c r="X84" s="389">
        <f t="shared" si="45"/>
        <v>0</v>
      </c>
      <c r="Y84" s="389">
        <f t="shared" si="45"/>
        <v>0</v>
      </c>
      <c r="Z84" s="389">
        <f t="shared" si="45"/>
        <v>3.1905000000000001</v>
      </c>
      <c r="AA84" s="389">
        <f t="shared" si="45"/>
        <v>0</v>
      </c>
      <c r="AB84" s="389">
        <f t="shared" si="45"/>
        <v>0</v>
      </c>
      <c r="AC84" s="389">
        <f t="shared" si="45"/>
        <v>0</v>
      </c>
      <c r="AD84" s="389">
        <f t="shared" si="45"/>
        <v>0</v>
      </c>
      <c r="AE84" s="389">
        <f t="shared" si="45"/>
        <v>1</v>
      </c>
      <c r="AF84" s="400">
        <f t="shared" ref="AF84:AF87" si="46">SUM(D84,K84,R84,Y84)</f>
        <v>0</v>
      </c>
      <c r="AG84" s="400">
        <f t="shared" ref="AG84:AG87" si="47">SUM(E84,L84,S84,Z84)</f>
        <v>3.1905000000000001</v>
      </c>
      <c r="AH84" s="400">
        <f t="shared" ref="AH84:AH87" si="48">SUM(F84,M84,T84,AA84)</f>
        <v>0</v>
      </c>
      <c r="AI84" s="400">
        <f t="shared" ref="AI84:AI87" si="49">SUM(G84,N84,U84,AB84)</f>
        <v>0</v>
      </c>
      <c r="AJ84" s="400">
        <f t="shared" ref="AJ84:AJ87" si="50">SUM(H84,O84,V84,AC84)</f>
        <v>0</v>
      </c>
      <c r="AK84" s="400">
        <f t="shared" ref="AK84:AK87" si="51">SUM(I84,P84,W84,AD84)</f>
        <v>0</v>
      </c>
      <c r="AL84" s="400">
        <f t="shared" ref="AL84:AL87" si="52">SUM(J84,Q84,X84,AE84)</f>
        <v>1</v>
      </c>
      <c r="AO84" s="296">
        <f>IF(AG84=[5]В0228_1037000158513_04_0_69_!BD103,0,1)</f>
        <v>1</v>
      </c>
    </row>
    <row r="85" spans="1:45" ht="31.5" x14ac:dyDescent="0.25">
      <c r="A85" s="297" t="str">
        <f>G0228_1074205010351_02_0_69_!A85</f>
        <v>1.6.1</v>
      </c>
      <c r="B85" s="298" t="str">
        <f>G0228_1074205010351_02_0_69_!B85</f>
        <v>Приобретение автогидроподъемника</v>
      </c>
      <c r="C85" s="332" t="str">
        <f>G0228_1074205010351_02_0_69_!C85</f>
        <v>J_0000000002</v>
      </c>
      <c r="D85" s="374">
        <v>0</v>
      </c>
      <c r="E85" s="389">
        <v>0</v>
      </c>
      <c r="F85" s="389">
        <v>0</v>
      </c>
      <c r="G85" s="389">
        <v>0</v>
      </c>
      <c r="H85" s="389">
        <v>0</v>
      </c>
      <c r="I85" s="389">
        <v>0</v>
      </c>
      <c r="J85" s="389">
        <v>0</v>
      </c>
      <c r="K85" s="389">
        <v>0</v>
      </c>
      <c r="L85" s="389">
        <v>0</v>
      </c>
      <c r="M85" s="389">
        <v>0</v>
      </c>
      <c r="N85" s="389">
        <v>0</v>
      </c>
      <c r="O85" s="389">
        <v>0</v>
      </c>
      <c r="P85" s="389">
        <v>0</v>
      </c>
      <c r="Q85" s="389">
        <v>0</v>
      </c>
      <c r="R85" s="389">
        <v>0</v>
      </c>
      <c r="S85" s="389">
        <v>0</v>
      </c>
      <c r="T85" s="389">
        <v>0</v>
      </c>
      <c r="U85" s="389">
        <v>0</v>
      </c>
      <c r="V85" s="389">
        <v>0</v>
      </c>
      <c r="W85" s="389">
        <v>0</v>
      </c>
      <c r="X85" s="389">
        <v>0</v>
      </c>
      <c r="Y85" s="389">
        <v>0</v>
      </c>
      <c r="Z85" s="389">
        <f>G0228_1074205010351_04_0_69_!AB85</f>
        <v>3.1905000000000001</v>
      </c>
      <c r="AA85" s="389">
        <v>0</v>
      </c>
      <c r="AB85" s="389">
        <v>0</v>
      </c>
      <c r="AC85" s="389">
        <v>0</v>
      </c>
      <c r="AD85" s="389">
        <v>0</v>
      </c>
      <c r="AE85" s="389">
        <f>AS85</f>
        <v>1</v>
      </c>
      <c r="AF85" s="400">
        <f t="shared" si="46"/>
        <v>0</v>
      </c>
      <c r="AG85" s="400">
        <f t="shared" si="47"/>
        <v>3.1905000000000001</v>
      </c>
      <c r="AH85" s="400">
        <f t="shared" si="48"/>
        <v>0</v>
      </c>
      <c r="AI85" s="400">
        <f t="shared" si="49"/>
        <v>0</v>
      </c>
      <c r="AJ85" s="400">
        <f t="shared" si="50"/>
        <v>0</v>
      </c>
      <c r="AK85" s="400">
        <f t="shared" si="51"/>
        <v>0</v>
      </c>
      <c r="AL85" s="400">
        <f t="shared" si="52"/>
        <v>1</v>
      </c>
      <c r="AM85" s="438">
        <f>G0228_1074205010351_04_0_69_!T85</f>
        <v>0</v>
      </c>
      <c r="AN85" s="438">
        <f>G0228_1074205010351_04_0_69_!U85</f>
        <v>3.1905000000000001</v>
      </c>
      <c r="AO85" s="438">
        <f>G0228_1074205010351_04_0_69_!V85</f>
        <v>0</v>
      </c>
      <c r="AP85" s="110">
        <f>G0228_1074205010351_04_0_69_!W85</f>
        <v>0</v>
      </c>
      <c r="AQ85" s="438">
        <f>G0228_1074205010351_04_0_69_!X85</f>
        <v>0</v>
      </c>
      <c r="AR85" s="110">
        <f>G0228_1074205010351_04_0_69_!Y85</f>
        <v>0</v>
      </c>
      <c r="AS85" s="438">
        <f>G0228_1074205010351_04_0_69_!Z85</f>
        <v>1</v>
      </c>
    </row>
    <row r="86" spans="1:45" hidden="1" x14ac:dyDescent="0.25">
      <c r="A86" s="297"/>
      <c r="B86" s="298"/>
      <c r="C86" s="332"/>
      <c r="D86" s="374"/>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400"/>
      <c r="AG86" s="400"/>
      <c r="AH86" s="400"/>
      <c r="AI86" s="400"/>
      <c r="AJ86" s="400"/>
      <c r="AK86" s="400"/>
      <c r="AL86" s="400"/>
      <c r="AN86" s="438"/>
      <c r="AO86" s="438"/>
      <c r="AQ86" s="438"/>
      <c r="AS86" s="438"/>
    </row>
    <row r="87" spans="1:45" ht="31.5" x14ac:dyDescent="0.25">
      <c r="A87" s="332" t="str">
        <f>G0228_1074205010351_02_0_69_!A87</f>
        <v>1.6.2</v>
      </c>
      <c r="B87" s="333" t="str">
        <f>G0228_1074205010351_02_0_69_!B87</f>
        <v>Приобретение бригадного автомобиля</v>
      </c>
      <c r="C87" s="332" t="str">
        <f>G0228_1074205010351_02_0_69_!C87</f>
        <v>J_0000000003</v>
      </c>
      <c r="D87" s="374">
        <v>0</v>
      </c>
      <c r="E87" s="389">
        <v>0</v>
      </c>
      <c r="F87" s="389">
        <v>0</v>
      </c>
      <c r="G87" s="389">
        <v>0</v>
      </c>
      <c r="H87" s="389">
        <v>0</v>
      </c>
      <c r="I87" s="389">
        <v>0</v>
      </c>
      <c r="J87" s="389">
        <v>0</v>
      </c>
      <c r="K87" s="389">
        <v>0</v>
      </c>
      <c r="L87" s="389">
        <v>0</v>
      </c>
      <c r="M87" s="389">
        <v>0</v>
      </c>
      <c r="N87" s="389">
        <v>0</v>
      </c>
      <c r="O87" s="389">
        <v>0</v>
      </c>
      <c r="P87" s="389">
        <v>0</v>
      </c>
      <c r="Q87" s="389">
        <v>0</v>
      </c>
      <c r="R87" s="389">
        <v>0</v>
      </c>
      <c r="S87" s="389">
        <v>0</v>
      </c>
      <c r="T87" s="389">
        <v>0</v>
      </c>
      <c r="U87" s="389">
        <v>0</v>
      </c>
      <c r="V87" s="389">
        <v>0</v>
      </c>
      <c r="W87" s="389">
        <v>0</v>
      </c>
      <c r="X87" s="389">
        <v>0</v>
      </c>
      <c r="Y87" s="389">
        <v>0</v>
      </c>
      <c r="Z87" s="389">
        <f t="shared" ref="Z87" si="53">AN87</f>
        <v>0</v>
      </c>
      <c r="AA87" s="389">
        <v>0</v>
      </c>
      <c r="AB87" s="389">
        <v>0</v>
      </c>
      <c r="AC87" s="389">
        <v>0</v>
      </c>
      <c r="AD87" s="389">
        <v>0</v>
      </c>
      <c r="AE87" s="389">
        <f t="shared" ref="AE87" si="54">AS87</f>
        <v>0</v>
      </c>
      <c r="AF87" s="400">
        <f t="shared" si="46"/>
        <v>0</v>
      </c>
      <c r="AG87" s="400">
        <f t="shared" si="47"/>
        <v>0</v>
      </c>
      <c r="AH87" s="400">
        <f t="shared" si="48"/>
        <v>0</v>
      </c>
      <c r="AI87" s="400">
        <f t="shared" si="49"/>
        <v>0</v>
      </c>
      <c r="AJ87" s="400">
        <f t="shared" si="50"/>
        <v>0</v>
      </c>
      <c r="AK87" s="400">
        <f t="shared" si="51"/>
        <v>0</v>
      </c>
      <c r="AL87" s="400">
        <f t="shared" si="52"/>
        <v>0</v>
      </c>
      <c r="AM87" s="438">
        <f>G0228_1074205010351_04_0_69_!T87</f>
        <v>0</v>
      </c>
      <c r="AN87" s="438">
        <f>G0228_1074205010351_04_0_69_!U87</f>
        <v>0</v>
      </c>
      <c r="AO87" s="438">
        <f>G0228_1074205010351_04_0_69_!V87</f>
        <v>0</v>
      </c>
      <c r="AP87" s="110">
        <f>G0228_1074205010351_04_0_69_!W87</f>
        <v>0</v>
      </c>
      <c r="AQ87" s="438">
        <f>G0228_1074205010351_04_0_69_!X87</f>
        <v>0</v>
      </c>
      <c r="AR87" s="110">
        <f>G0228_1074205010351_04_0_69_!Y87</f>
        <v>0</v>
      </c>
      <c r="AS87" s="438">
        <f>G0228_1074205010351_04_0_69_!Z87</f>
        <v>0</v>
      </c>
    </row>
    <row r="88" spans="1:45" hidden="1" x14ac:dyDescent="0.25">
      <c r="A88" s="297"/>
      <c r="B88" s="298"/>
      <c r="C88" s="332"/>
      <c r="D88" s="374"/>
      <c r="E88" s="389"/>
      <c r="F88" s="389"/>
      <c r="G88" s="389"/>
      <c r="H88" s="389"/>
      <c r="I88" s="389"/>
      <c r="J88" s="389"/>
      <c r="K88" s="389"/>
      <c r="L88" s="389"/>
      <c r="M88" s="389"/>
      <c r="N88" s="389"/>
      <c r="O88" s="389"/>
      <c r="P88" s="389"/>
      <c r="Q88" s="389"/>
      <c r="R88" s="389"/>
      <c r="S88" s="389"/>
      <c r="T88" s="389"/>
      <c r="U88" s="389"/>
      <c r="V88" s="389"/>
      <c r="W88" s="389"/>
      <c r="X88" s="389"/>
      <c r="Y88" s="389"/>
      <c r="Z88" s="389"/>
      <c r="AA88" s="389"/>
      <c r="AB88" s="389"/>
      <c r="AC88" s="389"/>
      <c r="AD88" s="389"/>
      <c r="AE88" s="389"/>
      <c r="AF88" s="400"/>
      <c r="AG88" s="400"/>
      <c r="AH88" s="400"/>
      <c r="AI88" s="400"/>
      <c r="AJ88" s="400"/>
      <c r="AK88" s="400"/>
      <c r="AL88" s="400"/>
      <c r="AN88" s="438"/>
      <c r="AO88" s="438"/>
      <c r="AQ88" s="438"/>
      <c r="AS88" s="438"/>
    </row>
    <row r="89" spans="1:45" hidden="1" x14ac:dyDescent="0.25">
      <c r="A89" s="297"/>
      <c r="B89" s="298"/>
      <c r="C89" s="332"/>
      <c r="D89" s="374"/>
      <c r="E89" s="389"/>
      <c r="F89" s="389"/>
      <c r="G89" s="389"/>
      <c r="H89" s="389"/>
      <c r="I89" s="389"/>
      <c r="J89" s="389"/>
      <c r="K89" s="389"/>
      <c r="L89" s="389"/>
      <c r="M89" s="389"/>
      <c r="N89" s="389"/>
      <c r="O89" s="389"/>
      <c r="P89" s="389"/>
      <c r="Q89" s="389"/>
      <c r="R89" s="389"/>
      <c r="S89" s="389"/>
      <c r="T89" s="389"/>
      <c r="U89" s="389"/>
      <c r="V89" s="389"/>
      <c r="W89" s="389"/>
      <c r="X89" s="389"/>
      <c r="Y89" s="389"/>
      <c r="Z89" s="389"/>
      <c r="AA89" s="389"/>
      <c r="AB89" s="389"/>
      <c r="AC89" s="389"/>
      <c r="AD89" s="389"/>
      <c r="AE89" s="389"/>
      <c r="AF89" s="400"/>
      <c r="AG89" s="400"/>
      <c r="AH89" s="400"/>
      <c r="AI89" s="400"/>
      <c r="AJ89" s="400"/>
      <c r="AK89" s="400"/>
      <c r="AL89" s="400"/>
      <c r="AN89" s="438"/>
      <c r="AO89" s="438"/>
      <c r="AQ89" s="438"/>
      <c r="AS89" s="438"/>
    </row>
    <row r="90" spans="1:45" hidden="1" x14ac:dyDescent="0.25">
      <c r="A90" s="297"/>
      <c r="B90" s="298"/>
      <c r="C90" s="332"/>
      <c r="D90" s="374"/>
      <c r="E90" s="389"/>
      <c r="F90" s="389"/>
      <c r="G90" s="389"/>
      <c r="H90" s="389"/>
      <c r="I90" s="389"/>
      <c r="J90" s="389"/>
      <c r="K90" s="389"/>
      <c r="L90" s="389"/>
      <c r="M90" s="389"/>
      <c r="N90" s="389"/>
      <c r="O90" s="389"/>
      <c r="P90" s="389"/>
      <c r="Q90" s="389"/>
      <c r="R90" s="389"/>
      <c r="S90" s="389"/>
      <c r="T90" s="389"/>
      <c r="U90" s="389"/>
      <c r="V90" s="389"/>
      <c r="W90" s="389"/>
      <c r="X90" s="389"/>
      <c r="Y90" s="389"/>
      <c r="Z90" s="389"/>
      <c r="AA90" s="389"/>
      <c r="AB90" s="389"/>
      <c r="AC90" s="389"/>
      <c r="AD90" s="389"/>
      <c r="AE90" s="389"/>
      <c r="AF90" s="400"/>
      <c r="AG90" s="400"/>
      <c r="AH90" s="400"/>
      <c r="AI90" s="400"/>
      <c r="AJ90" s="400"/>
      <c r="AK90" s="400"/>
      <c r="AL90" s="400"/>
      <c r="AN90" s="438"/>
      <c r="AO90" s="438"/>
      <c r="AQ90" s="438"/>
      <c r="AS90" s="438"/>
    </row>
    <row r="91" spans="1:45" hidden="1" x14ac:dyDescent="0.25">
      <c r="A91" s="297"/>
      <c r="B91" s="298"/>
      <c r="C91" s="332"/>
      <c r="D91" s="374"/>
      <c r="E91" s="389"/>
      <c r="F91" s="389"/>
      <c r="G91" s="389"/>
      <c r="H91" s="389"/>
      <c r="I91" s="389"/>
      <c r="J91" s="389"/>
      <c r="K91" s="389"/>
      <c r="L91" s="389"/>
      <c r="M91" s="389"/>
      <c r="N91" s="389"/>
      <c r="O91" s="389"/>
      <c r="P91" s="389"/>
      <c r="Q91" s="389"/>
      <c r="R91" s="389"/>
      <c r="S91" s="389"/>
      <c r="T91" s="389"/>
      <c r="U91" s="389"/>
      <c r="V91" s="389"/>
      <c r="W91" s="389"/>
      <c r="X91" s="389"/>
      <c r="Y91" s="389"/>
      <c r="Z91" s="389"/>
      <c r="AA91" s="389"/>
      <c r="AB91" s="389"/>
      <c r="AC91" s="389"/>
      <c r="AD91" s="389"/>
      <c r="AE91" s="389"/>
      <c r="AF91" s="400"/>
      <c r="AG91" s="400"/>
      <c r="AH91" s="400"/>
      <c r="AI91" s="400"/>
      <c r="AJ91" s="400"/>
      <c r="AK91" s="400"/>
      <c r="AL91" s="400"/>
      <c r="AN91" s="438"/>
      <c r="AO91" s="438"/>
      <c r="AQ91" s="438"/>
      <c r="AS91" s="438"/>
    </row>
    <row r="92" spans="1:45" hidden="1" x14ac:dyDescent="0.25">
      <c r="A92" s="297"/>
      <c r="B92" s="298"/>
      <c r="C92" s="332"/>
      <c r="D92" s="374"/>
      <c r="E92" s="389"/>
      <c r="F92" s="389"/>
      <c r="G92" s="389"/>
      <c r="H92" s="389"/>
      <c r="I92" s="389"/>
      <c r="J92" s="389"/>
      <c r="K92" s="389"/>
      <c r="L92" s="389"/>
      <c r="M92" s="389"/>
      <c r="N92" s="389"/>
      <c r="O92" s="389"/>
      <c r="P92" s="389"/>
      <c r="Q92" s="389"/>
      <c r="R92" s="389"/>
      <c r="S92" s="389"/>
      <c r="T92" s="389"/>
      <c r="U92" s="389"/>
      <c r="V92" s="389"/>
      <c r="W92" s="389"/>
      <c r="X92" s="389"/>
      <c r="Y92" s="389"/>
      <c r="Z92" s="389"/>
      <c r="AA92" s="389"/>
      <c r="AB92" s="389"/>
      <c r="AC92" s="389"/>
      <c r="AD92" s="389"/>
      <c r="AE92" s="389"/>
      <c r="AF92" s="400"/>
      <c r="AG92" s="400"/>
      <c r="AH92" s="400"/>
      <c r="AI92" s="400"/>
      <c r="AJ92" s="400"/>
      <c r="AK92" s="400"/>
      <c r="AL92" s="400"/>
      <c r="AN92" s="438"/>
      <c r="AO92" s="438"/>
      <c r="AQ92" s="438"/>
      <c r="AS92" s="438"/>
    </row>
    <row r="93" spans="1:45" hidden="1" x14ac:dyDescent="0.25">
      <c r="A93" s="297"/>
      <c r="B93" s="298"/>
      <c r="C93" s="332"/>
      <c r="D93" s="108"/>
      <c r="E93" s="389"/>
      <c r="F93" s="389"/>
      <c r="G93" s="389"/>
      <c r="H93" s="389"/>
      <c r="I93" s="389"/>
      <c r="J93" s="389"/>
      <c r="K93" s="389"/>
      <c r="L93" s="389"/>
      <c r="M93" s="389"/>
      <c r="N93" s="389"/>
      <c r="O93" s="389"/>
      <c r="P93" s="389"/>
      <c r="Q93" s="389"/>
      <c r="R93" s="389"/>
      <c r="S93" s="389"/>
      <c r="T93" s="389"/>
      <c r="U93" s="389"/>
      <c r="V93" s="389"/>
      <c r="W93" s="389"/>
      <c r="X93" s="389"/>
      <c r="Y93" s="389"/>
      <c r="Z93" s="389"/>
      <c r="AA93" s="389"/>
      <c r="AB93" s="389"/>
      <c r="AC93" s="389"/>
      <c r="AD93" s="389"/>
      <c r="AE93" s="389"/>
      <c r="AF93" s="400"/>
      <c r="AG93" s="400"/>
      <c r="AH93" s="400"/>
      <c r="AI93" s="400"/>
      <c r="AJ93" s="400"/>
      <c r="AK93" s="400"/>
      <c r="AL93" s="400"/>
      <c r="AN93" s="438"/>
      <c r="AO93" s="439"/>
      <c r="AQ93" s="438"/>
      <c r="AS93" s="438"/>
    </row>
    <row r="94" spans="1:45" hidden="1" x14ac:dyDescent="0.25">
      <c r="A94" s="297"/>
      <c r="B94" s="298"/>
      <c r="C94" s="332"/>
      <c r="D94" s="108"/>
      <c r="E94" s="389"/>
      <c r="F94" s="389"/>
      <c r="G94" s="389"/>
      <c r="H94" s="389"/>
      <c r="I94" s="389"/>
      <c r="J94" s="389"/>
      <c r="K94" s="389"/>
      <c r="L94" s="389"/>
      <c r="M94" s="389"/>
      <c r="N94" s="389"/>
      <c r="O94" s="389"/>
      <c r="P94" s="389"/>
      <c r="Q94" s="389"/>
      <c r="R94" s="389"/>
      <c r="S94" s="389"/>
      <c r="T94" s="389"/>
      <c r="U94" s="389"/>
      <c r="V94" s="389"/>
      <c r="W94" s="389"/>
      <c r="X94" s="389"/>
      <c r="Y94" s="389"/>
      <c r="Z94" s="389"/>
      <c r="AA94" s="389"/>
      <c r="AB94" s="389"/>
      <c r="AC94" s="389"/>
      <c r="AD94" s="389"/>
      <c r="AE94" s="389"/>
      <c r="AF94" s="400"/>
      <c r="AG94" s="400"/>
      <c r="AH94" s="400"/>
      <c r="AI94" s="400"/>
      <c r="AJ94" s="400"/>
      <c r="AK94" s="400"/>
      <c r="AL94" s="400"/>
      <c r="AN94" s="438"/>
      <c r="AO94" s="439"/>
      <c r="AQ94" s="438"/>
      <c r="AS94" s="438"/>
    </row>
    <row r="95" spans="1:45" hidden="1" x14ac:dyDescent="0.25">
      <c r="A95" s="297"/>
      <c r="B95" s="298"/>
      <c r="C95" s="332"/>
      <c r="D95" s="374"/>
      <c r="E95" s="389"/>
      <c r="F95" s="389"/>
      <c r="G95" s="389"/>
      <c r="H95" s="389"/>
      <c r="I95" s="389"/>
      <c r="J95" s="389"/>
      <c r="K95" s="389"/>
      <c r="L95" s="389"/>
      <c r="M95" s="389"/>
      <c r="N95" s="389"/>
      <c r="O95" s="389"/>
      <c r="P95" s="389"/>
      <c r="Q95" s="389"/>
      <c r="R95" s="389"/>
      <c r="S95" s="389"/>
      <c r="T95" s="389"/>
      <c r="U95" s="389"/>
      <c r="V95" s="389"/>
      <c r="W95" s="389"/>
      <c r="X95" s="389"/>
      <c r="Y95" s="389"/>
      <c r="Z95" s="389"/>
      <c r="AA95" s="389"/>
      <c r="AB95" s="389"/>
      <c r="AC95" s="389"/>
      <c r="AD95" s="389"/>
      <c r="AE95" s="389"/>
      <c r="AF95" s="400"/>
      <c r="AG95" s="400"/>
      <c r="AH95" s="400"/>
      <c r="AI95" s="400"/>
      <c r="AJ95" s="400"/>
      <c r="AK95" s="400"/>
      <c r="AL95" s="400"/>
      <c r="AN95" s="438"/>
      <c r="AO95" s="438"/>
      <c r="AQ95" s="438"/>
      <c r="AS95" s="438"/>
    </row>
    <row r="96" spans="1:45" hidden="1" x14ac:dyDescent="0.25">
      <c r="A96" s="297"/>
      <c r="B96" s="298"/>
      <c r="C96" s="332"/>
      <c r="D96" s="374"/>
      <c r="E96" s="389"/>
      <c r="F96" s="389"/>
      <c r="G96" s="389"/>
      <c r="H96" s="389"/>
      <c r="I96" s="389"/>
      <c r="J96" s="389"/>
      <c r="K96" s="389"/>
      <c r="L96" s="389"/>
      <c r="M96" s="389"/>
      <c r="N96" s="389"/>
      <c r="O96" s="389"/>
      <c r="P96" s="389"/>
      <c r="Q96" s="389"/>
      <c r="R96" s="389"/>
      <c r="S96" s="389"/>
      <c r="T96" s="389"/>
      <c r="U96" s="389"/>
      <c r="V96" s="389"/>
      <c r="W96" s="389"/>
      <c r="X96" s="389"/>
      <c r="Y96" s="389"/>
      <c r="Z96" s="389"/>
      <c r="AA96" s="389"/>
      <c r="AB96" s="389"/>
      <c r="AC96" s="389"/>
      <c r="AD96" s="389"/>
      <c r="AE96" s="389"/>
      <c r="AF96" s="400"/>
      <c r="AG96" s="400"/>
      <c r="AH96" s="400"/>
      <c r="AI96" s="400"/>
      <c r="AJ96" s="400"/>
      <c r="AK96" s="400"/>
      <c r="AL96" s="400"/>
      <c r="AN96" s="438"/>
      <c r="AO96" s="438"/>
      <c r="AQ96" s="438"/>
      <c r="AS96" s="438"/>
    </row>
    <row r="97" spans="1:45" hidden="1" x14ac:dyDescent="0.25">
      <c r="A97" s="297"/>
      <c r="B97" s="298"/>
      <c r="C97" s="332"/>
      <c r="D97" s="374"/>
      <c r="E97" s="389"/>
      <c r="F97" s="389"/>
      <c r="G97" s="389"/>
      <c r="H97" s="389"/>
      <c r="I97" s="389"/>
      <c r="J97" s="389"/>
      <c r="K97" s="389"/>
      <c r="L97" s="389"/>
      <c r="M97" s="389"/>
      <c r="N97" s="389"/>
      <c r="O97" s="389"/>
      <c r="P97" s="389"/>
      <c r="Q97" s="389"/>
      <c r="R97" s="389"/>
      <c r="S97" s="389"/>
      <c r="T97" s="389"/>
      <c r="U97" s="389"/>
      <c r="V97" s="389"/>
      <c r="W97" s="389"/>
      <c r="X97" s="389"/>
      <c r="Y97" s="389"/>
      <c r="Z97" s="389"/>
      <c r="AA97" s="389"/>
      <c r="AB97" s="389"/>
      <c r="AC97" s="389"/>
      <c r="AD97" s="389"/>
      <c r="AE97" s="389"/>
      <c r="AF97" s="400"/>
      <c r="AG97" s="400"/>
      <c r="AH97" s="400"/>
      <c r="AI97" s="400"/>
      <c r="AJ97" s="400"/>
      <c r="AK97" s="400"/>
      <c r="AL97" s="400"/>
      <c r="AN97" s="438"/>
      <c r="AO97" s="438"/>
      <c r="AQ97" s="438"/>
      <c r="AS97" s="438"/>
    </row>
    <row r="98" spans="1:45" hidden="1" x14ac:dyDescent="0.25">
      <c r="A98" s="297"/>
      <c r="B98" s="298"/>
      <c r="C98" s="332"/>
      <c r="D98" s="108"/>
      <c r="E98" s="389"/>
      <c r="F98" s="389"/>
      <c r="G98" s="389"/>
      <c r="H98" s="389"/>
      <c r="I98" s="389"/>
      <c r="J98" s="389"/>
      <c r="K98" s="389"/>
      <c r="L98" s="389"/>
      <c r="M98" s="389"/>
      <c r="N98" s="389"/>
      <c r="O98" s="389"/>
      <c r="P98" s="389"/>
      <c r="Q98" s="389"/>
      <c r="R98" s="389"/>
      <c r="S98" s="389"/>
      <c r="T98" s="389"/>
      <c r="U98" s="389"/>
      <c r="V98" s="389"/>
      <c r="W98" s="389"/>
      <c r="X98" s="389"/>
      <c r="Y98" s="389"/>
      <c r="Z98" s="389"/>
      <c r="AA98" s="389"/>
      <c r="AB98" s="389"/>
      <c r="AC98" s="389"/>
      <c r="AD98" s="389"/>
      <c r="AE98" s="389"/>
      <c r="AF98" s="400"/>
      <c r="AG98" s="400"/>
      <c r="AH98" s="400"/>
      <c r="AI98" s="400"/>
      <c r="AJ98" s="400"/>
      <c r="AK98" s="400"/>
      <c r="AL98" s="400"/>
      <c r="AN98" s="438"/>
      <c r="AO98" s="439"/>
      <c r="AQ98" s="438"/>
      <c r="AS98" s="438"/>
    </row>
    <row r="99" spans="1:45" hidden="1" x14ac:dyDescent="0.25">
      <c r="A99" s="297"/>
      <c r="B99" s="298"/>
      <c r="C99" s="332"/>
      <c r="D99" s="108"/>
      <c r="E99" s="389"/>
      <c r="F99" s="389"/>
      <c r="G99" s="389"/>
      <c r="H99" s="389"/>
      <c r="I99" s="389"/>
      <c r="J99" s="389"/>
      <c r="K99" s="389"/>
      <c r="L99" s="389"/>
      <c r="M99" s="389"/>
      <c r="N99" s="389"/>
      <c r="O99" s="389"/>
      <c r="P99" s="389"/>
      <c r="Q99" s="389"/>
      <c r="R99" s="389"/>
      <c r="S99" s="389"/>
      <c r="T99" s="389"/>
      <c r="U99" s="389"/>
      <c r="V99" s="389"/>
      <c r="W99" s="389"/>
      <c r="X99" s="389"/>
      <c r="Y99" s="389"/>
      <c r="Z99" s="389"/>
      <c r="AA99" s="389"/>
      <c r="AB99" s="389"/>
      <c r="AC99" s="389"/>
      <c r="AD99" s="389"/>
      <c r="AE99" s="389"/>
      <c r="AF99" s="400"/>
      <c r="AG99" s="400"/>
      <c r="AH99" s="400"/>
      <c r="AI99" s="400"/>
      <c r="AJ99" s="400"/>
      <c r="AK99" s="400"/>
      <c r="AL99" s="400"/>
      <c r="AN99" s="438"/>
      <c r="AO99" s="439"/>
      <c r="AQ99" s="438"/>
      <c r="AS99" s="438"/>
    </row>
    <row r="100" spans="1:45" hidden="1" x14ac:dyDescent="0.25">
      <c r="A100" s="297"/>
      <c r="B100" s="298"/>
      <c r="C100" s="332"/>
      <c r="D100" s="108"/>
      <c r="E100" s="389"/>
      <c r="F100" s="389"/>
      <c r="G100" s="389"/>
      <c r="H100" s="389"/>
      <c r="I100" s="389"/>
      <c r="J100" s="389"/>
      <c r="K100" s="389"/>
      <c r="L100" s="389"/>
      <c r="M100" s="389"/>
      <c r="N100" s="389"/>
      <c r="O100" s="389"/>
      <c r="P100" s="389"/>
      <c r="Q100" s="389"/>
      <c r="R100" s="389"/>
      <c r="S100" s="389"/>
      <c r="T100" s="389"/>
      <c r="U100" s="389"/>
      <c r="V100" s="389"/>
      <c r="W100" s="389"/>
      <c r="X100" s="389"/>
      <c r="Y100" s="389"/>
      <c r="Z100" s="389"/>
      <c r="AA100" s="389"/>
      <c r="AB100" s="389"/>
      <c r="AC100" s="389"/>
      <c r="AD100" s="389"/>
      <c r="AE100" s="389"/>
      <c r="AF100" s="400"/>
      <c r="AG100" s="400"/>
      <c r="AH100" s="400"/>
      <c r="AI100" s="400"/>
      <c r="AJ100" s="400"/>
      <c r="AK100" s="400"/>
      <c r="AL100" s="400"/>
      <c r="AN100" s="438"/>
      <c r="AO100" s="439"/>
      <c r="AQ100" s="438"/>
      <c r="AS100" s="438"/>
    </row>
    <row r="101" spans="1:45" hidden="1" x14ac:dyDescent="0.25">
      <c r="A101" s="297"/>
      <c r="B101" s="298"/>
      <c r="C101" s="332"/>
      <c r="D101" s="108"/>
      <c r="E101" s="389"/>
      <c r="F101" s="389"/>
      <c r="G101" s="389"/>
      <c r="H101" s="389"/>
      <c r="I101" s="389"/>
      <c r="J101" s="389"/>
      <c r="K101" s="389"/>
      <c r="L101" s="389"/>
      <c r="M101" s="389"/>
      <c r="N101" s="389"/>
      <c r="O101" s="389"/>
      <c r="P101" s="389"/>
      <c r="Q101" s="389"/>
      <c r="R101" s="389"/>
      <c r="S101" s="389"/>
      <c r="T101" s="389"/>
      <c r="U101" s="389"/>
      <c r="V101" s="389"/>
      <c r="W101" s="389"/>
      <c r="X101" s="389"/>
      <c r="Y101" s="389"/>
      <c r="Z101" s="389"/>
      <c r="AA101" s="389"/>
      <c r="AB101" s="389"/>
      <c r="AC101" s="389"/>
      <c r="AD101" s="389"/>
      <c r="AE101" s="389"/>
      <c r="AF101" s="400"/>
      <c r="AG101" s="400"/>
      <c r="AH101" s="400"/>
      <c r="AI101" s="400"/>
      <c r="AJ101" s="400"/>
      <c r="AK101" s="400"/>
      <c r="AL101" s="400"/>
      <c r="AN101" s="438"/>
      <c r="AO101" s="439"/>
      <c r="AQ101" s="438"/>
      <c r="AS101" s="438"/>
    </row>
  </sheetData>
  <mergeCells count="24">
    <mergeCell ref="AG3:AL3"/>
    <mergeCell ref="AG2:AL2"/>
    <mergeCell ref="AG1:AL1"/>
    <mergeCell ref="AF15:AL15"/>
    <mergeCell ref="E16:J16"/>
    <mergeCell ref="L16:Q16"/>
    <mergeCell ref="S16:X16"/>
    <mergeCell ref="Z16:AE16"/>
    <mergeCell ref="AG16:AL16"/>
    <mergeCell ref="A13:AL13"/>
    <mergeCell ref="A14:A17"/>
    <mergeCell ref="B14:B17"/>
    <mergeCell ref="C14:C17"/>
    <mergeCell ref="D14:AL14"/>
    <mergeCell ref="D15:J15"/>
    <mergeCell ref="K15:Q15"/>
    <mergeCell ref="AN16:AS16"/>
    <mergeCell ref="R15:X15"/>
    <mergeCell ref="Y15:AE15"/>
    <mergeCell ref="A4:AL4"/>
    <mergeCell ref="A5:AL5"/>
    <mergeCell ref="A7:AL7"/>
    <mergeCell ref="A8:AL8"/>
    <mergeCell ref="A10:AL10"/>
  </mergeCells>
  <pageMargins left="0.59055118110236227" right="0.19685039370078741" top="0.19685039370078741" bottom="0.19685039370078741" header="0.27559055118110237" footer="0.27559055118110237"/>
  <pageSetup paperSize="8" scale="52" fitToHeight="6" orientation="landscape" r:id="rId1"/>
  <headerFooter alignWithMargins="0">
    <oddHeader>&amp;L&amp;"Arial,обычный"&amp;6Подготовлено с использованием системы ГАРАНТ</oddHeader>
  </headerFooter>
  <rowBreaks count="1" manualBreakCount="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25</vt:i4>
      </vt:variant>
      <vt:variant>
        <vt:lpstr>Именованные диапазоны</vt:lpstr>
      </vt:variant>
      <vt:variant>
        <vt:i4>42</vt:i4>
      </vt:variant>
    </vt:vector>
  </HeadingPairs>
  <TitlesOfParts>
    <vt:vector size="67" baseType="lpstr">
      <vt:lpstr>G0228_1074205010351_01_1_69_</vt:lpstr>
      <vt:lpstr>G0228_1074205010351_01_2_69</vt:lpstr>
      <vt:lpstr>G0228_1074205010351_01_3_69</vt:lpstr>
      <vt:lpstr>G0228_1074205010351_01_4_69</vt:lpstr>
      <vt:lpstr>G0228_1074205010351_01_5_69</vt:lpstr>
      <vt:lpstr>G0228_1074205010351_02_0_69_</vt:lpstr>
      <vt:lpstr>G0228_1074205010351_03_0_69_</vt:lpstr>
      <vt:lpstr>G0228_1074205010351_04_0_69_</vt:lpstr>
      <vt:lpstr>G0228_1074205010351_05_0_69_</vt:lpstr>
      <vt:lpstr>G0228_1074205010351_06_0_69_</vt:lpstr>
      <vt:lpstr>G0228_1074205010351_07_0_69_</vt:lpstr>
      <vt:lpstr>G0228_1074205010351_08_0_69_</vt:lpstr>
      <vt:lpstr>G0228_1074205010351_09_0_69_</vt:lpstr>
      <vt:lpstr>G0228_1074205010351_10_0_69_</vt:lpstr>
      <vt:lpstr>G0228_1074205010351_11_1_69_</vt:lpstr>
      <vt:lpstr>G0228_1074205010351_11_2_69_</vt:lpstr>
      <vt:lpstr>G0228_1074205010351_11_3_69_</vt:lpstr>
      <vt:lpstr>G0228_1074205010351_12_0_69_</vt:lpstr>
      <vt:lpstr>G0228_1074205010351_13_0_69_</vt:lpstr>
      <vt:lpstr>G0228_1074205010351_14_0_69_</vt:lpstr>
      <vt:lpstr>G0228_1074205010351_15_0_69_</vt:lpstr>
      <vt:lpstr>G0228_1074205010351_16_0_69_</vt:lpstr>
      <vt:lpstr>G0228_1074205010351_17_0_69_</vt:lpstr>
      <vt:lpstr>G0228_1074205010351_18_0_69_</vt:lpstr>
      <vt:lpstr>G0228_1074205010351_19_0_69_</vt:lpstr>
      <vt:lpstr>G0228_1074205010351_01_1_69_!Заголовки_для_печати</vt:lpstr>
      <vt:lpstr>G0228_1074205010351_01_2_69!Заголовки_для_печати</vt:lpstr>
      <vt:lpstr>G0228_1074205010351_01_3_69!Заголовки_для_печати</vt:lpstr>
      <vt:lpstr>G0228_1074205010351_01_4_69!Заголовки_для_печати</vt:lpstr>
      <vt:lpstr>G0228_1074205010351_01_5_69!Заголовки_для_печати</vt:lpstr>
      <vt:lpstr>G0228_1074205010351_02_0_69_!Заголовки_для_печати</vt:lpstr>
      <vt:lpstr>G0228_1074205010351_03_0_69_!Заголовки_для_печати</vt:lpstr>
      <vt:lpstr>G0228_1074205010351_04_0_69_!Заголовки_для_печати</vt:lpstr>
      <vt:lpstr>G0228_1074205010351_05_0_69_!Заголовки_для_печати</vt:lpstr>
      <vt:lpstr>G0228_1074205010351_06_0_69_!Заголовки_для_печати</vt:lpstr>
      <vt:lpstr>G0228_1074205010351_07_0_69_!Заголовки_для_печати</vt:lpstr>
      <vt:lpstr>G0228_1074205010351_08_0_69_!Заголовки_для_печати</vt:lpstr>
      <vt:lpstr>G0228_1074205010351_09_0_69_!Заголовки_для_печати</vt:lpstr>
      <vt:lpstr>G0228_1074205010351_10_0_69_!Заголовки_для_печати</vt:lpstr>
      <vt:lpstr>G0228_1074205010351_11_1_69_!Заголовки_для_печати</vt:lpstr>
      <vt:lpstr>G0228_1074205010351_11_2_69_!Заголовки_для_печати</vt:lpstr>
      <vt:lpstr>G0228_1074205010351_11_3_69_!Заголовки_для_печати</vt:lpstr>
      <vt:lpstr>G0228_1074205010351_12_0_69_!Заголовки_для_печати</vt:lpstr>
      <vt:lpstr>G0228_1074205010351_13_0_69_!Заголовки_для_печати</vt:lpstr>
      <vt:lpstr>G0228_1074205010351_14_0_69_!Заголовки_для_печати</vt:lpstr>
      <vt:lpstr>G0228_1074205010351_15_0_69_!Заголовки_для_печати</vt:lpstr>
      <vt:lpstr>G0228_1074205010351_16_0_69_!Заголовки_для_печати</vt:lpstr>
      <vt:lpstr>G0228_1074205010351_01_1_69_!Область_печати</vt:lpstr>
      <vt:lpstr>G0228_1074205010351_01_2_69!Область_печати</vt:lpstr>
      <vt:lpstr>G0228_1074205010351_01_3_69!Область_печати</vt:lpstr>
      <vt:lpstr>G0228_1074205010351_01_4_69!Область_печати</vt:lpstr>
      <vt:lpstr>G0228_1074205010351_01_5_69!Область_печати</vt:lpstr>
      <vt:lpstr>G0228_1074205010351_02_0_69_!Область_печати</vt:lpstr>
      <vt:lpstr>G0228_1074205010351_03_0_69_!Область_печати</vt:lpstr>
      <vt:lpstr>G0228_1074205010351_04_0_69_!Область_печати</vt:lpstr>
      <vt:lpstr>G0228_1074205010351_05_0_69_!Область_печати</vt:lpstr>
      <vt:lpstr>G0228_1074205010351_06_0_69_!Область_печати</vt:lpstr>
      <vt:lpstr>G0228_1074205010351_08_0_69_!Область_печати</vt:lpstr>
      <vt:lpstr>G0228_1074205010351_11_1_69_!Область_печати</vt:lpstr>
      <vt:lpstr>G0228_1074205010351_11_2_69_!Область_печати</vt:lpstr>
      <vt:lpstr>G0228_1074205010351_12_0_69_!Область_печати</vt:lpstr>
      <vt:lpstr>G0228_1074205010351_13_0_69_!Область_печати</vt:lpstr>
      <vt:lpstr>G0228_1074205010351_14_0_69_!Область_печати</vt:lpstr>
      <vt:lpstr>G0228_1074205010351_15_0_69_!Область_печати</vt:lpstr>
      <vt:lpstr>G0228_1074205010351_16_0_69_!Область_печати</vt:lpstr>
      <vt:lpstr>G0228_1074205010351_18_0_69_!Область_печати</vt:lpstr>
      <vt:lpstr>G0228_1074205010351_19_0_69_!Область_печати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Брессем Ольга Анатольевна</dc:creator>
  <cp:lastModifiedBy>1</cp:lastModifiedBy>
  <cp:lastPrinted>2019-02-21T06:24:51Z</cp:lastPrinted>
  <dcterms:created xsi:type="dcterms:W3CDTF">2017-01-27T07:59:04Z</dcterms:created>
  <dcterms:modified xsi:type="dcterms:W3CDTF">2022-02-28T09:08:53Z</dcterms:modified>
</cp:coreProperties>
</file>